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1490" tabRatio="469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'Свод'!$A$1:$AI$29</definedName>
  </definedNames>
  <calcPr fullCalcOnLoad="1"/>
</workbook>
</file>

<file path=xl/sharedStrings.xml><?xml version="1.0" encoding="utf-8"?>
<sst xmlns="http://schemas.openxmlformats.org/spreadsheetml/2006/main" count="72" uniqueCount="49">
  <si>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</si>
  <si>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</si>
  <si>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</si>
  <si>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</si>
  <si>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</si>
  <si>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</si>
  <si>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</si>
  <si>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</si>
  <si>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</si>
  <si>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</si>
  <si>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</si>
  <si>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</si>
  <si>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</si>
  <si>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№№ п/п</t>
  </si>
  <si>
    <t>боронование</t>
  </si>
  <si>
    <t>план</t>
  </si>
  <si>
    <t>факт</t>
  </si>
  <si>
    <t>% вып</t>
  </si>
  <si>
    <t>ИТОГО</t>
  </si>
  <si>
    <t>ООО Энтепе</t>
  </si>
  <si>
    <t>ИТОГО по К(Ф)Х</t>
  </si>
  <si>
    <t>ПО РАЙОНУ</t>
  </si>
  <si>
    <t>Всего, га</t>
  </si>
  <si>
    <t>План, га</t>
  </si>
  <si>
    <t>зяби</t>
  </si>
  <si>
    <t>Озимых культур</t>
  </si>
  <si>
    <t>многолетних трав</t>
  </si>
  <si>
    <t>Наименование СХП</t>
  </si>
  <si>
    <t>ООО "Авангард"</t>
  </si>
  <si>
    <t>% вып.</t>
  </si>
  <si>
    <t>Яровизация семян картофеля, тн</t>
  </si>
  <si>
    <t>К(Ф)Х Бикулов А.Н.</t>
  </si>
  <si>
    <t>культивация</t>
  </si>
  <si>
    <t>Посев яровых зерновых и зернобобовых  культур, га</t>
  </si>
  <si>
    <t>в том числе</t>
  </si>
  <si>
    <t>яр. пшеница</t>
  </si>
  <si>
    <t>ячмень</t>
  </si>
  <si>
    <t>овес</t>
  </si>
  <si>
    <t>бобы</t>
  </si>
  <si>
    <t>вика</t>
  </si>
  <si>
    <t>горох</t>
  </si>
  <si>
    <t>Информация о ходе проведения весенних полевых работ в сельхозпредприятиях и К(Ф)Х  Яльчикского района  на 19.04.2021 года</t>
  </si>
  <si>
    <t>подкоромка</t>
  </si>
  <si>
    <t>К(Ф)Х Васильевой Т.Г.</t>
  </si>
  <si>
    <t>К(Ф)Х Смирнова В.П.</t>
  </si>
  <si>
    <t>К(Ф)Х Чернова В.Ф.</t>
  </si>
  <si>
    <t>К(Ф)Х Петрова А.В.</t>
  </si>
  <si>
    <t>К(Ф)Х Головина Б.П.</t>
  </si>
  <si>
    <t>К(Ф)Х Филиппова А.В.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</si>
</sst>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b/>
      <sz val="24"/>
      <name val="Times New Roman"/>
      <family val="1"/>
    </font>
    <font>
      <sz val="24"/>
      <name val="Times New Roman"/>
      <family val="1"/>
    </font>
    <font>
      <b/>
      <sz val="26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9" fillId="0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1" fontId="8" fillId="0" borderId="11" xfId="55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32" borderId="11" xfId="0" applyFont="1" applyFill="1" applyBorder="1" applyAlignment="1">
      <alignment vertical="center"/>
    </xf>
    <xf numFmtId="0" fontId="7" fillId="32" borderId="11" xfId="0" applyFont="1" applyFill="1" applyBorder="1" applyAlignment="1">
      <alignment vertical="center"/>
    </xf>
    <xf numFmtId="1" fontId="10" fillId="32" borderId="11" xfId="0" applyNumberFormat="1" applyFont="1" applyFill="1" applyBorder="1" applyAlignment="1">
      <alignment horizontal="center" vertical="center" wrapText="1"/>
    </xf>
    <xf numFmtId="1" fontId="10" fillId="32" borderId="11" xfId="55" applyNumberFormat="1" applyFont="1" applyFill="1" applyBorder="1" applyAlignment="1">
      <alignment horizontal="center" vertical="center" wrapText="1"/>
    </xf>
    <xf numFmtId="1" fontId="8" fillId="32" borderId="11" xfId="55" applyNumberFormat="1" applyFont="1" applyFill="1" applyBorder="1" applyAlignment="1">
      <alignment horizontal="center" vertical="center" wrapText="1"/>
    </xf>
    <xf numFmtId="1" fontId="8" fillId="32" borderId="11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vertical="center"/>
    </xf>
    <xf numFmtId="0" fontId="3" fillId="32" borderId="0" xfId="0" applyFont="1" applyFill="1" applyBorder="1" applyAlignment="1">
      <alignment/>
    </xf>
    <xf numFmtId="0" fontId="6" fillId="32" borderId="11" xfId="0" applyFont="1" applyFill="1" applyBorder="1" applyAlignment="1">
      <alignment vertical="center"/>
    </xf>
    <xf numFmtId="0" fontId="8" fillId="32" borderId="11" xfId="0" applyFont="1" applyFill="1" applyBorder="1" applyAlignment="1">
      <alignment vertical="center"/>
    </xf>
    <xf numFmtId="0" fontId="11" fillId="32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1" fontId="10" fillId="0" borderId="11" xfId="55" applyNumberFormat="1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1" fontId="8" fillId="32" borderId="11" xfId="55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vertical="center" wrapText="1"/>
    </xf>
    <xf numFmtId="1" fontId="10" fillId="32" borderId="11" xfId="55" applyNumberFormat="1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vertical="center"/>
    </xf>
    <xf numFmtId="0" fontId="8" fillId="32" borderId="11" xfId="0" applyFont="1" applyFill="1" applyBorder="1" applyAlignment="1">
      <alignment horizontal="left" vertical="center" wrapText="1"/>
    </xf>
    <xf numFmtId="0" fontId="10" fillId="32" borderId="11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vertical="center"/>
    </xf>
    <xf numFmtId="0" fontId="11" fillId="0" borderId="11" xfId="0" applyFont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/>
    </xf>
    <xf numFmtId="1" fontId="10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textRotation="90" wrapText="1"/>
    </xf>
    <xf numFmtId="0" fontId="12" fillId="0" borderId="15" xfId="0" applyFont="1" applyFill="1" applyBorder="1" applyAlignment="1">
      <alignment horizontal="center" vertical="center" textRotation="90" wrapText="1"/>
    </xf>
    <xf numFmtId="0" fontId="11" fillId="0" borderId="15" xfId="0" applyFont="1" applyFill="1" applyBorder="1" applyAlignment="1">
      <alignment horizontal="center" vertical="center" textRotation="90" wrapText="1"/>
    </xf>
    <xf numFmtId="0" fontId="11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8"/>
  <sheetViews>
    <sheetView tabSelected="1" view="pageBreakPreview" zoomScale="35" zoomScaleNormal="60" zoomScaleSheetLayoutView="3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26" sqref="G26"/>
    </sheetView>
  </sheetViews>
  <sheetFormatPr defaultColWidth="9.00390625" defaultRowHeight="12.75" outlineLevelRow="1"/>
  <cols>
    <col min="1" max="1" width="11.75390625" style="1" customWidth="1"/>
    <col min="2" max="2" width="52.625" style="4" customWidth="1"/>
    <col min="3" max="3" width="29.75390625" style="1" customWidth="1"/>
    <col min="4" max="4" width="16.875" style="1" customWidth="1"/>
    <col min="5" max="5" width="18.875" style="1" customWidth="1"/>
    <col min="6" max="6" width="20.625" style="1" customWidth="1"/>
    <col min="7" max="8" width="17.875" style="1" customWidth="1"/>
    <col min="9" max="9" width="16.375" style="1" customWidth="1"/>
    <col min="10" max="10" width="17.125" style="1" customWidth="1"/>
    <col min="11" max="11" width="17.75390625" style="1" customWidth="1"/>
    <col min="12" max="13" width="16.00390625" style="1" customWidth="1"/>
    <col min="14" max="14" width="21.625" style="1" customWidth="1"/>
    <col min="15" max="15" width="17.125" style="1" customWidth="1"/>
    <col min="16" max="16" width="17.375" style="1" customWidth="1"/>
    <col min="17" max="17" width="18.00390625" style="1" customWidth="1"/>
    <col min="18" max="18" width="17.25390625" style="1" customWidth="1"/>
    <col min="19" max="19" width="18.25390625" style="1" customWidth="1"/>
    <col min="20" max="20" width="19.125" style="1" customWidth="1"/>
    <col min="21" max="21" width="20.00390625" style="1" customWidth="1"/>
    <col min="22" max="22" width="20.125" style="1" customWidth="1"/>
    <col min="23" max="23" width="16.75390625" style="1" customWidth="1"/>
    <col min="24" max="24" width="21.625" style="1" customWidth="1"/>
    <col min="25" max="25" width="18.125" style="1" customWidth="1"/>
    <col min="26" max="26" width="18.875" style="1" customWidth="1"/>
    <col min="27" max="27" width="17.25390625" style="1" customWidth="1"/>
    <col min="28" max="28" width="16.375" style="1" customWidth="1"/>
    <col min="29" max="29" width="14.00390625" style="1" customWidth="1"/>
    <col min="30" max="30" width="17.25390625" style="1" customWidth="1"/>
    <col min="31" max="31" width="14.375" style="1" customWidth="1"/>
    <col min="32" max="32" width="14.875" style="1" customWidth="1"/>
    <col min="33" max="33" width="15.625" style="1" customWidth="1"/>
    <col min="34" max="34" width="15.25390625" style="1" customWidth="1"/>
    <col min="35" max="35" width="13.75390625" style="1" customWidth="1"/>
    <col min="36" max="16384" width="9.125" style="1" customWidth="1"/>
  </cols>
  <sheetData>
    <row r="1" spans="2:24" s="2" customFormat="1" ht="175.5" customHeight="1">
      <c r="B1" s="6"/>
      <c r="C1" s="73" t="s">
        <v>41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8"/>
      <c r="W1" s="6"/>
      <c r="X1" s="6"/>
    </row>
    <row r="2" spans="1:35" s="3" customFormat="1" ht="139.5" customHeight="1">
      <c r="A2" s="59" t="s">
        <v>13</v>
      </c>
      <c r="B2" s="76" t="s">
        <v>27</v>
      </c>
      <c r="C2" s="77" t="s">
        <v>30</v>
      </c>
      <c r="D2" s="70" t="s">
        <v>42</v>
      </c>
      <c r="E2" s="70"/>
      <c r="F2" s="70"/>
      <c r="G2" s="70"/>
      <c r="H2" s="70"/>
      <c r="I2" s="70"/>
      <c r="J2" s="53" t="s">
        <v>14</v>
      </c>
      <c r="K2" s="70"/>
      <c r="L2" s="70"/>
      <c r="M2" s="70"/>
      <c r="N2" s="70"/>
      <c r="O2" s="70"/>
      <c r="P2" s="70"/>
      <c r="Q2" s="70"/>
      <c r="R2" s="70"/>
      <c r="S2" s="70"/>
      <c r="T2" s="70"/>
      <c r="U2" s="78"/>
      <c r="V2" s="56" t="s">
        <v>32</v>
      </c>
      <c r="W2" s="57"/>
      <c r="X2" s="58"/>
      <c r="Y2" s="59" t="s">
        <v>33</v>
      </c>
      <c r="Z2" s="60"/>
      <c r="AA2" s="60"/>
      <c r="AB2" s="61" t="s">
        <v>34</v>
      </c>
      <c r="AC2" s="62"/>
      <c r="AD2" s="62"/>
      <c r="AE2" s="62"/>
      <c r="AF2" s="62"/>
      <c r="AG2" s="62"/>
      <c r="AH2" s="62"/>
      <c r="AI2" s="63"/>
    </row>
    <row r="3" spans="1:35" s="3" customFormat="1" ht="73.5" customHeight="1">
      <c r="A3" s="59"/>
      <c r="B3" s="76"/>
      <c r="C3" s="79"/>
      <c r="D3" s="67" t="s">
        <v>25</v>
      </c>
      <c r="E3" s="68"/>
      <c r="F3" s="69"/>
      <c r="G3" s="71" t="s">
        <v>26</v>
      </c>
      <c r="H3" s="72"/>
      <c r="I3" s="72"/>
      <c r="J3" s="64" t="s">
        <v>23</v>
      </c>
      <c r="K3" s="64" t="s">
        <v>22</v>
      </c>
      <c r="L3" s="64" t="s">
        <v>29</v>
      </c>
      <c r="M3" s="67" t="s">
        <v>25</v>
      </c>
      <c r="N3" s="68"/>
      <c r="O3" s="69"/>
      <c r="P3" s="71" t="s">
        <v>26</v>
      </c>
      <c r="Q3" s="72"/>
      <c r="R3" s="72"/>
      <c r="S3" s="59" t="s">
        <v>24</v>
      </c>
      <c r="T3" s="60"/>
      <c r="U3" s="60"/>
      <c r="V3" s="59"/>
      <c r="W3" s="60"/>
      <c r="X3" s="60"/>
      <c r="Y3" s="64" t="s">
        <v>15</v>
      </c>
      <c r="Z3" s="64" t="s">
        <v>16</v>
      </c>
      <c r="AA3" s="64" t="s">
        <v>17</v>
      </c>
      <c r="AB3" s="50" t="s">
        <v>35</v>
      </c>
      <c r="AC3" s="50" t="s">
        <v>36</v>
      </c>
      <c r="AD3" s="50" t="s">
        <v>37</v>
      </c>
      <c r="AE3" s="50" t="s">
        <v>38</v>
      </c>
      <c r="AF3" s="50" t="s">
        <v>39</v>
      </c>
      <c r="AG3" s="53" t="s">
        <v>40</v>
      </c>
      <c r="AH3" s="54"/>
      <c r="AI3" s="55"/>
    </row>
    <row r="4" spans="1:35" s="3" customFormat="1" ht="73.5" customHeight="1">
      <c r="A4" s="75"/>
      <c r="B4" s="77"/>
      <c r="C4" s="80"/>
      <c r="D4" s="39" t="s">
        <v>15</v>
      </c>
      <c r="E4" s="26" t="s">
        <v>16</v>
      </c>
      <c r="F4" s="40" t="s">
        <v>17</v>
      </c>
      <c r="G4" s="26" t="s">
        <v>15</v>
      </c>
      <c r="H4" s="26" t="s">
        <v>16</v>
      </c>
      <c r="I4" s="26" t="s">
        <v>17</v>
      </c>
      <c r="J4" s="66"/>
      <c r="K4" s="66"/>
      <c r="L4" s="66"/>
      <c r="M4" s="39" t="s">
        <v>15</v>
      </c>
      <c r="N4" s="40" t="s">
        <v>16</v>
      </c>
      <c r="O4" s="40" t="s">
        <v>17</v>
      </c>
      <c r="P4" s="26" t="s">
        <v>15</v>
      </c>
      <c r="Q4" s="26" t="s">
        <v>16</v>
      </c>
      <c r="R4" s="26" t="s">
        <v>17</v>
      </c>
      <c r="S4" s="30" t="s">
        <v>15</v>
      </c>
      <c r="T4" s="30" t="s">
        <v>16</v>
      </c>
      <c r="U4" s="30" t="s">
        <v>17</v>
      </c>
      <c r="V4" s="45" t="s">
        <v>15</v>
      </c>
      <c r="W4" s="45" t="s">
        <v>16</v>
      </c>
      <c r="X4" s="45" t="s">
        <v>17</v>
      </c>
      <c r="Y4" s="65"/>
      <c r="Z4" s="66"/>
      <c r="AA4" s="66"/>
      <c r="AB4" s="52"/>
      <c r="AC4" s="52"/>
      <c r="AD4" s="51"/>
      <c r="AE4" s="51"/>
      <c r="AF4" s="52"/>
      <c r="AG4" s="44" t="s">
        <v>15</v>
      </c>
      <c r="AH4" s="44" t="s">
        <v>16</v>
      </c>
      <c r="AI4" s="44" t="s">
        <v>17</v>
      </c>
    </row>
    <row r="5" spans="1:35" s="22" customFormat="1" ht="49.5" customHeight="1" outlineLevel="1">
      <c r="A5" s="28">
        <v>1</v>
      </c>
      <c r="B5" s="27" t="s">
        <v>0</v>
      </c>
      <c r="C5" s="41"/>
      <c r="D5" s="12">
        <v>1053</v>
      </c>
      <c r="E5" s="29">
        <v>913</v>
      </c>
      <c r="F5" s="18">
        <f aca="true" t="shared" si="0" ref="F5:F13">E5/D5*100</f>
        <v>86.70465337132003</v>
      </c>
      <c r="G5" s="12">
        <v>400</v>
      </c>
      <c r="H5" s="29">
        <v>0</v>
      </c>
      <c r="I5" s="29">
        <f>H5/G5*100</f>
        <v>0</v>
      </c>
      <c r="J5" s="12">
        <f>M5+P5+S5</f>
        <v>5025</v>
      </c>
      <c r="K5" s="12">
        <f aca="true" t="shared" si="1" ref="K5:K19">N5+Q5+T5</f>
        <v>725</v>
      </c>
      <c r="L5" s="12">
        <f>K5/J5*100</f>
        <v>14.427860696517413</v>
      </c>
      <c r="M5" s="12">
        <v>1053</v>
      </c>
      <c r="N5" s="12">
        <v>15</v>
      </c>
      <c r="O5" s="19">
        <f aca="true" t="shared" si="2" ref="O5:O27">N5/M5*100</f>
        <v>1.4245014245014245</v>
      </c>
      <c r="P5" s="12">
        <v>943</v>
      </c>
      <c r="Q5" s="29">
        <v>370</v>
      </c>
      <c r="R5" s="29">
        <f>Q5/P5*100</f>
        <v>39.23647932131495</v>
      </c>
      <c r="S5" s="20">
        <v>3029</v>
      </c>
      <c r="T5" s="19">
        <v>340</v>
      </c>
      <c r="U5" s="19">
        <f>T5/S5*100</f>
        <v>11.224826675470451</v>
      </c>
      <c r="V5" s="19">
        <v>3029</v>
      </c>
      <c r="W5" s="19"/>
      <c r="X5" s="19">
        <f>W5/V5*100</f>
        <v>0</v>
      </c>
      <c r="Y5" s="20">
        <v>1246</v>
      </c>
      <c r="Z5" s="46">
        <f>AB5+AC5+AD5+AF5+AH5</f>
        <v>0</v>
      </c>
      <c r="AA5" s="47">
        <f>Z5/Y5*100</f>
        <v>0</v>
      </c>
      <c r="AB5" s="42"/>
      <c r="AC5" s="42"/>
      <c r="AD5" s="42"/>
      <c r="AE5" s="42"/>
      <c r="AF5" s="42"/>
      <c r="AG5" s="32">
        <v>100</v>
      </c>
      <c r="AH5" s="32"/>
      <c r="AI5" s="21">
        <f>AH5/AG5*100</f>
        <v>0</v>
      </c>
    </row>
    <row r="6" spans="1:35" s="22" customFormat="1" ht="49.5" customHeight="1" outlineLevel="1">
      <c r="A6" s="17">
        <v>2</v>
      </c>
      <c r="B6" s="16" t="s">
        <v>1</v>
      </c>
      <c r="C6" s="42"/>
      <c r="D6" s="20">
        <v>210</v>
      </c>
      <c r="E6" s="19">
        <v>145</v>
      </c>
      <c r="F6" s="18">
        <f t="shared" si="0"/>
        <v>69.04761904761905</v>
      </c>
      <c r="G6" s="20">
        <v>337</v>
      </c>
      <c r="H6" s="19">
        <v>0</v>
      </c>
      <c r="I6" s="19">
        <f aca="true" t="shared" si="3" ref="I6:I29">H6/G6*100</f>
        <v>0</v>
      </c>
      <c r="J6" s="12">
        <f aca="true" t="shared" si="4" ref="J6:J20">M6+P6+S6</f>
        <v>1686</v>
      </c>
      <c r="K6" s="20">
        <f t="shared" si="1"/>
        <v>175</v>
      </c>
      <c r="L6" s="20">
        <f aca="true" t="shared" si="5" ref="L6:L29">K6/J6*100</f>
        <v>10.379596678529063</v>
      </c>
      <c r="M6" s="20">
        <v>210</v>
      </c>
      <c r="N6" s="20"/>
      <c r="O6" s="19">
        <f t="shared" si="2"/>
        <v>0</v>
      </c>
      <c r="P6" s="20">
        <v>337</v>
      </c>
      <c r="Q6" s="19"/>
      <c r="R6" s="19">
        <f aca="true" t="shared" si="6" ref="R6:R29">Q6/P6*100</f>
        <v>0</v>
      </c>
      <c r="S6" s="20">
        <v>1139</v>
      </c>
      <c r="T6" s="19">
        <v>175</v>
      </c>
      <c r="U6" s="19">
        <f aca="true" t="shared" si="7" ref="U6:U29">T6/S6*100</f>
        <v>15.364354697102723</v>
      </c>
      <c r="V6" s="19">
        <v>1139</v>
      </c>
      <c r="W6" s="19"/>
      <c r="X6" s="19">
        <f aca="true" t="shared" si="8" ref="X6:X29">W6/V6*100</f>
        <v>0</v>
      </c>
      <c r="Y6" s="20">
        <v>910</v>
      </c>
      <c r="Z6" s="46">
        <f aca="true" t="shared" si="9" ref="Z6:Z19">AB6+AC6+AD6+AF6+AH6</f>
        <v>0</v>
      </c>
      <c r="AA6" s="47">
        <f aca="true" t="shared" si="10" ref="AA6:AA27">Z6/Y6*100</f>
        <v>0</v>
      </c>
      <c r="AB6" s="42"/>
      <c r="AC6" s="42"/>
      <c r="AD6" s="42"/>
      <c r="AE6" s="42"/>
      <c r="AF6" s="42"/>
      <c r="AG6" s="42">
        <v>50</v>
      </c>
      <c r="AH6" s="42"/>
      <c r="AI6" s="21">
        <f aca="true" t="shared" si="11" ref="AI6:AI20">AH6/AG6*100</f>
        <v>0</v>
      </c>
    </row>
    <row r="7" spans="1:35" s="23" customFormat="1" ht="49.5" customHeight="1" outlineLevel="1">
      <c r="A7" s="17">
        <v>3</v>
      </c>
      <c r="B7" s="16" t="s">
        <v>2</v>
      </c>
      <c r="C7" s="42"/>
      <c r="D7" s="21">
        <v>200</v>
      </c>
      <c r="E7" s="18">
        <v>0</v>
      </c>
      <c r="F7" s="18">
        <f t="shared" si="0"/>
        <v>0</v>
      </c>
      <c r="G7" s="21">
        <v>100</v>
      </c>
      <c r="H7" s="18">
        <v>100</v>
      </c>
      <c r="I7" s="19">
        <f t="shared" si="3"/>
        <v>100</v>
      </c>
      <c r="J7" s="12">
        <f t="shared" si="4"/>
        <v>1361</v>
      </c>
      <c r="K7" s="20">
        <f t="shared" si="1"/>
        <v>230</v>
      </c>
      <c r="L7" s="20">
        <f t="shared" si="5"/>
        <v>16.899338721528288</v>
      </c>
      <c r="M7" s="21">
        <v>200</v>
      </c>
      <c r="N7" s="20"/>
      <c r="O7" s="19">
        <f t="shared" si="2"/>
        <v>0</v>
      </c>
      <c r="P7" s="21">
        <v>417</v>
      </c>
      <c r="Q7" s="18">
        <v>100</v>
      </c>
      <c r="R7" s="19">
        <f t="shared" si="6"/>
        <v>23.980815347721823</v>
      </c>
      <c r="S7" s="21">
        <v>744</v>
      </c>
      <c r="T7" s="19">
        <v>130</v>
      </c>
      <c r="U7" s="19">
        <f t="shared" si="7"/>
        <v>17.473118279569892</v>
      </c>
      <c r="V7" s="18">
        <v>744</v>
      </c>
      <c r="W7" s="19"/>
      <c r="X7" s="19">
        <f t="shared" si="8"/>
        <v>0</v>
      </c>
      <c r="Y7" s="21">
        <v>462</v>
      </c>
      <c r="Z7" s="46">
        <f t="shared" si="9"/>
        <v>0</v>
      </c>
      <c r="AA7" s="47">
        <f t="shared" si="10"/>
        <v>0</v>
      </c>
      <c r="AB7" s="42"/>
      <c r="AC7" s="42"/>
      <c r="AD7" s="42"/>
      <c r="AE7" s="48"/>
      <c r="AF7" s="48"/>
      <c r="AG7" s="42">
        <v>0</v>
      </c>
      <c r="AH7" s="42"/>
      <c r="AI7" s="21" t="e">
        <f t="shared" si="11"/>
        <v>#DIV/0!</v>
      </c>
    </row>
    <row r="8" spans="1:35" s="22" customFormat="1" ht="49.5" customHeight="1" outlineLevel="1">
      <c r="A8" s="17">
        <v>4</v>
      </c>
      <c r="B8" s="33" t="s">
        <v>3</v>
      </c>
      <c r="C8" s="37">
        <v>90</v>
      </c>
      <c r="D8" s="31">
        <v>360</v>
      </c>
      <c r="E8" s="34">
        <v>300</v>
      </c>
      <c r="F8" s="18">
        <f t="shared" si="0"/>
        <v>83.33333333333334</v>
      </c>
      <c r="G8" s="31"/>
      <c r="H8" s="34">
        <v>0</v>
      </c>
      <c r="I8" s="19" t="e">
        <f t="shared" si="3"/>
        <v>#DIV/0!</v>
      </c>
      <c r="J8" s="12">
        <f t="shared" si="4"/>
        <v>1832</v>
      </c>
      <c r="K8" s="20">
        <f t="shared" si="1"/>
        <v>300</v>
      </c>
      <c r="L8" s="20">
        <f t="shared" si="5"/>
        <v>16.375545851528383</v>
      </c>
      <c r="M8" s="31">
        <v>360</v>
      </c>
      <c r="N8" s="20">
        <v>300</v>
      </c>
      <c r="O8" s="19">
        <f t="shared" si="2"/>
        <v>83.33333333333334</v>
      </c>
      <c r="P8" s="31">
        <v>30</v>
      </c>
      <c r="Q8" s="34"/>
      <c r="R8" s="19">
        <f t="shared" si="6"/>
        <v>0</v>
      </c>
      <c r="S8" s="21">
        <v>1442</v>
      </c>
      <c r="T8" s="19"/>
      <c r="U8" s="19">
        <f t="shared" si="7"/>
        <v>0</v>
      </c>
      <c r="V8" s="18">
        <v>1442</v>
      </c>
      <c r="W8" s="19"/>
      <c r="X8" s="19">
        <f t="shared" si="8"/>
        <v>0</v>
      </c>
      <c r="Y8" s="31">
        <v>714</v>
      </c>
      <c r="Z8" s="46">
        <f t="shared" si="9"/>
        <v>0</v>
      </c>
      <c r="AA8" s="47">
        <f t="shared" si="10"/>
        <v>0</v>
      </c>
      <c r="AB8" s="42"/>
      <c r="AC8" s="42"/>
      <c r="AD8" s="42"/>
      <c r="AE8" s="42"/>
      <c r="AF8" s="42"/>
      <c r="AG8" s="42">
        <v>0</v>
      </c>
      <c r="AH8" s="42"/>
      <c r="AI8" s="21">
        <v>0</v>
      </c>
    </row>
    <row r="9" spans="1:35" s="22" customFormat="1" ht="49.5" customHeight="1" outlineLevel="1">
      <c r="A9" s="17">
        <v>5</v>
      </c>
      <c r="B9" s="16" t="s">
        <v>4</v>
      </c>
      <c r="C9" s="42"/>
      <c r="D9" s="21">
        <v>330</v>
      </c>
      <c r="E9" s="18">
        <v>0</v>
      </c>
      <c r="F9" s="18">
        <f t="shared" si="0"/>
        <v>0</v>
      </c>
      <c r="G9" s="21"/>
      <c r="H9" s="18">
        <v>400</v>
      </c>
      <c r="I9" s="19" t="e">
        <f t="shared" si="3"/>
        <v>#DIV/0!</v>
      </c>
      <c r="J9" s="12">
        <f t="shared" si="4"/>
        <v>2249</v>
      </c>
      <c r="K9" s="20">
        <f t="shared" si="1"/>
        <v>400</v>
      </c>
      <c r="L9" s="20">
        <f t="shared" si="5"/>
        <v>17.78568252556692</v>
      </c>
      <c r="M9" s="21">
        <v>330</v>
      </c>
      <c r="N9" s="20"/>
      <c r="O9" s="19">
        <f t="shared" si="2"/>
        <v>0</v>
      </c>
      <c r="P9" s="21">
        <v>710</v>
      </c>
      <c r="Q9" s="18">
        <v>400</v>
      </c>
      <c r="R9" s="19">
        <f t="shared" si="6"/>
        <v>56.33802816901409</v>
      </c>
      <c r="S9" s="31">
        <v>1209</v>
      </c>
      <c r="T9" s="19"/>
      <c r="U9" s="19">
        <f t="shared" si="7"/>
        <v>0</v>
      </c>
      <c r="V9" s="34">
        <v>1209</v>
      </c>
      <c r="W9" s="19"/>
      <c r="X9" s="19">
        <f t="shared" si="8"/>
        <v>0</v>
      </c>
      <c r="Y9" s="21">
        <v>880</v>
      </c>
      <c r="Z9" s="46">
        <f t="shared" si="9"/>
        <v>0</v>
      </c>
      <c r="AA9" s="47">
        <f t="shared" si="10"/>
        <v>0</v>
      </c>
      <c r="AB9" s="42"/>
      <c r="AC9" s="42"/>
      <c r="AD9" s="42"/>
      <c r="AE9" s="42"/>
      <c r="AF9" s="42"/>
      <c r="AG9" s="42">
        <v>0</v>
      </c>
      <c r="AH9" s="42"/>
      <c r="AI9" s="21" t="e">
        <f t="shared" si="11"/>
        <v>#DIV/0!</v>
      </c>
    </row>
    <row r="10" spans="1:35" s="22" customFormat="1" ht="49.5" customHeight="1" outlineLevel="1">
      <c r="A10" s="17">
        <v>6</v>
      </c>
      <c r="B10" s="16" t="s">
        <v>5</v>
      </c>
      <c r="C10" s="42"/>
      <c r="D10" s="21">
        <v>800</v>
      </c>
      <c r="E10" s="18">
        <v>120</v>
      </c>
      <c r="F10" s="18">
        <f t="shared" si="0"/>
        <v>15</v>
      </c>
      <c r="G10" s="21">
        <v>400</v>
      </c>
      <c r="H10" s="18">
        <v>100</v>
      </c>
      <c r="I10" s="19">
        <f t="shared" si="3"/>
        <v>25</v>
      </c>
      <c r="J10" s="12">
        <f t="shared" si="4"/>
        <v>2648</v>
      </c>
      <c r="K10" s="20">
        <f t="shared" si="1"/>
        <v>690</v>
      </c>
      <c r="L10" s="20">
        <f t="shared" si="5"/>
        <v>26.057401812688823</v>
      </c>
      <c r="M10" s="21">
        <v>800</v>
      </c>
      <c r="N10" s="20">
        <v>120</v>
      </c>
      <c r="O10" s="19">
        <f t="shared" si="2"/>
        <v>15</v>
      </c>
      <c r="P10" s="21">
        <v>520</v>
      </c>
      <c r="Q10" s="18">
        <v>220</v>
      </c>
      <c r="R10" s="19">
        <f t="shared" si="6"/>
        <v>42.30769230769231</v>
      </c>
      <c r="S10" s="21">
        <v>1328</v>
      </c>
      <c r="T10" s="19">
        <v>350</v>
      </c>
      <c r="U10" s="19">
        <f t="shared" si="7"/>
        <v>26.35542168674699</v>
      </c>
      <c r="V10" s="18">
        <v>1328</v>
      </c>
      <c r="W10" s="19">
        <v>50</v>
      </c>
      <c r="X10" s="19">
        <f t="shared" si="8"/>
        <v>3.7650602409638556</v>
      </c>
      <c r="Y10" s="21">
        <v>1000</v>
      </c>
      <c r="Z10" s="46">
        <f t="shared" si="9"/>
        <v>30</v>
      </c>
      <c r="AA10" s="47">
        <f t="shared" si="10"/>
        <v>3</v>
      </c>
      <c r="AB10" s="42"/>
      <c r="AC10" s="42">
        <v>30</v>
      </c>
      <c r="AD10" s="42"/>
      <c r="AE10" s="42"/>
      <c r="AF10" s="42"/>
      <c r="AG10" s="42">
        <v>40</v>
      </c>
      <c r="AH10" s="42"/>
      <c r="AI10" s="21">
        <f t="shared" si="11"/>
        <v>0</v>
      </c>
    </row>
    <row r="11" spans="1:35" s="22" customFormat="1" ht="49.5" customHeight="1" outlineLevel="1">
      <c r="A11" s="17">
        <v>8</v>
      </c>
      <c r="B11" s="16" t="s">
        <v>6</v>
      </c>
      <c r="C11" s="42"/>
      <c r="D11" s="21">
        <v>250</v>
      </c>
      <c r="E11" s="18">
        <v>100</v>
      </c>
      <c r="F11" s="18">
        <f t="shared" si="0"/>
        <v>40</v>
      </c>
      <c r="G11" s="21">
        <v>301</v>
      </c>
      <c r="H11" s="18">
        <v>0</v>
      </c>
      <c r="I11" s="19">
        <f t="shared" si="3"/>
        <v>0</v>
      </c>
      <c r="J11" s="12">
        <f t="shared" si="4"/>
        <v>1124</v>
      </c>
      <c r="K11" s="20">
        <f t="shared" si="1"/>
        <v>630</v>
      </c>
      <c r="L11" s="20">
        <f t="shared" si="5"/>
        <v>56.04982206405694</v>
      </c>
      <c r="M11" s="21">
        <v>250</v>
      </c>
      <c r="N11" s="20">
        <v>100</v>
      </c>
      <c r="O11" s="19">
        <f t="shared" si="2"/>
        <v>40</v>
      </c>
      <c r="P11" s="21">
        <v>301</v>
      </c>
      <c r="Q11" s="18">
        <v>210</v>
      </c>
      <c r="R11" s="19">
        <f t="shared" si="6"/>
        <v>69.76744186046511</v>
      </c>
      <c r="S11" s="31">
        <v>573</v>
      </c>
      <c r="T11" s="19">
        <v>320</v>
      </c>
      <c r="U11" s="19">
        <f t="shared" si="7"/>
        <v>55.846422338568935</v>
      </c>
      <c r="V11" s="34">
        <v>573</v>
      </c>
      <c r="W11" s="19"/>
      <c r="X11" s="19">
        <f t="shared" si="8"/>
        <v>0</v>
      </c>
      <c r="Y11" s="31">
        <v>335</v>
      </c>
      <c r="Z11" s="46">
        <f t="shared" si="9"/>
        <v>0</v>
      </c>
      <c r="AA11" s="47">
        <f t="shared" si="10"/>
        <v>0</v>
      </c>
      <c r="AB11" s="42"/>
      <c r="AC11" s="42"/>
      <c r="AD11" s="42"/>
      <c r="AE11" s="42"/>
      <c r="AF11" s="42"/>
      <c r="AG11" s="42">
        <v>0</v>
      </c>
      <c r="AH11" s="42"/>
      <c r="AI11" s="21" t="e">
        <f t="shared" si="11"/>
        <v>#DIV/0!</v>
      </c>
    </row>
    <row r="12" spans="1:35" s="22" customFormat="1" ht="49.5" customHeight="1" outlineLevel="1">
      <c r="A12" s="17">
        <v>9</v>
      </c>
      <c r="B12" s="16" t="s">
        <v>7</v>
      </c>
      <c r="C12" s="42"/>
      <c r="D12" s="20">
        <v>100</v>
      </c>
      <c r="E12" s="19"/>
      <c r="F12" s="18">
        <f t="shared" si="0"/>
        <v>0</v>
      </c>
      <c r="G12" s="20"/>
      <c r="H12" s="19">
        <v>0</v>
      </c>
      <c r="I12" s="19" t="e">
        <f t="shared" si="3"/>
        <v>#DIV/0!</v>
      </c>
      <c r="J12" s="12">
        <f t="shared" si="4"/>
        <v>950</v>
      </c>
      <c r="K12" s="20">
        <f t="shared" si="1"/>
        <v>150</v>
      </c>
      <c r="L12" s="20">
        <f t="shared" si="5"/>
        <v>15.789473684210526</v>
      </c>
      <c r="M12" s="20">
        <v>100</v>
      </c>
      <c r="N12" s="20"/>
      <c r="O12" s="19">
        <f t="shared" si="2"/>
        <v>0</v>
      </c>
      <c r="P12" s="20">
        <v>50</v>
      </c>
      <c r="Q12" s="19"/>
      <c r="R12" s="19">
        <f t="shared" si="6"/>
        <v>0</v>
      </c>
      <c r="S12" s="21">
        <v>800</v>
      </c>
      <c r="T12" s="19">
        <v>150</v>
      </c>
      <c r="U12" s="19">
        <f t="shared" si="7"/>
        <v>18.75</v>
      </c>
      <c r="V12" s="18">
        <v>800</v>
      </c>
      <c r="W12" s="19"/>
      <c r="X12" s="19">
        <f t="shared" si="8"/>
        <v>0</v>
      </c>
      <c r="Y12" s="21">
        <v>650</v>
      </c>
      <c r="Z12" s="46">
        <f t="shared" si="9"/>
        <v>0</v>
      </c>
      <c r="AA12" s="47">
        <f t="shared" si="10"/>
        <v>0</v>
      </c>
      <c r="AB12" s="42"/>
      <c r="AC12" s="42"/>
      <c r="AD12" s="42"/>
      <c r="AE12" s="42"/>
      <c r="AF12" s="42"/>
      <c r="AG12" s="42">
        <v>0</v>
      </c>
      <c r="AH12" s="42"/>
      <c r="AI12" s="21">
        <v>0</v>
      </c>
    </row>
    <row r="13" spans="1:35" s="22" customFormat="1" ht="49.5" customHeight="1" outlineLevel="1">
      <c r="A13" s="17">
        <v>10</v>
      </c>
      <c r="B13" s="16" t="s">
        <v>8</v>
      </c>
      <c r="C13" s="42"/>
      <c r="D13" s="21">
        <v>200</v>
      </c>
      <c r="E13" s="18">
        <v>100</v>
      </c>
      <c r="F13" s="18">
        <f t="shared" si="0"/>
        <v>50</v>
      </c>
      <c r="G13" s="21">
        <v>50</v>
      </c>
      <c r="H13" s="18">
        <v>50</v>
      </c>
      <c r="I13" s="19">
        <f t="shared" si="3"/>
        <v>100</v>
      </c>
      <c r="J13" s="12">
        <f t="shared" si="4"/>
        <v>1028</v>
      </c>
      <c r="K13" s="20">
        <f t="shared" si="1"/>
        <v>220</v>
      </c>
      <c r="L13" s="20">
        <f t="shared" si="5"/>
        <v>21.40077821011673</v>
      </c>
      <c r="M13" s="21">
        <v>200</v>
      </c>
      <c r="N13" s="20"/>
      <c r="O13" s="19">
        <f t="shared" si="2"/>
        <v>0</v>
      </c>
      <c r="P13" s="21">
        <v>50</v>
      </c>
      <c r="Q13" s="18">
        <v>50</v>
      </c>
      <c r="R13" s="19">
        <f t="shared" si="6"/>
        <v>100</v>
      </c>
      <c r="S13" s="20">
        <v>778</v>
      </c>
      <c r="T13" s="19">
        <v>170</v>
      </c>
      <c r="U13" s="19">
        <f t="shared" si="7"/>
        <v>21.85089974293059</v>
      </c>
      <c r="V13" s="19">
        <v>778</v>
      </c>
      <c r="W13" s="19"/>
      <c r="X13" s="19">
        <f t="shared" si="8"/>
        <v>0</v>
      </c>
      <c r="Y13" s="20">
        <v>613</v>
      </c>
      <c r="Z13" s="46">
        <f t="shared" si="9"/>
        <v>0</v>
      </c>
      <c r="AA13" s="47">
        <f t="shared" si="10"/>
        <v>0</v>
      </c>
      <c r="AB13" s="42"/>
      <c r="AC13" s="42"/>
      <c r="AD13" s="42"/>
      <c r="AE13" s="42"/>
      <c r="AF13" s="42"/>
      <c r="AG13" s="42">
        <v>86</v>
      </c>
      <c r="AH13" s="42"/>
      <c r="AI13" s="21">
        <f t="shared" si="11"/>
        <v>0</v>
      </c>
    </row>
    <row r="14" spans="1:35" s="22" customFormat="1" ht="49.5" customHeight="1" outlineLevel="1">
      <c r="A14" s="17">
        <v>11</v>
      </c>
      <c r="B14" s="16" t="s">
        <v>9</v>
      </c>
      <c r="C14" s="42"/>
      <c r="D14" s="21">
        <v>341</v>
      </c>
      <c r="E14" s="18">
        <v>240</v>
      </c>
      <c r="F14" s="18">
        <f>E14/D14*100</f>
        <v>70.38123167155426</v>
      </c>
      <c r="G14" s="21"/>
      <c r="H14" s="18">
        <v>0</v>
      </c>
      <c r="I14" s="19" t="e">
        <f t="shared" si="3"/>
        <v>#DIV/0!</v>
      </c>
      <c r="J14" s="12">
        <f t="shared" si="4"/>
        <v>1051</v>
      </c>
      <c r="K14" s="20">
        <f t="shared" si="1"/>
        <v>440</v>
      </c>
      <c r="L14" s="20">
        <f t="shared" si="5"/>
        <v>41.864890580399624</v>
      </c>
      <c r="M14" s="21">
        <v>341</v>
      </c>
      <c r="N14" s="20">
        <v>240</v>
      </c>
      <c r="O14" s="19">
        <f t="shared" si="2"/>
        <v>70.38123167155426</v>
      </c>
      <c r="P14" s="21"/>
      <c r="Q14" s="18"/>
      <c r="R14" s="19" t="e">
        <f t="shared" si="6"/>
        <v>#DIV/0!</v>
      </c>
      <c r="S14" s="21">
        <v>710</v>
      </c>
      <c r="T14" s="19">
        <v>200</v>
      </c>
      <c r="U14" s="19">
        <f t="shared" si="7"/>
        <v>28.169014084507044</v>
      </c>
      <c r="V14" s="18">
        <v>710</v>
      </c>
      <c r="W14" s="19"/>
      <c r="X14" s="19">
        <f t="shared" si="8"/>
        <v>0</v>
      </c>
      <c r="Y14" s="21">
        <v>580</v>
      </c>
      <c r="Z14" s="46">
        <f t="shared" si="9"/>
        <v>0</v>
      </c>
      <c r="AA14" s="47">
        <f t="shared" si="10"/>
        <v>0</v>
      </c>
      <c r="AB14" s="42"/>
      <c r="AC14" s="42"/>
      <c r="AD14" s="42"/>
      <c r="AE14" s="42"/>
      <c r="AF14" s="42"/>
      <c r="AG14" s="42">
        <v>0</v>
      </c>
      <c r="AH14" s="42"/>
      <c r="AI14" s="21">
        <v>0</v>
      </c>
    </row>
    <row r="15" spans="1:35" s="22" customFormat="1" ht="49.5" customHeight="1" outlineLevel="1">
      <c r="A15" s="17">
        <v>12</v>
      </c>
      <c r="B15" s="16" t="s">
        <v>10</v>
      </c>
      <c r="C15" s="42"/>
      <c r="D15" s="31">
        <v>220</v>
      </c>
      <c r="E15" s="34">
        <v>220</v>
      </c>
      <c r="F15" s="18">
        <f aca="true" t="shared" si="12" ref="F15:F29">E15/D15*100</f>
        <v>100</v>
      </c>
      <c r="G15" s="31">
        <v>345</v>
      </c>
      <c r="H15" s="34">
        <v>180</v>
      </c>
      <c r="I15" s="19">
        <f t="shared" si="3"/>
        <v>52.17391304347826</v>
      </c>
      <c r="J15" s="12">
        <f t="shared" si="4"/>
        <v>1440</v>
      </c>
      <c r="K15" s="20">
        <f t="shared" si="1"/>
        <v>279</v>
      </c>
      <c r="L15" s="20">
        <f t="shared" si="5"/>
        <v>19.375</v>
      </c>
      <c r="M15" s="31">
        <v>220</v>
      </c>
      <c r="N15" s="20"/>
      <c r="O15" s="19">
        <f t="shared" si="2"/>
        <v>0</v>
      </c>
      <c r="P15" s="31">
        <v>345</v>
      </c>
      <c r="Q15" s="34">
        <v>23</v>
      </c>
      <c r="R15" s="19">
        <f t="shared" si="6"/>
        <v>6.666666666666667</v>
      </c>
      <c r="S15" s="31">
        <v>875</v>
      </c>
      <c r="T15" s="19">
        <v>256</v>
      </c>
      <c r="U15" s="19">
        <f t="shared" si="7"/>
        <v>29.25714285714286</v>
      </c>
      <c r="V15" s="34">
        <v>875</v>
      </c>
      <c r="W15" s="19"/>
      <c r="X15" s="19">
        <f t="shared" si="8"/>
        <v>0</v>
      </c>
      <c r="Y15" s="21">
        <v>525</v>
      </c>
      <c r="Z15" s="46">
        <f t="shared" si="9"/>
        <v>0</v>
      </c>
      <c r="AA15" s="47">
        <f t="shared" si="10"/>
        <v>0</v>
      </c>
      <c r="AB15" s="42"/>
      <c r="AC15" s="42"/>
      <c r="AD15" s="42"/>
      <c r="AE15" s="42"/>
      <c r="AF15" s="42"/>
      <c r="AG15" s="42">
        <v>60</v>
      </c>
      <c r="AH15" s="42"/>
      <c r="AI15" s="21">
        <f t="shared" si="11"/>
        <v>0</v>
      </c>
    </row>
    <row r="16" spans="1:35" s="22" customFormat="1" ht="49.5" customHeight="1" outlineLevel="1">
      <c r="A16" s="17">
        <v>13</v>
      </c>
      <c r="B16" s="16" t="s">
        <v>11</v>
      </c>
      <c r="C16" s="42"/>
      <c r="D16" s="21">
        <v>0</v>
      </c>
      <c r="E16" s="18"/>
      <c r="F16" s="18" t="e">
        <f t="shared" si="12"/>
        <v>#DIV/0!</v>
      </c>
      <c r="G16" s="21">
        <v>498</v>
      </c>
      <c r="H16" s="18">
        <v>120</v>
      </c>
      <c r="I16" s="19">
        <f t="shared" si="3"/>
        <v>24.096385542168676</v>
      </c>
      <c r="J16" s="12">
        <f t="shared" si="4"/>
        <v>1340</v>
      </c>
      <c r="K16" s="20">
        <f t="shared" si="1"/>
        <v>210</v>
      </c>
      <c r="L16" s="20">
        <f t="shared" si="5"/>
        <v>15.671641791044777</v>
      </c>
      <c r="M16" s="21">
        <v>0</v>
      </c>
      <c r="N16" s="20"/>
      <c r="O16" s="19" t="e">
        <f t="shared" si="2"/>
        <v>#DIV/0!</v>
      </c>
      <c r="P16" s="21">
        <v>498</v>
      </c>
      <c r="Q16" s="18">
        <v>120</v>
      </c>
      <c r="R16" s="19">
        <f t="shared" si="6"/>
        <v>24.096385542168676</v>
      </c>
      <c r="S16" s="21">
        <v>842</v>
      </c>
      <c r="T16" s="19">
        <v>90</v>
      </c>
      <c r="U16" s="19">
        <f t="shared" si="7"/>
        <v>10.688836104513063</v>
      </c>
      <c r="V16" s="18">
        <v>842</v>
      </c>
      <c r="W16" s="19"/>
      <c r="X16" s="19">
        <f t="shared" si="8"/>
        <v>0</v>
      </c>
      <c r="Y16" s="31">
        <v>530</v>
      </c>
      <c r="Z16" s="46">
        <f t="shared" si="9"/>
        <v>0</v>
      </c>
      <c r="AA16" s="47">
        <f t="shared" si="10"/>
        <v>0</v>
      </c>
      <c r="AB16" s="42"/>
      <c r="AC16" s="42"/>
      <c r="AD16" s="42"/>
      <c r="AE16" s="42"/>
      <c r="AF16" s="42"/>
      <c r="AG16" s="42">
        <v>30</v>
      </c>
      <c r="AH16" s="42"/>
      <c r="AI16" s="21">
        <f t="shared" si="11"/>
        <v>0</v>
      </c>
    </row>
    <row r="17" spans="1:35" s="22" customFormat="1" ht="49.5" customHeight="1" outlineLevel="1">
      <c r="A17" s="17">
        <v>14</v>
      </c>
      <c r="B17" s="16" t="s">
        <v>12</v>
      </c>
      <c r="C17" s="42"/>
      <c r="D17" s="21">
        <v>600</v>
      </c>
      <c r="E17" s="18">
        <v>253</v>
      </c>
      <c r="F17" s="18">
        <f t="shared" si="12"/>
        <v>42.16666666666667</v>
      </c>
      <c r="G17" s="21">
        <v>300</v>
      </c>
      <c r="H17" s="18">
        <v>20</v>
      </c>
      <c r="I17" s="19">
        <f t="shared" si="3"/>
        <v>6.666666666666667</v>
      </c>
      <c r="J17" s="12">
        <f t="shared" si="4"/>
        <v>2705</v>
      </c>
      <c r="K17" s="20">
        <f t="shared" si="1"/>
        <v>1122</v>
      </c>
      <c r="L17" s="20">
        <f t="shared" si="5"/>
        <v>41.478743068391864</v>
      </c>
      <c r="M17" s="21">
        <v>600</v>
      </c>
      <c r="N17" s="20"/>
      <c r="O17" s="19">
        <f t="shared" si="2"/>
        <v>0</v>
      </c>
      <c r="P17" s="21">
        <v>846</v>
      </c>
      <c r="Q17" s="18">
        <v>350</v>
      </c>
      <c r="R17" s="19">
        <f t="shared" si="6"/>
        <v>41.371158392434985</v>
      </c>
      <c r="S17" s="21">
        <v>1259</v>
      </c>
      <c r="T17" s="19">
        <v>772</v>
      </c>
      <c r="U17" s="19">
        <f t="shared" si="7"/>
        <v>61.31850675138999</v>
      </c>
      <c r="V17" s="18">
        <v>1259</v>
      </c>
      <c r="W17" s="19"/>
      <c r="X17" s="19">
        <f t="shared" si="8"/>
        <v>0</v>
      </c>
      <c r="Y17" s="21">
        <v>566</v>
      </c>
      <c r="Z17" s="46">
        <f t="shared" si="9"/>
        <v>0</v>
      </c>
      <c r="AA17" s="47">
        <f t="shared" si="10"/>
        <v>0</v>
      </c>
      <c r="AB17" s="42"/>
      <c r="AC17" s="42"/>
      <c r="AD17" s="42"/>
      <c r="AE17" s="42"/>
      <c r="AF17" s="42"/>
      <c r="AG17" s="42">
        <v>99</v>
      </c>
      <c r="AH17" s="42"/>
      <c r="AI17" s="21">
        <f t="shared" si="11"/>
        <v>0</v>
      </c>
    </row>
    <row r="18" spans="1:35" s="23" customFormat="1" ht="49.5" customHeight="1">
      <c r="A18" s="17">
        <v>15</v>
      </c>
      <c r="B18" s="16" t="s">
        <v>19</v>
      </c>
      <c r="C18" s="42"/>
      <c r="D18" s="21">
        <v>400</v>
      </c>
      <c r="E18" s="18"/>
      <c r="F18" s="18">
        <f t="shared" si="12"/>
        <v>0</v>
      </c>
      <c r="G18" s="21">
        <v>150</v>
      </c>
      <c r="H18" s="18">
        <v>100</v>
      </c>
      <c r="I18" s="19">
        <f t="shared" si="3"/>
        <v>66.66666666666666</v>
      </c>
      <c r="J18" s="12">
        <f t="shared" si="4"/>
        <v>1945</v>
      </c>
      <c r="K18" s="20">
        <f t="shared" si="1"/>
        <v>100</v>
      </c>
      <c r="L18" s="20">
        <f t="shared" si="5"/>
        <v>5.141388174807198</v>
      </c>
      <c r="M18" s="21">
        <v>400</v>
      </c>
      <c r="N18" s="20"/>
      <c r="O18" s="19">
        <f t="shared" si="2"/>
        <v>0</v>
      </c>
      <c r="P18" s="21">
        <v>745</v>
      </c>
      <c r="Q18" s="18">
        <v>100</v>
      </c>
      <c r="R18" s="19">
        <f t="shared" si="6"/>
        <v>13.422818791946309</v>
      </c>
      <c r="S18" s="21">
        <v>800</v>
      </c>
      <c r="T18" s="19"/>
      <c r="U18" s="19">
        <f t="shared" si="7"/>
        <v>0</v>
      </c>
      <c r="V18" s="18">
        <v>800</v>
      </c>
      <c r="W18" s="19"/>
      <c r="X18" s="19">
        <f t="shared" si="8"/>
        <v>0</v>
      </c>
      <c r="Y18" s="21">
        <v>550</v>
      </c>
      <c r="Z18" s="46">
        <f t="shared" si="9"/>
        <v>0</v>
      </c>
      <c r="AA18" s="47">
        <f t="shared" si="10"/>
        <v>0</v>
      </c>
      <c r="AB18" s="42"/>
      <c r="AC18" s="42"/>
      <c r="AD18" s="42"/>
      <c r="AE18" s="42"/>
      <c r="AF18" s="42"/>
      <c r="AG18" s="42">
        <v>100</v>
      </c>
      <c r="AH18" s="42"/>
      <c r="AI18" s="21">
        <f t="shared" si="11"/>
        <v>0</v>
      </c>
    </row>
    <row r="19" spans="1:35" s="23" customFormat="1" ht="49.5" customHeight="1">
      <c r="A19" s="17">
        <v>16</v>
      </c>
      <c r="B19" s="16" t="s">
        <v>28</v>
      </c>
      <c r="C19" s="42"/>
      <c r="D19" s="21">
        <v>209</v>
      </c>
      <c r="E19" s="18"/>
      <c r="F19" s="18">
        <f t="shared" si="12"/>
        <v>0</v>
      </c>
      <c r="G19" s="21"/>
      <c r="H19" s="18">
        <v>0</v>
      </c>
      <c r="I19" s="19" t="e">
        <f t="shared" si="3"/>
        <v>#DIV/0!</v>
      </c>
      <c r="J19" s="12">
        <f t="shared" si="4"/>
        <v>1203</v>
      </c>
      <c r="K19" s="20">
        <f t="shared" si="1"/>
        <v>0</v>
      </c>
      <c r="L19" s="20">
        <f t="shared" si="5"/>
        <v>0</v>
      </c>
      <c r="M19" s="21">
        <v>209</v>
      </c>
      <c r="N19" s="20"/>
      <c r="O19" s="19">
        <f t="shared" si="2"/>
        <v>0</v>
      </c>
      <c r="P19" s="21"/>
      <c r="Q19" s="18"/>
      <c r="R19" s="19" t="e">
        <f t="shared" si="6"/>
        <v>#DIV/0!</v>
      </c>
      <c r="S19" s="21">
        <v>994</v>
      </c>
      <c r="T19" s="19"/>
      <c r="U19" s="19">
        <f t="shared" si="7"/>
        <v>0</v>
      </c>
      <c r="V19" s="18">
        <v>994</v>
      </c>
      <c r="W19" s="19"/>
      <c r="X19" s="19">
        <f t="shared" si="8"/>
        <v>0</v>
      </c>
      <c r="Y19" s="21">
        <v>785</v>
      </c>
      <c r="Z19" s="46">
        <f t="shared" si="9"/>
        <v>0</v>
      </c>
      <c r="AA19" s="47">
        <f t="shared" si="10"/>
        <v>0</v>
      </c>
      <c r="AB19" s="42"/>
      <c r="AC19" s="42"/>
      <c r="AD19" s="48"/>
      <c r="AE19" s="48"/>
      <c r="AF19" s="48"/>
      <c r="AG19" s="42">
        <v>0</v>
      </c>
      <c r="AH19" s="42"/>
      <c r="AI19" s="21">
        <v>0</v>
      </c>
    </row>
    <row r="20" spans="1:35" s="23" customFormat="1" ht="49.5" customHeight="1">
      <c r="A20" s="24"/>
      <c r="B20" s="25" t="s">
        <v>18</v>
      </c>
      <c r="C20" s="20">
        <f>SUM(C5:C19)</f>
        <v>90</v>
      </c>
      <c r="D20" s="20">
        <f>SUM(D5:D19)</f>
        <v>5273</v>
      </c>
      <c r="E20" s="20">
        <f>SUM(E5:E19)</f>
        <v>2391</v>
      </c>
      <c r="F20" s="18">
        <f t="shared" si="12"/>
        <v>45.34420633415513</v>
      </c>
      <c r="G20" s="20">
        <f>SUM(G5:G19)</f>
        <v>2881</v>
      </c>
      <c r="H20" s="20">
        <f>SUM(H5:H19)</f>
        <v>1070</v>
      </c>
      <c r="I20" s="19">
        <f t="shared" si="3"/>
        <v>37.13988198542173</v>
      </c>
      <c r="J20" s="12">
        <f t="shared" si="4"/>
        <v>27587</v>
      </c>
      <c r="K20" s="20">
        <f>SUM(K5:K19)</f>
        <v>5671</v>
      </c>
      <c r="L20" s="20">
        <f t="shared" si="5"/>
        <v>20.55678399246022</v>
      </c>
      <c r="M20" s="20">
        <f>SUM(M5:M19)</f>
        <v>5273</v>
      </c>
      <c r="N20" s="20">
        <f>SUM(N5:N19)</f>
        <v>775</v>
      </c>
      <c r="O20" s="19">
        <f t="shared" si="2"/>
        <v>14.697515645742461</v>
      </c>
      <c r="P20" s="20">
        <f>SUM(P5:P19)</f>
        <v>5792</v>
      </c>
      <c r="Q20" s="20">
        <f>SUM(Q5:Q19)</f>
        <v>1943</v>
      </c>
      <c r="R20" s="19">
        <f t="shared" si="6"/>
        <v>33.546270718232044</v>
      </c>
      <c r="S20" s="20">
        <f>SUM(S5:S19)</f>
        <v>16522</v>
      </c>
      <c r="T20" s="20">
        <f>SUM(T5:T19)</f>
        <v>2953</v>
      </c>
      <c r="U20" s="19">
        <f t="shared" si="7"/>
        <v>17.87313884517613</v>
      </c>
      <c r="V20" s="20">
        <f>SUM(V5:V19)</f>
        <v>16522</v>
      </c>
      <c r="W20" s="20">
        <f>SUM(W5:W19)</f>
        <v>50</v>
      </c>
      <c r="X20" s="19">
        <f t="shared" si="8"/>
        <v>0.30262680062946373</v>
      </c>
      <c r="Y20" s="20">
        <f>SUM(Y5:Y19)</f>
        <v>10346</v>
      </c>
      <c r="Z20" s="20">
        <f>SUM(Z5:Z19)</f>
        <v>30</v>
      </c>
      <c r="AA20" s="47">
        <f t="shared" si="10"/>
        <v>0.2899671370578001</v>
      </c>
      <c r="AB20" s="20">
        <f aca="true" t="shared" si="13" ref="AB20:AH20">SUM(AB5:AB19)</f>
        <v>0</v>
      </c>
      <c r="AC20" s="20">
        <f t="shared" si="13"/>
        <v>30</v>
      </c>
      <c r="AD20" s="20">
        <f t="shared" si="13"/>
        <v>0</v>
      </c>
      <c r="AE20" s="20">
        <f t="shared" si="13"/>
        <v>0</v>
      </c>
      <c r="AF20" s="20">
        <f t="shared" si="13"/>
        <v>0</v>
      </c>
      <c r="AG20" s="20">
        <f t="shared" si="13"/>
        <v>565</v>
      </c>
      <c r="AH20" s="20">
        <f t="shared" si="13"/>
        <v>0</v>
      </c>
      <c r="AI20" s="21">
        <f t="shared" si="11"/>
        <v>0</v>
      </c>
    </row>
    <row r="21" spans="1:35" s="23" customFormat="1" ht="49.5" customHeight="1">
      <c r="A21" s="24"/>
      <c r="B21" s="16" t="s">
        <v>43</v>
      </c>
      <c r="C21" s="20">
        <v>10</v>
      </c>
      <c r="D21" s="20">
        <v>200</v>
      </c>
      <c r="E21" s="20">
        <v>50</v>
      </c>
      <c r="F21" s="18">
        <f t="shared" si="12"/>
        <v>25</v>
      </c>
      <c r="G21" s="20">
        <v>20</v>
      </c>
      <c r="H21" s="20">
        <v>20</v>
      </c>
      <c r="I21" s="19">
        <f t="shared" si="3"/>
        <v>100</v>
      </c>
      <c r="J21" s="12">
        <f>M21+P21+S21</f>
        <v>780</v>
      </c>
      <c r="K21" s="20"/>
      <c r="L21" s="20">
        <f t="shared" si="5"/>
        <v>0</v>
      </c>
      <c r="M21" s="20">
        <v>200</v>
      </c>
      <c r="N21" s="20">
        <v>50</v>
      </c>
      <c r="O21" s="19">
        <f t="shared" si="2"/>
        <v>25</v>
      </c>
      <c r="P21" s="20">
        <v>20</v>
      </c>
      <c r="Q21" s="20">
        <v>20</v>
      </c>
      <c r="R21" s="19">
        <f t="shared" si="6"/>
        <v>100</v>
      </c>
      <c r="S21" s="20">
        <v>560</v>
      </c>
      <c r="T21" s="20">
        <v>120</v>
      </c>
      <c r="U21" s="19">
        <f t="shared" si="7"/>
        <v>21.428571428571427</v>
      </c>
      <c r="V21" s="37">
        <v>560</v>
      </c>
      <c r="W21" s="19"/>
      <c r="X21" s="19">
        <f t="shared" si="8"/>
        <v>0</v>
      </c>
      <c r="Y21" s="20">
        <v>540</v>
      </c>
      <c r="Z21" s="20"/>
      <c r="AA21" s="47">
        <f t="shared" si="10"/>
        <v>0</v>
      </c>
      <c r="AB21" s="20"/>
      <c r="AC21" s="20"/>
      <c r="AD21" s="20"/>
      <c r="AE21" s="20"/>
      <c r="AF21" s="20"/>
      <c r="AG21" s="20">
        <v>70</v>
      </c>
      <c r="AH21" s="20"/>
      <c r="AI21" s="21"/>
    </row>
    <row r="22" spans="1:35" s="23" customFormat="1" ht="49.5" customHeight="1">
      <c r="A22" s="24"/>
      <c r="B22" s="16" t="s">
        <v>44</v>
      </c>
      <c r="C22" s="20"/>
      <c r="D22" s="20">
        <v>300</v>
      </c>
      <c r="E22" s="20"/>
      <c r="F22" s="18">
        <f t="shared" si="12"/>
        <v>0</v>
      </c>
      <c r="G22" s="20"/>
      <c r="H22" s="20"/>
      <c r="I22" s="19">
        <v>0</v>
      </c>
      <c r="J22" s="12">
        <f aca="true" t="shared" si="14" ref="J22:J27">M22+P22+S22</f>
        <v>1700</v>
      </c>
      <c r="K22" s="20"/>
      <c r="L22" s="20">
        <f t="shared" si="5"/>
        <v>0</v>
      </c>
      <c r="M22" s="20">
        <v>300</v>
      </c>
      <c r="N22" s="20"/>
      <c r="O22" s="19">
        <f t="shared" si="2"/>
        <v>0</v>
      </c>
      <c r="P22" s="20">
        <v>460</v>
      </c>
      <c r="Q22" s="20">
        <v>90</v>
      </c>
      <c r="R22" s="19">
        <f t="shared" si="6"/>
        <v>19.565217391304348</v>
      </c>
      <c r="S22" s="20">
        <v>940</v>
      </c>
      <c r="T22" s="20">
        <v>20</v>
      </c>
      <c r="U22" s="19">
        <f t="shared" si="7"/>
        <v>2.127659574468085</v>
      </c>
      <c r="V22" s="42">
        <v>940</v>
      </c>
      <c r="W22" s="48"/>
      <c r="X22" s="19">
        <f t="shared" si="8"/>
        <v>0</v>
      </c>
      <c r="Y22" s="48">
        <v>400</v>
      </c>
      <c r="Z22" s="20"/>
      <c r="AA22" s="47">
        <f t="shared" si="10"/>
        <v>0</v>
      </c>
      <c r="AB22" s="48"/>
      <c r="AC22" s="48"/>
      <c r="AD22" s="48"/>
      <c r="AE22" s="48"/>
      <c r="AF22" s="48"/>
      <c r="AG22" s="48"/>
      <c r="AH22" s="48"/>
      <c r="AI22" s="48"/>
    </row>
    <row r="23" spans="1:35" s="23" customFormat="1" ht="49.5" customHeight="1">
      <c r="A23" s="24"/>
      <c r="B23" s="16" t="s">
        <v>45</v>
      </c>
      <c r="C23" s="20"/>
      <c r="D23" s="20">
        <v>102</v>
      </c>
      <c r="E23" s="20"/>
      <c r="F23" s="18">
        <f t="shared" si="12"/>
        <v>0</v>
      </c>
      <c r="G23" s="20"/>
      <c r="H23" s="20"/>
      <c r="I23" s="19">
        <v>0</v>
      </c>
      <c r="J23" s="12">
        <f t="shared" si="14"/>
        <v>506</v>
      </c>
      <c r="K23" s="20"/>
      <c r="L23" s="20">
        <f t="shared" si="5"/>
        <v>0</v>
      </c>
      <c r="M23" s="20">
        <v>102</v>
      </c>
      <c r="N23" s="20"/>
      <c r="O23" s="19">
        <f t="shared" si="2"/>
        <v>0</v>
      </c>
      <c r="P23" s="20"/>
      <c r="Q23" s="20"/>
      <c r="R23" s="19" t="e">
        <f t="shared" si="6"/>
        <v>#DIV/0!</v>
      </c>
      <c r="S23" s="20">
        <v>404</v>
      </c>
      <c r="T23" s="20">
        <v>120</v>
      </c>
      <c r="U23" s="19">
        <f t="shared" si="7"/>
        <v>29.7029702970297</v>
      </c>
      <c r="V23" s="49">
        <v>404</v>
      </c>
      <c r="W23" s="49">
        <v>30</v>
      </c>
      <c r="X23" s="19">
        <f t="shared" si="8"/>
        <v>7.425742574257425</v>
      </c>
      <c r="Y23" s="49">
        <v>404</v>
      </c>
      <c r="Z23" s="20"/>
      <c r="AA23" s="47">
        <f t="shared" si="10"/>
        <v>0</v>
      </c>
      <c r="AB23" s="49"/>
      <c r="AC23" s="49"/>
      <c r="AD23" s="49"/>
      <c r="AE23" s="49"/>
      <c r="AF23" s="49"/>
      <c r="AG23" s="49"/>
      <c r="AH23" s="49"/>
      <c r="AI23" s="49"/>
    </row>
    <row r="24" spans="1:35" s="23" customFormat="1" ht="49.5" customHeight="1">
      <c r="A24" s="24"/>
      <c r="B24" s="16" t="s">
        <v>31</v>
      </c>
      <c r="C24" s="20"/>
      <c r="D24" s="20">
        <v>250</v>
      </c>
      <c r="E24" s="20">
        <v>40</v>
      </c>
      <c r="F24" s="18">
        <f t="shared" si="12"/>
        <v>16</v>
      </c>
      <c r="G24" s="20">
        <v>180</v>
      </c>
      <c r="H24" s="20"/>
      <c r="I24" s="19">
        <v>0</v>
      </c>
      <c r="J24" s="12">
        <f t="shared" si="14"/>
        <v>1080</v>
      </c>
      <c r="K24" s="20"/>
      <c r="L24" s="20">
        <f t="shared" si="5"/>
        <v>0</v>
      </c>
      <c r="M24" s="20">
        <v>250</v>
      </c>
      <c r="N24" s="20">
        <v>40</v>
      </c>
      <c r="O24" s="19">
        <f t="shared" si="2"/>
        <v>16</v>
      </c>
      <c r="P24" s="20">
        <v>180</v>
      </c>
      <c r="Q24" s="20">
        <v>180</v>
      </c>
      <c r="R24" s="19">
        <f t="shared" si="6"/>
        <v>100</v>
      </c>
      <c r="S24" s="20">
        <v>650</v>
      </c>
      <c r="T24" s="20">
        <v>165</v>
      </c>
      <c r="U24" s="19">
        <f t="shared" si="7"/>
        <v>25.384615384615383</v>
      </c>
      <c r="V24" s="49">
        <v>650</v>
      </c>
      <c r="W24" s="49"/>
      <c r="X24" s="19">
        <f t="shared" si="8"/>
        <v>0</v>
      </c>
      <c r="Y24" s="49">
        <v>630</v>
      </c>
      <c r="Z24" s="20"/>
      <c r="AA24" s="47">
        <f t="shared" si="10"/>
        <v>0</v>
      </c>
      <c r="AB24" s="49"/>
      <c r="AC24" s="49"/>
      <c r="AD24" s="49"/>
      <c r="AE24" s="49"/>
      <c r="AF24" s="49"/>
      <c r="AG24" s="49"/>
      <c r="AH24" s="49"/>
      <c r="AI24" s="49"/>
    </row>
    <row r="25" spans="1:35" s="23" customFormat="1" ht="49.5" customHeight="1">
      <c r="A25" s="24"/>
      <c r="B25" s="16" t="s">
        <v>46</v>
      </c>
      <c r="C25" s="20"/>
      <c r="D25" s="20">
        <v>135</v>
      </c>
      <c r="E25" s="20"/>
      <c r="F25" s="18">
        <f t="shared" si="12"/>
        <v>0</v>
      </c>
      <c r="G25" s="20"/>
      <c r="H25" s="20"/>
      <c r="I25" s="19">
        <v>0</v>
      </c>
      <c r="J25" s="12">
        <f t="shared" si="14"/>
        <v>639</v>
      </c>
      <c r="K25" s="20"/>
      <c r="L25" s="20">
        <f t="shared" si="5"/>
        <v>0</v>
      </c>
      <c r="M25" s="20">
        <v>135</v>
      </c>
      <c r="N25" s="20"/>
      <c r="O25" s="19">
        <f t="shared" si="2"/>
        <v>0</v>
      </c>
      <c r="P25" s="20">
        <v>6</v>
      </c>
      <c r="Q25" s="20"/>
      <c r="R25" s="19">
        <f t="shared" si="6"/>
        <v>0</v>
      </c>
      <c r="S25" s="20">
        <v>498</v>
      </c>
      <c r="T25" s="20">
        <v>150</v>
      </c>
      <c r="U25" s="19">
        <f t="shared" si="7"/>
        <v>30.120481927710845</v>
      </c>
      <c r="V25" s="49">
        <v>498</v>
      </c>
      <c r="W25" s="49"/>
      <c r="X25" s="19">
        <f t="shared" si="8"/>
        <v>0</v>
      </c>
      <c r="Y25" s="49">
        <v>375</v>
      </c>
      <c r="Z25" s="20"/>
      <c r="AA25" s="47">
        <f t="shared" si="10"/>
        <v>0</v>
      </c>
      <c r="AB25" s="49"/>
      <c r="AC25" s="49"/>
      <c r="AD25" s="49"/>
      <c r="AE25" s="49"/>
      <c r="AF25" s="49"/>
      <c r="AG25" s="49"/>
      <c r="AH25" s="49"/>
      <c r="AI25" s="49"/>
    </row>
    <row r="26" spans="1:35" s="23" customFormat="1" ht="49.5" customHeight="1">
      <c r="A26" s="24"/>
      <c r="B26" s="16" t="s">
        <v>47</v>
      </c>
      <c r="C26" s="20"/>
      <c r="D26" s="20">
        <v>200</v>
      </c>
      <c r="E26" s="20"/>
      <c r="F26" s="18">
        <f t="shared" si="12"/>
        <v>0</v>
      </c>
      <c r="G26" s="20"/>
      <c r="H26" s="20"/>
      <c r="I26" s="19">
        <v>0</v>
      </c>
      <c r="J26" s="12">
        <f t="shared" si="14"/>
        <v>789</v>
      </c>
      <c r="K26" s="20"/>
      <c r="L26" s="20">
        <f t="shared" si="5"/>
        <v>0</v>
      </c>
      <c r="M26" s="20">
        <v>200</v>
      </c>
      <c r="N26" s="20"/>
      <c r="O26" s="19">
        <f t="shared" si="2"/>
        <v>0</v>
      </c>
      <c r="P26" s="20">
        <v>60</v>
      </c>
      <c r="Q26" s="20"/>
      <c r="R26" s="19">
        <f t="shared" si="6"/>
        <v>0</v>
      </c>
      <c r="S26" s="20">
        <v>529</v>
      </c>
      <c r="T26" s="20">
        <v>50</v>
      </c>
      <c r="U26" s="19">
        <f t="shared" si="7"/>
        <v>9.45179584120983</v>
      </c>
      <c r="V26" s="49">
        <v>529</v>
      </c>
      <c r="W26" s="49"/>
      <c r="X26" s="19">
        <f t="shared" si="8"/>
        <v>0</v>
      </c>
      <c r="Y26" s="49">
        <v>528</v>
      </c>
      <c r="Z26" s="20"/>
      <c r="AA26" s="47">
        <f t="shared" si="10"/>
        <v>0</v>
      </c>
      <c r="AB26" s="49"/>
      <c r="AC26" s="49"/>
      <c r="AD26" s="49"/>
      <c r="AE26" s="49"/>
      <c r="AF26" s="49"/>
      <c r="AG26" s="49"/>
      <c r="AH26" s="49"/>
      <c r="AI26" s="49"/>
    </row>
    <row r="27" spans="1:35" s="23" customFormat="1" ht="49.5" customHeight="1">
      <c r="A27" s="24"/>
      <c r="B27" s="16" t="s">
        <v>48</v>
      </c>
      <c r="C27" s="20"/>
      <c r="D27" s="20">
        <v>119</v>
      </c>
      <c r="E27" s="20"/>
      <c r="F27" s="18">
        <f t="shared" si="12"/>
        <v>0</v>
      </c>
      <c r="G27" s="20"/>
      <c r="H27" s="20"/>
      <c r="I27" s="19">
        <v>0</v>
      </c>
      <c r="J27" s="12">
        <f t="shared" si="14"/>
        <v>292</v>
      </c>
      <c r="K27" s="20"/>
      <c r="L27" s="20">
        <f t="shared" si="5"/>
        <v>0</v>
      </c>
      <c r="M27" s="20">
        <v>119</v>
      </c>
      <c r="N27" s="20"/>
      <c r="O27" s="19">
        <f t="shared" si="2"/>
        <v>0</v>
      </c>
      <c r="P27" s="20">
        <v>0</v>
      </c>
      <c r="Q27" s="20"/>
      <c r="R27" s="19" t="e">
        <f t="shared" si="6"/>
        <v>#DIV/0!</v>
      </c>
      <c r="S27" s="20">
        <v>173</v>
      </c>
      <c r="T27" s="20">
        <v>0</v>
      </c>
      <c r="U27" s="19">
        <f t="shared" si="7"/>
        <v>0</v>
      </c>
      <c r="V27" s="49">
        <v>173</v>
      </c>
      <c r="W27" s="49"/>
      <c r="X27" s="19">
        <f t="shared" si="8"/>
        <v>0</v>
      </c>
      <c r="Y27" s="49">
        <v>158</v>
      </c>
      <c r="Z27" s="20"/>
      <c r="AA27" s="47">
        <f t="shared" si="10"/>
        <v>0</v>
      </c>
      <c r="AB27" s="49"/>
      <c r="AC27" s="49"/>
      <c r="AD27" s="49"/>
      <c r="AE27" s="49"/>
      <c r="AF27" s="49"/>
      <c r="AG27" s="49"/>
      <c r="AH27" s="49"/>
      <c r="AI27" s="49"/>
    </row>
    <row r="28" spans="1:35" s="38" customFormat="1" ht="49.5" customHeight="1" outlineLevel="1">
      <c r="A28" s="35"/>
      <c r="B28" s="36" t="s">
        <v>20</v>
      </c>
      <c r="C28" s="32">
        <v>20</v>
      </c>
      <c r="D28" s="32">
        <v>1633</v>
      </c>
      <c r="E28" s="37">
        <v>110</v>
      </c>
      <c r="F28" s="18">
        <f t="shared" si="12"/>
        <v>6.736068585425597</v>
      </c>
      <c r="G28" s="32">
        <v>137</v>
      </c>
      <c r="H28" s="37">
        <v>200</v>
      </c>
      <c r="I28" s="19">
        <f t="shared" si="3"/>
        <v>145.98540145985402</v>
      </c>
      <c r="J28" s="12">
        <v>11935</v>
      </c>
      <c r="K28" s="20">
        <f>N28+Q28+T28</f>
        <v>1543</v>
      </c>
      <c r="L28" s="20">
        <f t="shared" si="5"/>
        <v>12.928361960620025</v>
      </c>
      <c r="M28" s="32">
        <v>1633</v>
      </c>
      <c r="N28" s="19">
        <v>110</v>
      </c>
      <c r="O28" s="19">
        <f>N28/M28*100</f>
        <v>6.736068585425597</v>
      </c>
      <c r="P28" s="32">
        <v>2126</v>
      </c>
      <c r="Q28" s="37">
        <v>573</v>
      </c>
      <c r="R28" s="19">
        <f t="shared" si="6"/>
        <v>26.952022577610535</v>
      </c>
      <c r="S28" s="32">
        <v>8176</v>
      </c>
      <c r="T28" s="19">
        <v>860</v>
      </c>
      <c r="U28" s="19">
        <f t="shared" si="7"/>
        <v>10.518590998043052</v>
      </c>
      <c r="V28" s="32">
        <v>8176</v>
      </c>
      <c r="W28" s="20">
        <v>30</v>
      </c>
      <c r="X28" s="19">
        <f t="shared" si="8"/>
        <v>0.3669275929549902</v>
      </c>
      <c r="Y28" s="20">
        <v>6733</v>
      </c>
      <c r="Z28" s="20">
        <f>AB28+AC28+AD28+AE28+AF28+AH28</f>
        <v>0</v>
      </c>
      <c r="AA28" s="47">
        <f>Z28/Y28*100</f>
        <v>0</v>
      </c>
      <c r="AB28" s="20"/>
      <c r="AC28" s="20"/>
      <c r="AD28" s="20"/>
      <c r="AE28" s="20"/>
      <c r="AF28" s="20"/>
      <c r="AG28" s="20">
        <v>185</v>
      </c>
      <c r="AH28" s="20"/>
      <c r="AI28" s="21">
        <f>AH28/AG28*100</f>
        <v>0</v>
      </c>
    </row>
    <row r="29" spans="1:35" s="5" customFormat="1" ht="49.5" customHeight="1" outlineLevel="1">
      <c r="A29" s="7"/>
      <c r="B29" s="11" t="s">
        <v>21</v>
      </c>
      <c r="C29" s="13">
        <f>C28+C20</f>
        <v>110</v>
      </c>
      <c r="D29" s="13">
        <f>D28+D20</f>
        <v>6906</v>
      </c>
      <c r="E29" s="13">
        <f>E28+E20</f>
        <v>2501</v>
      </c>
      <c r="F29" s="18">
        <f t="shared" si="12"/>
        <v>36.214885606718795</v>
      </c>
      <c r="G29" s="13">
        <f>SUM(G20:G28)</f>
        <v>3218</v>
      </c>
      <c r="H29" s="13">
        <f>H28+H20</f>
        <v>1270</v>
      </c>
      <c r="I29" s="29">
        <f t="shared" si="3"/>
        <v>39.465506525792414</v>
      </c>
      <c r="J29" s="12">
        <f>J28+J20</f>
        <v>39522</v>
      </c>
      <c r="K29" s="12">
        <f>N29+Q29+T29</f>
        <v>7214</v>
      </c>
      <c r="L29" s="12">
        <f t="shared" si="5"/>
        <v>18.25312484186023</v>
      </c>
      <c r="M29" s="13">
        <f>M28+M20</f>
        <v>6906</v>
      </c>
      <c r="N29" s="13">
        <f>N28+N20</f>
        <v>885</v>
      </c>
      <c r="O29" s="19">
        <f>N29/M29*100</f>
        <v>12.814943527367506</v>
      </c>
      <c r="P29" s="13">
        <f>P28+P20</f>
        <v>7918</v>
      </c>
      <c r="Q29" s="13">
        <f>Q28+Q20</f>
        <v>2516</v>
      </c>
      <c r="R29" s="29">
        <f t="shared" si="6"/>
        <v>31.775700934579437</v>
      </c>
      <c r="S29" s="21">
        <f>S28+S20</f>
        <v>24698</v>
      </c>
      <c r="T29" s="20">
        <f>T28+T20</f>
        <v>3813</v>
      </c>
      <c r="U29" s="19">
        <f t="shared" si="7"/>
        <v>15.438497044295085</v>
      </c>
      <c r="V29" s="21">
        <f>V20+V28</f>
        <v>24698</v>
      </c>
      <c r="W29" s="21">
        <f>W20+W28</f>
        <v>80</v>
      </c>
      <c r="X29" s="19">
        <f t="shared" si="8"/>
        <v>0.323912867438659</v>
      </c>
      <c r="Y29" s="21">
        <f>Y28+Y20</f>
        <v>17079</v>
      </c>
      <c r="Z29" s="21">
        <f>SUM(Z20:Z21)</f>
        <v>30</v>
      </c>
      <c r="AA29" s="47">
        <f>Z29/Y29*100</f>
        <v>0.17565431231336728</v>
      </c>
      <c r="AB29" s="21">
        <f aca="true" t="shared" si="15" ref="AB29:AH29">SUM(AB20:AB21)</f>
        <v>0</v>
      </c>
      <c r="AC29" s="21">
        <f t="shared" si="15"/>
        <v>30</v>
      </c>
      <c r="AD29" s="21">
        <f t="shared" si="15"/>
        <v>0</v>
      </c>
      <c r="AE29" s="21">
        <f t="shared" si="15"/>
        <v>0</v>
      </c>
      <c r="AF29" s="21">
        <f t="shared" si="15"/>
        <v>0</v>
      </c>
      <c r="AG29" s="21">
        <f>AG28+AG20</f>
        <v>750</v>
      </c>
      <c r="AH29" s="21">
        <f t="shared" si="15"/>
        <v>0</v>
      </c>
      <c r="AI29" s="21">
        <f>AH29/AG29*100</f>
        <v>0</v>
      </c>
    </row>
    <row r="30" spans="2:3" ht="16.5">
      <c r="B30" s="14"/>
      <c r="C30" s="43"/>
    </row>
    <row r="31" spans="2:3" ht="16.5">
      <c r="B31" s="14"/>
      <c r="C31" s="14"/>
    </row>
    <row r="32" spans="1:3" ht="30.75">
      <c r="A32" s="10"/>
      <c r="B32" s="15"/>
      <c r="C32" s="15"/>
    </row>
    <row r="33" spans="1:3" ht="30.75">
      <c r="A33" s="10"/>
      <c r="B33" s="15"/>
      <c r="C33" s="15"/>
    </row>
    <row r="34" spans="1:3" ht="30.75">
      <c r="A34" s="10"/>
      <c r="B34" s="15"/>
      <c r="C34" s="15"/>
    </row>
    <row r="35" spans="1:3" ht="30.75">
      <c r="A35" s="10"/>
      <c r="B35" s="9"/>
      <c r="C35" s="9"/>
    </row>
    <row r="36" spans="1:3" ht="30.75">
      <c r="A36" s="10"/>
      <c r="B36" s="9"/>
      <c r="C36" s="9"/>
    </row>
    <row r="37" spans="1:3" ht="30.75">
      <c r="A37" s="10"/>
      <c r="B37" s="9"/>
      <c r="C37" s="9"/>
    </row>
    <row r="38" spans="1:3" ht="30.75">
      <c r="A38" s="10"/>
      <c r="B38" s="9"/>
      <c r="C38" s="9"/>
    </row>
    <row r="39" spans="1:3" ht="30.75">
      <c r="A39" s="10"/>
      <c r="B39" s="9"/>
      <c r="C39" s="9"/>
    </row>
    <row r="40" spans="1:3" ht="30.75">
      <c r="A40" s="10"/>
      <c r="B40" s="9"/>
      <c r="C40" s="9"/>
    </row>
    <row r="41" spans="1:3" ht="30.75">
      <c r="A41" s="10"/>
      <c r="B41" s="9"/>
      <c r="C41" s="9"/>
    </row>
    <row r="42" spans="1:3" ht="30.75">
      <c r="A42" s="10"/>
      <c r="B42" s="9"/>
      <c r="C42" s="9"/>
    </row>
    <row r="43" spans="1:3" ht="30.75">
      <c r="A43" s="10"/>
      <c r="B43" s="9"/>
      <c r="C43" s="9"/>
    </row>
    <row r="44" spans="1:3" ht="30.75">
      <c r="A44" s="10"/>
      <c r="B44" s="9"/>
      <c r="C44" s="9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16.5">
      <c r="B407" s="1"/>
    </row>
    <row r="408" ht="16.5">
      <c r="B408" s="1"/>
    </row>
    <row r="409" ht="16.5">
      <c r="B409" s="1"/>
    </row>
    <row r="410" ht="16.5">
      <c r="B410" s="1"/>
    </row>
    <row r="411" ht="16.5">
      <c r="B411" s="1"/>
    </row>
    <row r="412" ht="6" customHeight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>
      <c r="B433" s="1"/>
    </row>
    <row r="434" ht="16.5" hidden="1">
      <c r="B434" s="1"/>
    </row>
    <row r="435" ht="16.5" hidden="1">
      <c r="B435" s="1"/>
    </row>
    <row r="436" ht="16.5" hidden="1">
      <c r="B436" s="1"/>
    </row>
    <row r="437" ht="16.5" hidden="1">
      <c r="B437" s="1"/>
    </row>
    <row r="438" ht="16.5" hidden="1">
      <c r="B438" s="1"/>
    </row>
    <row r="439" ht="16.5" hidden="1"/>
  </sheetData>
  <sheetProtection/>
  <mergeCells count="27">
    <mergeCell ref="C1:T1"/>
    <mergeCell ref="A2:A4"/>
    <mergeCell ref="B2:B4"/>
    <mergeCell ref="J2:U2"/>
    <mergeCell ref="P3:R3"/>
    <mergeCell ref="S3:U3"/>
    <mergeCell ref="K3:K4"/>
    <mergeCell ref="J3:J4"/>
    <mergeCell ref="C2:C4"/>
    <mergeCell ref="D3:F3"/>
    <mergeCell ref="M3:O3"/>
    <mergeCell ref="AB3:AB4"/>
    <mergeCell ref="AC3:AC4"/>
    <mergeCell ref="AD3:AD4"/>
    <mergeCell ref="L3:L4"/>
    <mergeCell ref="D2:I2"/>
    <mergeCell ref="G3:I3"/>
    <mergeCell ref="AE3:AE4"/>
    <mergeCell ref="AF3:AF4"/>
    <mergeCell ref="AG3:AI3"/>
    <mergeCell ref="V2:X2"/>
    <mergeCell ref="Y2:AA2"/>
    <mergeCell ref="AB2:AI2"/>
    <mergeCell ref="V3:X3"/>
    <mergeCell ref="Y3:Y4"/>
    <mergeCell ref="Z3:Z4"/>
    <mergeCell ref="AA3:AA4"/>
  </mergeCells>
  <printOptions horizontalCentered="1" verticalCentered="1"/>
  <pageMargins left="0" right="0" top="0" bottom="0" header="0" footer="0"/>
  <pageSetup horizontalDpi="600" verticalDpi="600" orientation="landscape" paperSize="9" scale="30" r:id="rId1"/>
  <colBreaks count="1" manualBreakCount="1">
    <brk id="21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Администрация</cp:lastModifiedBy>
  <cp:lastPrinted>2021-04-19T05:43:09Z</cp:lastPrinted>
  <dcterms:created xsi:type="dcterms:W3CDTF">2001-05-07T11:51:26Z</dcterms:created>
  <dcterms:modified xsi:type="dcterms:W3CDTF">2021-04-19T06:59:51Z</dcterms:modified>
  <cp:category/>
  <cp:version/>
  <cp:contentType/>
  <cp:contentStatus/>
</cp:coreProperties>
</file>