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'Лист1'!$A$1:$M$30</definedName>
    <definedName name="_xlnm.Print_Area" localSheetId="0">'Лист1'!$A$1:$M$30</definedName>
  </definedNames>
  <calcPr fullCalcOnLoad="1"/>
</workbook>
</file>

<file path=xl/sharedStrings.xml><?xml version="1.0" encoding="utf-8"?>
<sst xmlns="http://schemas.openxmlformats.org/spreadsheetml/2006/main" count="59" uniqueCount="47">
  <si>
    <t>Финансирование муниципальных программ Ядринского района Чувашской Республики за  2020 год</t>
  </si>
  <si>
    <t>тыс. рублей</t>
  </si>
  <si>
    <t>№ п/п</t>
  </si>
  <si>
    <t>Наименование муниципальной программы</t>
  </si>
  <si>
    <t>Объем финансирования</t>
  </si>
  <si>
    <t>2020 год</t>
  </si>
  <si>
    <t>2021 год</t>
  </si>
  <si>
    <t>ПЛАН</t>
  </si>
  <si>
    <t>ФАКТ (на 01.01.2021)</t>
  </si>
  <si>
    <t>% освоения (гр.6/гр.3*100)</t>
  </si>
  <si>
    <t>Примечание (причины неосвоения - ОБЯЗАТЕЛЬНО)</t>
  </si>
  <si>
    <t>Всего (гр.4+гр.5)</t>
  </si>
  <si>
    <t>в том числе:</t>
  </si>
  <si>
    <t>Всего (гр.7+гр.8)</t>
  </si>
  <si>
    <t>Всего (гр. 12+гр.13)</t>
  </si>
  <si>
    <t>средства республиканского бюджета ЧР</t>
  </si>
  <si>
    <t>средства местного бюджета</t>
  </si>
  <si>
    <t>Муниципальная программа Ядринского района Чувашской Республики "Модернизация и развитие сферы жилищно-коммунального хозяйства"</t>
  </si>
  <si>
    <t>Расходование средств производилось по потребности</t>
  </si>
  <si>
    <t>Муниципальная программа Ядринского района Чувашской Республики "Обеспечение граждан в Чувашской Республике доступным и комфортным жильем"</t>
  </si>
  <si>
    <t xml:space="preserve">Расходование средств производилось по потребности. 
</t>
  </si>
  <si>
    <t>Муниципальная программа Ядринского района Чувашской Республики "Обеспечение общественного порядка и противодействие преступности"</t>
  </si>
  <si>
    <t>Муниципальная программа Ядринского района Чувашской Республики "Развитие земельных и имущественных отношений"</t>
  </si>
  <si>
    <t xml:space="preserve">План по муниципальной программе района  - 1755004 рублей, исполнено - 174574,42 (99,5 %).  Не освоена часть средств по муниципальным программам поселений за счет сложившейся экономии </t>
  </si>
  <si>
    <t xml:space="preserve">Муниципальная программа Ядринского района Чувашской Республики "Формирование современной городской среды на территории Чувашской Республики" </t>
  </si>
  <si>
    <r>
      <rPr>
        <sz val="10"/>
        <color indexed="8"/>
        <rFont val="Times New Roman"/>
        <family val="1"/>
      </rPr>
      <t xml:space="preserve">Дополнительные лимиты на реализацию Указа  Главы ЧР № 139 на реализацию мероприятий по благоустройству дворовых территорий и тротуаров в размере 27,5 млн. рублей, в том  числе средства, поступившие из республиканского бюджета ЧР в сумме 26 млн. рублей возвращены в январе 2021 года в доход республиканского бюджета Чувашской Республики с последующим использованием данных средств в 2021 году на те же цели). </t>
    </r>
    <r>
      <rPr>
        <sz val="10"/>
        <rFont val="Times New Roman"/>
        <family val="1"/>
      </rPr>
      <t>По благоустройству микрорайона «Березка» работы выполнены не в полном объеме - не установлен подземный эколифт.  Работы будут завершены в текущем году (не освоены субсидии в размере 2 млн. 599 тыс. Рублей).</t>
    </r>
  </si>
  <si>
    <t>Муниципальная программа Ядринского района Чувашской Республики "Комплексное развитие сельских территорий Чувашской Республики"</t>
  </si>
  <si>
    <t>Муниципальная программа Ядринского района Чувашской Республики "Социальная поддержка граждан"</t>
  </si>
  <si>
    <t>По основному мероприятию «Реализация законодательства в области предоставления мер социальной поддержки отдельным категориям граждан» освоение 100% или 105678,21руб., по основному мероприятию «Предоставление субсидий (грантов) социально ориентированным некоммерческим организациям» освоение 100% или 13000,00руб.</t>
  </si>
  <si>
    <t>Муниципальная программа Ядринского района Чувашской Республики "Развитие культуры и туризма"</t>
  </si>
  <si>
    <t xml:space="preserve">На основании распоряжения  Кабинета Министров Чувашской Республики от 10.09.2020 г. № 789-р  средства в размере 3 681,22 тыс рублей, предусмотренные на укрепление технической базы объектов сферы культуры, были сняты с планов республиканского бюджета. В связи с изменениями плановых показателей финансирования республиканского бюджета было сняты средства софинансирования, заложенные в местном бюджете (1 554,2 тыс. руб.). </t>
  </si>
  <si>
    <t>Муниципальная программа Ядринского района Чувашской Республики "Развитие физической культуры и спорта"</t>
  </si>
  <si>
    <t xml:space="preserve">По техническим причинам (недостатки в ПСД, пандемия и т. д.) средства в размере 34 334,7 тыс руб., предусмотренные на строительство и благоустройство спортивных объектов, были сняты с бюджетных назначений. В связи с изменениями плановых показателей финансирования республиканского бюджета было сняты средства софинансирования, заложенные в местном бюджете (2 547,83 тыс. руб.). </t>
  </si>
  <si>
    <t>Муниципальная программа Ядринского района Чувашской Республики "Содействие занятости населения"</t>
  </si>
  <si>
    <t>Муниципальная программа Ядринского района Чувашской Республики "Развитие образования"</t>
  </si>
  <si>
    <t>Средства, поступившие из республиканского бюджета ЧР на реализацию мероприятий по  укреплению материально-технической базы муниципальных образовательных организаций (в части модернизации инфраструктуры) в сумме 90 млн. рублей возвращены в январе 2021 года в доход республиканского бюджета Чувашской Республики с последующим использованием данных средств в 2021 году на те же цели</t>
  </si>
  <si>
    <t>Муниципальная программа Ядринского района Чувашской Республики "Повышение безопасности жизнедеятельности населения и территорий Чувашской Республики"</t>
  </si>
  <si>
    <t>Муниципальная программа Ядринского района Чувашской Республики "Развитие сельского хозяйства и регулирование рынка сельскохозяйственной продукции, сырья и продовольствия"</t>
  </si>
  <si>
    <t>При реализации проектов развития общественной инфраструктуры, основанных на местных инициативах не выполнение плана по Иваньковскому сельскому поселению — 1 объект на 298,9 тыс. руб.. Экономия средств по данному направлению составила 383,96 тыс. руб.</t>
  </si>
  <si>
    <t>Муниципальная программа Ядринского района Чувашской Республики "Экономическое развитие"</t>
  </si>
  <si>
    <t>Муниципальная программа Ядринского района Чувашской Республики "Развитие транспортной системы"</t>
  </si>
  <si>
    <t>Муниципальная программа Ядринского района Чувашской Республики "Развитие потенциала природно-сырьевых ресурсов и повышение экологической безопасности"</t>
  </si>
  <si>
    <t>Муниципальная программа Ядринского района Чувашской Республики "Управление общественными финансами и муниицпальным долгом"</t>
  </si>
  <si>
    <t>По программе "Управление общественными финансами и муниципальным долгом Ядринского района Чувашской Республики" подпрограмме "Совершенствование бюджетной политики и обеспечение сбалансированности бюджета" основному мероприятию "Развитие бюджетного планирования, формирование республиканского бюджета Чувашской Республики на очередной финансовый год и плановый период" в общем объеме плановых назначений предусмотрены средства резервного фонда администраций  Ядринского района Чувашской Республики в общей  сумме 319,0 тыс.руб. Кассовый расход по данному мероприятию произведен в пределах фактической потребности в общей сумме 7,0 тыс.руб., в соответствии с изданными нормативными актами, дающими право на осуществление расходования средств.</t>
  </si>
  <si>
    <t>Муниципальная программа Ядринского района Чувашской Республики "Развитие потенциала муниципального управления"</t>
  </si>
  <si>
    <t>Муниципальная программа Ядринского района Чувашской Республики "Цифровое общество Чувашии"</t>
  </si>
  <si>
    <t xml:space="preserve">Всего по муниципальным программам Ядринского района Чувашской Республики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</si>
</sst>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0" fillId="0" borderId="0" xfId="0" applyFont="1" applyBorder="1" applyAlignment="1">
      <alignment horizontal="right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vertical="center"/>
    </xf>
    <xf numFmtId="164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vertical="center"/>
    </xf>
    <xf numFmtId="164" fontId="7" fillId="0" borderId="1" xfId="0" applyFont="1" applyBorder="1" applyAlignment="1">
      <alignment vertical="center"/>
    </xf>
    <xf numFmtId="164" fontId="7" fillId="0" borderId="0" xfId="0" applyFont="1" applyAlignment="1">
      <alignment wrapText="1"/>
    </xf>
    <xf numFmtId="165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0" xfId="0" applyFont="1" applyAlignment="1">
      <alignment horizontal="justify"/>
    </xf>
    <xf numFmtId="164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4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9" fillId="0" borderId="0" xfId="0" applyFont="1" applyAlignment="1">
      <alignment vertical="center"/>
    </xf>
    <xf numFmtId="164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19">
      <selection activeCell="G24" sqref="G24"/>
    </sheetView>
  </sheetViews>
  <sheetFormatPr defaultColWidth="9.140625" defaultRowHeight="15"/>
  <cols>
    <col min="1" max="1" width="5.00390625" style="1" customWidth="1"/>
    <col min="2" max="2" width="39.7109375" style="2" customWidth="1"/>
    <col min="3" max="3" width="11.28125" style="0" customWidth="1"/>
    <col min="4" max="4" width="18.7109375" style="0" customWidth="1"/>
    <col min="5" max="5" width="15.00390625" style="0" customWidth="1"/>
    <col min="6" max="6" width="14.140625" style="0" customWidth="1"/>
    <col min="7" max="7" width="17.57421875" style="0" customWidth="1"/>
    <col min="8" max="8" width="16.57421875" style="0" customWidth="1"/>
    <col min="9" max="9" width="15.00390625" style="0" customWidth="1"/>
    <col min="10" max="10" width="38.421875" style="0" customWidth="1"/>
    <col min="11" max="11" width="11.8515625" style="0" customWidth="1"/>
    <col min="12" max="12" width="12.57421875" style="0" customWidth="1"/>
    <col min="13" max="13" width="13.140625" style="0" customWidth="1"/>
    <col min="14" max="64" width="8.7109375" style="0" customWidth="1"/>
    <col min="65" max="16384" width="11.57421875" style="0" customWidth="1"/>
  </cols>
  <sheetData>
    <row r="1" spans="1:13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3:13" ht="15">
      <c r="C2" s="4"/>
      <c r="J2" s="5"/>
      <c r="L2" s="6" t="s">
        <v>1</v>
      </c>
      <c r="M2" s="6"/>
    </row>
    <row r="3" spans="1:13" ht="13.5" customHeight="1">
      <c r="A3" s="7" t="s">
        <v>2</v>
      </c>
      <c r="B3" s="8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3.5">
      <c r="A4" s="7"/>
      <c r="B4" s="8"/>
      <c r="C4" s="9" t="s">
        <v>5</v>
      </c>
      <c r="D4" s="9"/>
      <c r="E4" s="9"/>
      <c r="F4" s="9"/>
      <c r="G4" s="9"/>
      <c r="H4" s="9"/>
      <c r="I4" s="9"/>
      <c r="J4" s="9"/>
      <c r="K4" s="10" t="s">
        <v>6</v>
      </c>
      <c r="L4" s="10"/>
      <c r="M4" s="10"/>
    </row>
    <row r="5" spans="1:13" ht="13.5" customHeight="1">
      <c r="A5" s="7"/>
      <c r="B5" s="8"/>
      <c r="C5" s="9" t="s">
        <v>7</v>
      </c>
      <c r="D5" s="9"/>
      <c r="E5" s="9"/>
      <c r="F5" s="9" t="s">
        <v>8</v>
      </c>
      <c r="G5" s="9"/>
      <c r="H5" s="9"/>
      <c r="I5" s="8" t="s">
        <v>9</v>
      </c>
      <c r="J5" s="11" t="s">
        <v>10</v>
      </c>
      <c r="K5" s="8" t="s">
        <v>7</v>
      </c>
      <c r="L5" s="8"/>
      <c r="M5" s="8"/>
    </row>
    <row r="6" spans="1:13" ht="13.5" customHeight="1">
      <c r="A6" s="7"/>
      <c r="B6" s="8"/>
      <c r="C6" s="8" t="s">
        <v>11</v>
      </c>
      <c r="D6" s="9" t="s">
        <v>12</v>
      </c>
      <c r="E6" s="9"/>
      <c r="F6" s="8" t="s">
        <v>13</v>
      </c>
      <c r="G6" s="9" t="s">
        <v>12</v>
      </c>
      <c r="H6" s="9"/>
      <c r="I6" s="8"/>
      <c r="J6" s="11"/>
      <c r="K6" s="8" t="s">
        <v>14</v>
      </c>
      <c r="L6" s="12"/>
      <c r="M6" s="12"/>
    </row>
    <row r="7" spans="1:13" ht="57.75" customHeight="1">
      <c r="A7" s="7"/>
      <c r="B7" s="8"/>
      <c r="C7" s="8"/>
      <c r="D7" s="8" t="s">
        <v>15</v>
      </c>
      <c r="E7" s="8" t="s">
        <v>16</v>
      </c>
      <c r="F7" s="8"/>
      <c r="G7" s="8" t="s">
        <v>15</v>
      </c>
      <c r="H7" s="8" t="s">
        <v>16</v>
      </c>
      <c r="I7" s="8"/>
      <c r="J7" s="11"/>
      <c r="K7" s="8"/>
      <c r="L7" s="8" t="s">
        <v>15</v>
      </c>
      <c r="M7" s="8" t="s">
        <v>16</v>
      </c>
    </row>
    <row r="8" spans="1:13" ht="13.5">
      <c r="A8" s="8">
        <v>1</v>
      </c>
      <c r="B8" s="8">
        <v>2</v>
      </c>
      <c r="C8" s="9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  <c r="J8" s="8">
        <v>10</v>
      </c>
      <c r="K8" s="13">
        <v>11</v>
      </c>
      <c r="L8" s="13">
        <v>12</v>
      </c>
      <c r="M8" s="13">
        <v>13</v>
      </c>
    </row>
    <row r="9" spans="1:13" ht="34.5">
      <c r="A9" s="14">
        <v>1</v>
      </c>
      <c r="B9" s="15" t="s">
        <v>17</v>
      </c>
      <c r="C9" s="16">
        <f aca="true" t="shared" si="0" ref="C9:C21">SUM(D9+E9)</f>
        <v>10060.39424</v>
      </c>
      <c r="D9" s="16">
        <v>7657.713</v>
      </c>
      <c r="E9" s="16">
        <v>2402.68124</v>
      </c>
      <c r="F9" s="16">
        <f aca="true" t="shared" si="1" ref="F9:F21">SUM(G9+H9)</f>
        <v>9976.69167</v>
      </c>
      <c r="G9" s="16">
        <v>7627.925</v>
      </c>
      <c r="H9" s="16">
        <v>2348.76667</v>
      </c>
      <c r="I9" s="16">
        <f aca="true" t="shared" si="2" ref="I9:I21">SUM(F9/C9*100)</f>
        <v>99.1679991061663</v>
      </c>
      <c r="J9" s="17" t="s">
        <v>18</v>
      </c>
      <c r="K9" s="18">
        <f aca="true" t="shared" si="3" ref="K9:K28">AVERAGE(L9+M9)</f>
        <v>27264.53071</v>
      </c>
      <c r="L9" s="18">
        <v>20906.4</v>
      </c>
      <c r="M9" s="18">
        <v>6358.13071</v>
      </c>
    </row>
    <row r="10" spans="1:13" ht="45.75">
      <c r="A10" s="19">
        <v>2</v>
      </c>
      <c r="B10" s="20" t="s">
        <v>19</v>
      </c>
      <c r="C10" s="21">
        <f t="shared" si="0"/>
        <v>20633.36973</v>
      </c>
      <c r="D10" s="21">
        <v>19527.67448</v>
      </c>
      <c r="E10" s="21">
        <v>1105.69525</v>
      </c>
      <c r="F10" s="21">
        <f t="shared" si="1"/>
        <v>19910.9238</v>
      </c>
      <c r="G10" s="21">
        <v>18805.22855</v>
      </c>
      <c r="H10" s="21">
        <v>1105.69525</v>
      </c>
      <c r="I10" s="21">
        <f t="shared" si="2"/>
        <v>96.4986527190971</v>
      </c>
      <c r="J10" s="22" t="s">
        <v>20</v>
      </c>
      <c r="K10" s="18">
        <f t="shared" si="3"/>
        <v>21696.10239</v>
      </c>
      <c r="L10" s="18">
        <v>20868.9</v>
      </c>
      <c r="M10" s="18">
        <v>827.20239</v>
      </c>
    </row>
    <row r="11" spans="1:13" ht="45.75">
      <c r="A11" s="19">
        <v>3</v>
      </c>
      <c r="B11" s="22" t="s">
        <v>21</v>
      </c>
      <c r="C11" s="23">
        <f t="shared" si="0"/>
        <v>394.4</v>
      </c>
      <c r="D11" s="23">
        <v>323.4</v>
      </c>
      <c r="E11" s="23">
        <v>71</v>
      </c>
      <c r="F11" s="23">
        <f t="shared" si="1"/>
        <v>394.4</v>
      </c>
      <c r="G11" s="23">
        <v>323.4</v>
      </c>
      <c r="H11" s="23">
        <v>71</v>
      </c>
      <c r="I11" s="16">
        <f t="shared" si="2"/>
        <v>100</v>
      </c>
      <c r="J11" s="24"/>
      <c r="K11" s="18">
        <f t="shared" si="3"/>
        <v>403.2</v>
      </c>
      <c r="L11" s="18">
        <v>332.2</v>
      </c>
      <c r="M11" s="18">
        <v>71</v>
      </c>
    </row>
    <row r="12" spans="1:13" ht="57">
      <c r="A12" s="14">
        <v>4</v>
      </c>
      <c r="B12" s="15" t="s">
        <v>22</v>
      </c>
      <c r="C12" s="16">
        <f t="shared" si="0"/>
        <v>1890.88269</v>
      </c>
      <c r="D12" s="16">
        <v>0</v>
      </c>
      <c r="E12" s="16">
        <v>1890.88269</v>
      </c>
      <c r="F12" s="16">
        <f t="shared" si="1"/>
        <v>1716.31284</v>
      </c>
      <c r="G12" s="16">
        <v>0</v>
      </c>
      <c r="H12" s="16">
        <v>1716.31284</v>
      </c>
      <c r="I12" s="16">
        <f t="shared" si="2"/>
        <v>90.7678117250098</v>
      </c>
      <c r="J12" s="25" t="s">
        <v>23</v>
      </c>
      <c r="K12" s="26">
        <f t="shared" si="3"/>
        <v>2828.5</v>
      </c>
      <c r="L12" s="18">
        <v>0</v>
      </c>
      <c r="M12" s="18">
        <v>2828.5</v>
      </c>
    </row>
    <row r="13" spans="1:13" ht="158.25">
      <c r="A13" s="14">
        <v>5</v>
      </c>
      <c r="B13" s="15" t="s">
        <v>24</v>
      </c>
      <c r="C13" s="16">
        <f t="shared" si="0"/>
        <v>134410.07908</v>
      </c>
      <c r="D13" s="16">
        <v>122036.00441</v>
      </c>
      <c r="E13" s="16">
        <v>12374.07467</v>
      </c>
      <c r="F13" s="16">
        <f t="shared" si="1"/>
        <v>105471.21967</v>
      </c>
      <c r="G13" s="16">
        <v>93554.91506</v>
      </c>
      <c r="H13" s="16">
        <v>11916.30461</v>
      </c>
      <c r="I13" s="16">
        <f t="shared" si="2"/>
        <v>78.4697251812673</v>
      </c>
      <c r="J13" s="27" t="s">
        <v>25</v>
      </c>
      <c r="K13" s="18">
        <f t="shared" si="3"/>
        <v>23903.51353</v>
      </c>
      <c r="L13" s="18">
        <v>6392.40261</v>
      </c>
      <c r="M13" s="18">
        <v>17511.11092</v>
      </c>
    </row>
    <row r="14" spans="1:13" ht="44.25" customHeight="1">
      <c r="A14" s="14">
        <v>6</v>
      </c>
      <c r="B14" s="15" t="s">
        <v>26</v>
      </c>
      <c r="C14" s="16">
        <f t="shared" si="0"/>
        <v>29618.5842</v>
      </c>
      <c r="D14" s="16">
        <v>25057.18485</v>
      </c>
      <c r="E14" s="16">
        <v>4561.39935</v>
      </c>
      <c r="F14" s="16">
        <f t="shared" si="1"/>
        <v>28935.72093</v>
      </c>
      <c r="G14" s="16">
        <v>24591.48231</v>
      </c>
      <c r="H14" s="16">
        <v>4344.23862</v>
      </c>
      <c r="I14" s="16">
        <f t="shared" si="2"/>
        <v>97.6944770033944</v>
      </c>
      <c r="J14" s="17" t="s">
        <v>18</v>
      </c>
      <c r="K14" s="18">
        <f t="shared" si="3"/>
        <v>1068.99429</v>
      </c>
      <c r="L14" s="18">
        <v>1039.3</v>
      </c>
      <c r="M14" s="18">
        <v>29.69429</v>
      </c>
    </row>
    <row r="15" spans="1:13" ht="90.75">
      <c r="A15" s="14">
        <v>7</v>
      </c>
      <c r="B15" s="15" t="s">
        <v>27</v>
      </c>
      <c r="C15" s="16">
        <f t="shared" si="0"/>
        <v>3216.97821</v>
      </c>
      <c r="D15" s="16">
        <v>3098.3</v>
      </c>
      <c r="E15" s="16">
        <v>118.67821</v>
      </c>
      <c r="F15" s="16">
        <f t="shared" si="1"/>
        <v>2913.75071</v>
      </c>
      <c r="G15" s="16">
        <v>2795.0725</v>
      </c>
      <c r="H15" s="16">
        <v>118.67821</v>
      </c>
      <c r="I15" s="16">
        <f t="shared" si="2"/>
        <v>90.5741512622804</v>
      </c>
      <c r="J15" s="15" t="s">
        <v>28</v>
      </c>
      <c r="K15" s="18">
        <f t="shared" si="3"/>
        <v>3324.658</v>
      </c>
      <c r="L15" s="18">
        <v>3162.8</v>
      </c>
      <c r="M15" s="18">
        <v>161.858</v>
      </c>
    </row>
    <row r="16" spans="1:13" ht="114.75">
      <c r="A16" s="14">
        <v>8</v>
      </c>
      <c r="B16" s="15" t="s">
        <v>29</v>
      </c>
      <c r="C16" s="16">
        <f t="shared" si="0"/>
        <v>79353.79984</v>
      </c>
      <c r="D16" s="16">
        <v>40797.84529</v>
      </c>
      <c r="E16" s="16">
        <v>38555.95455</v>
      </c>
      <c r="F16" s="16">
        <f t="shared" si="1"/>
        <v>74118.38039</v>
      </c>
      <c r="G16" s="16">
        <v>37116.62707</v>
      </c>
      <c r="H16" s="16">
        <v>37001.75332</v>
      </c>
      <c r="I16" s="16">
        <f t="shared" si="2"/>
        <v>93.4024338335957</v>
      </c>
      <c r="J16" s="15" t="s">
        <v>30</v>
      </c>
      <c r="K16" s="18">
        <f t="shared" si="3"/>
        <v>60616.712</v>
      </c>
      <c r="L16" s="18">
        <v>21316.9</v>
      </c>
      <c r="M16" s="18">
        <v>39299.812</v>
      </c>
    </row>
    <row r="17" spans="1:13" ht="103.5">
      <c r="A17" s="14">
        <v>9</v>
      </c>
      <c r="B17" s="15" t="s">
        <v>31</v>
      </c>
      <c r="C17" s="16">
        <f t="shared" si="0"/>
        <v>87115.57907</v>
      </c>
      <c r="D17" s="16">
        <v>69435.6</v>
      </c>
      <c r="E17" s="16">
        <v>17679.97907</v>
      </c>
      <c r="F17" s="16">
        <f t="shared" si="1"/>
        <v>50234.049644</v>
      </c>
      <c r="G17" s="16">
        <v>35101.896914</v>
      </c>
      <c r="H17" s="16">
        <v>15132.15273</v>
      </c>
      <c r="I17" s="16">
        <f t="shared" si="2"/>
        <v>57.66368103188</v>
      </c>
      <c r="J17" s="15" t="s">
        <v>32</v>
      </c>
      <c r="K17" s="18">
        <f t="shared" si="3"/>
        <v>12214.035</v>
      </c>
      <c r="L17" s="18">
        <v>0</v>
      </c>
      <c r="M17" s="18">
        <v>12214.035</v>
      </c>
    </row>
    <row r="18" spans="1:13" ht="34.5">
      <c r="A18" s="19">
        <v>10</v>
      </c>
      <c r="B18" s="22" t="s">
        <v>33</v>
      </c>
      <c r="C18" s="23">
        <f t="shared" si="0"/>
        <v>147.1</v>
      </c>
      <c r="D18" s="23">
        <v>86.1</v>
      </c>
      <c r="E18" s="23">
        <v>61</v>
      </c>
      <c r="F18" s="23">
        <f t="shared" si="1"/>
        <v>147.1</v>
      </c>
      <c r="G18" s="23">
        <v>86.1</v>
      </c>
      <c r="H18" s="23">
        <v>61</v>
      </c>
      <c r="I18" s="16">
        <f t="shared" si="2"/>
        <v>100</v>
      </c>
      <c r="J18" s="17"/>
      <c r="K18" s="18">
        <f t="shared" si="3"/>
        <v>149.8</v>
      </c>
      <c r="L18" s="18">
        <v>88.8</v>
      </c>
      <c r="M18" s="18">
        <v>61</v>
      </c>
    </row>
    <row r="19" spans="1:13" ht="107.25" customHeight="1">
      <c r="A19" s="19">
        <v>11</v>
      </c>
      <c r="B19" s="15" t="s">
        <v>34</v>
      </c>
      <c r="C19" s="16">
        <f t="shared" si="0"/>
        <v>421646.08444</v>
      </c>
      <c r="D19" s="16">
        <v>365616.74344</v>
      </c>
      <c r="E19" s="16">
        <v>56029.341</v>
      </c>
      <c r="F19" s="16">
        <f t="shared" si="1"/>
        <v>321952.36409</v>
      </c>
      <c r="G19" s="16">
        <v>267668.53988</v>
      </c>
      <c r="H19" s="16">
        <v>54283.82421</v>
      </c>
      <c r="I19" s="16">
        <f t="shared" si="2"/>
        <v>76.3560663720129</v>
      </c>
      <c r="J19" s="28" t="s">
        <v>35</v>
      </c>
      <c r="K19" s="18">
        <f t="shared" si="3"/>
        <v>293550.236</v>
      </c>
      <c r="L19" s="18">
        <v>234065.7</v>
      </c>
      <c r="M19" s="18">
        <v>59484.536</v>
      </c>
    </row>
    <row r="20" spans="1:13" ht="54" customHeight="1">
      <c r="A20" s="19">
        <v>12</v>
      </c>
      <c r="B20" s="22" t="s">
        <v>36</v>
      </c>
      <c r="C20" s="23">
        <f t="shared" si="0"/>
        <v>3523.863</v>
      </c>
      <c r="D20" s="23">
        <v>1049.1</v>
      </c>
      <c r="E20" s="23">
        <v>2474.763</v>
      </c>
      <c r="F20" s="23">
        <f t="shared" si="1"/>
        <v>3494.71792</v>
      </c>
      <c r="G20" s="23">
        <v>1049.1</v>
      </c>
      <c r="H20" s="23">
        <v>2445.61792</v>
      </c>
      <c r="I20" s="16">
        <f t="shared" si="2"/>
        <v>99.1729224433527</v>
      </c>
      <c r="J20" s="17" t="s">
        <v>18</v>
      </c>
      <c r="K20" s="18">
        <f t="shared" si="3"/>
        <v>3831</v>
      </c>
      <c r="L20" s="18">
        <v>0</v>
      </c>
      <c r="M20" s="18">
        <v>3831</v>
      </c>
    </row>
    <row r="21" spans="1:13" ht="68.25">
      <c r="A21" s="14">
        <v>13</v>
      </c>
      <c r="B21" s="15" t="s">
        <v>37</v>
      </c>
      <c r="C21" s="16">
        <f t="shared" si="0"/>
        <v>342.57868</v>
      </c>
      <c r="D21" s="16">
        <v>99.5</v>
      </c>
      <c r="E21" s="16">
        <v>243.07868</v>
      </c>
      <c r="F21" s="16">
        <f t="shared" si="1"/>
        <v>243.07868</v>
      </c>
      <c r="G21" s="16">
        <v>0</v>
      </c>
      <c r="H21" s="16">
        <v>243.07868</v>
      </c>
      <c r="I21" s="16">
        <f t="shared" si="2"/>
        <v>70.9555772705996</v>
      </c>
      <c r="J21" s="29" t="s">
        <v>38</v>
      </c>
      <c r="K21" s="18">
        <f t="shared" si="3"/>
        <v>1785.3</v>
      </c>
      <c r="L21" s="18">
        <v>1539.2</v>
      </c>
      <c r="M21" s="18">
        <v>246.1</v>
      </c>
    </row>
    <row r="22" spans="1:13" ht="48" customHeight="1">
      <c r="A22" s="14">
        <v>14</v>
      </c>
      <c r="B22" s="15" t="s">
        <v>39</v>
      </c>
      <c r="C22" s="23">
        <v>2455.9</v>
      </c>
      <c r="D22" s="23">
        <v>0</v>
      </c>
      <c r="E22" s="23">
        <v>2651.833</v>
      </c>
      <c r="F22" s="23">
        <v>2455.9</v>
      </c>
      <c r="G22" s="23">
        <v>0</v>
      </c>
      <c r="H22" s="23">
        <v>2608.33335</v>
      </c>
      <c r="I22" s="16">
        <v>100</v>
      </c>
      <c r="J22" s="24"/>
      <c r="K22" s="18">
        <f t="shared" si="3"/>
        <v>1909.985</v>
      </c>
      <c r="L22" s="18">
        <v>544.3</v>
      </c>
      <c r="M22" s="18">
        <v>1365.685</v>
      </c>
    </row>
    <row r="23" spans="1:13" ht="34.5">
      <c r="A23" s="14">
        <v>15</v>
      </c>
      <c r="B23" s="15" t="s">
        <v>40</v>
      </c>
      <c r="C23" s="16">
        <v>84147.77</v>
      </c>
      <c r="D23" s="16">
        <v>76968.526</v>
      </c>
      <c r="E23" s="16">
        <v>15846.9159</v>
      </c>
      <c r="F23" s="16">
        <v>83201.36</v>
      </c>
      <c r="G23" s="16">
        <v>76968.526</v>
      </c>
      <c r="H23" s="16">
        <v>14800.82249</v>
      </c>
      <c r="I23" s="16">
        <v>98.88</v>
      </c>
      <c r="J23" s="17" t="s">
        <v>18</v>
      </c>
      <c r="K23" s="18">
        <f t="shared" si="3"/>
        <v>51947.286</v>
      </c>
      <c r="L23" s="18">
        <v>41874.7</v>
      </c>
      <c r="M23" s="18">
        <v>10072.586</v>
      </c>
    </row>
    <row r="24" spans="1:13" ht="56.25" customHeight="1">
      <c r="A24" s="19">
        <v>16</v>
      </c>
      <c r="B24" s="22" t="s">
        <v>41</v>
      </c>
      <c r="C24" s="23">
        <f aca="true" t="shared" si="4" ref="C24:C28">SUM(D24+E24)</f>
        <v>893</v>
      </c>
      <c r="D24" s="23">
        <v>0</v>
      </c>
      <c r="E24" s="23">
        <v>893</v>
      </c>
      <c r="F24" s="23">
        <f aca="true" t="shared" si="5" ref="F24:F28">SUM(G24+H24)</f>
        <v>887.87295</v>
      </c>
      <c r="G24" s="23">
        <v>0</v>
      </c>
      <c r="H24" s="23">
        <v>887.87295</v>
      </c>
      <c r="I24" s="16">
        <f aca="true" t="shared" si="6" ref="I24:I28">SUM(F24/C24*100)</f>
        <v>99.4258622620381</v>
      </c>
      <c r="J24" s="17" t="s">
        <v>18</v>
      </c>
      <c r="K24" s="18">
        <f t="shared" si="3"/>
        <v>0</v>
      </c>
      <c r="L24" s="18">
        <v>0</v>
      </c>
      <c r="M24" s="18">
        <v>0</v>
      </c>
    </row>
    <row r="25" spans="1:13" ht="267.75" customHeight="1">
      <c r="A25" s="19">
        <v>17</v>
      </c>
      <c r="B25" s="22" t="s">
        <v>42</v>
      </c>
      <c r="C25" s="23">
        <f t="shared" si="4"/>
        <v>31258.95494</v>
      </c>
      <c r="D25" s="23">
        <v>25378.4</v>
      </c>
      <c r="E25" s="23">
        <v>5880.55494</v>
      </c>
      <c r="F25" s="23">
        <f t="shared" si="5"/>
        <v>30946.80331</v>
      </c>
      <c r="G25" s="23">
        <v>25378.4</v>
      </c>
      <c r="H25" s="23">
        <v>5568.40331</v>
      </c>
      <c r="I25" s="16">
        <f t="shared" si="6"/>
        <v>99.0014009406292</v>
      </c>
      <c r="J25" s="30" t="s">
        <v>43</v>
      </c>
      <c r="K25" s="18">
        <f t="shared" si="3"/>
        <v>15615.556</v>
      </c>
      <c r="L25" s="18">
        <v>9654.9</v>
      </c>
      <c r="M25" s="18">
        <v>5960.656</v>
      </c>
    </row>
    <row r="26" spans="1:13" ht="34.5">
      <c r="A26" s="19">
        <v>18</v>
      </c>
      <c r="B26" s="22" t="s">
        <v>44</v>
      </c>
      <c r="C26" s="23">
        <f t="shared" si="4"/>
        <v>58996.07008</v>
      </c>
      <c r="D26" s="23">
        <v>2313.59</v>
      </c>
      <c r="E26" s="23">
        <v>56682.48008</v>
      </c>
      <c r="F26" s="23">
        <f t="shared" si="5"/>
        <v>58322.41829</v>
      </c>
      <c r="G26" s="23">
        <v>2293.39</v>
      </c>
      <c r="H26" s="23">
        <v>56029.02829</v>
      </c>
      <c r="I26" s="16">
        <f t="shared" si="6"/>
        <v>98.858141247228</v>
      </c>
      <c r="J26" s="17" t="s">
        <v>18</v>
      </c>
      <c r="K26" s="18">
        <f t="shared" si="3"/>
        <v>58777.091</v>
      </c>
      <c r="L26" s="18">
        <v>1610.2</v>
      </c>
      <c r="M26" s="18">
        <v>57166.891</v>
      </c>
    </row>
    <row r="27" spans="1:13" ht="34.5">
      <c r="A27" s="19">
        <v>19</v>
      </c>
      <c r="B27" s="22" t="s">
        <v>45</v>
      </c>
      <c r="C27" s="23">
        <f t="shared" si="4"/>
        <v>602.708</v>
      </c>
      <c r="D27" s="23">
        <v>0</v>
      </c>
      <c r="E27" s="23">
        <v>602.708</v>
      </c>
      <c r="F27" s="23">
        <f t="shared" si="5"/>
        <v>602.708</v>
      </c>
      <c r="G27" s="23">
        <v>0</v>
      </c>
      <c r="H27" s="23">
        <v>602.708</v>
      </c>
      <c r="I27" s="16">
        <f t="shared" si="6"/>
        <v>100</v>
      </c>
      <c r="J27" s="31" t="s">
        <v>18</v>
      </c>
      <c r="K27" s="18">
        <f t="shared" si="3"/>
        <v>554.79</v>
      </c>
      <c r="L27" s="18">
        <v>0</v>
      </c>
      <c r="M27" s="18">
        <v>554.79</v>
      </c>
    </row>
    <row r="28" spans="1:13" ht="23.25">
      <c r="A28" s="24"/>
      <c r="B28" s="32" t="s">
        <v>46</v>
      </c>
      <c r="C28" s="33">
        <f t="shared" si="4"/>
        <v>979571.7011</v>
      </c>
      <c r="D28" s="33">
        <f>SUM(D9:D27)</f>
        <v>759445.68147</v>
      </c>
      <c r="E28" s="33">
        <f>SUM(E9:E27)</f>
        <v>220126.01963</v>
      </c>
      <c r="F28" s="33">
        <f t="shared" si="5"/>
        <v>804646.194734</v>
      </c>
      <c r="G28" s="33">
        <f>SUM(G9:G27)</f>
        <v>593360.603284</v>
      </c>
      <c r="H28" s="33">
        <f>SUM(H9:H27)</f>
        <v>211285.59145</v>
      </c>
      <c r="I28" s="34">
        <f t="shared" si="6"/>
        <v>82.1426541651245</v>
      </c>
      <c r="J28" s="35"/>
      <c r="K28" s="36">
        <f t="shared" si="3"/>
        <v>581441.28992</v>
      </c>
      <c r="L28" s="33">
        <f>SUM(L9:L27)</f>
        <v>363396.70261</v>
      </c>
      <c r="M28" s="33">
        <f>SUM(M9:M27)</f>
        <v>218044.58731</v>
      </c>
    </row>
    <row r="29" spans="1:12" ht="13.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40"/>
      <c r="L29" s="40"/>
    </row>
    <row r="30" spans="1:10" ht="42" customHeight="1">
      <c r="A30" s="41"/>
      <c r="B30" s="41"/>
      <c r="C30" s="41"/>
      <c r="D30" s="41"/>
      <c r="E30" s="42"/>
      <c r="F30" s="42"/>
      <c r="G30" s="42"/>
      <c r="H30" s="42"/>
      <c r="I30" s="42"/>
      <c r="J30" s="43"/>
    </row>
    <row r="31" spans="1:10" ht="13.5">
      <c r="A31" s="43"/>
      <c r="B31" s="44"/>
      <c r="C31" s="42"/>
      <c r="D31" s="42"/>
      <c r="E31" s="42"/>
      <c r="F31" s="42"/>
      <c r="G31" s="42"/>
      <c r="H31" s="42"/>
      <c r="I31" s="42"/>
      <c r="J31" s="42"/>
    </row>
    <row r="32" spans="1:10" ht="13.5">
      <c r="A32" s="43"/>
      <c r="B32" s="44"/>
      <c r="C32" s="42"/>
      <c r="D32" s="42"/>
      <c r="E32" s="42"/>
      <c r="F32" s="42"/>
      <c r="G32" s="42"/>
      <c r="H32" s="42"/>
      <c r="I32" s="42"/>
      <c r="J32" s="42"/>
    </row>
    <row r="33" spans="1:10" ht="13.5">
      <c r="A33" s="43"/>
      <c r="B33" s="44"/>
      <c r="C33" s="42"/>
      <c r="D33" s="42"/>
      <c r="E33" s="42"/>
      <c r="F33" s="42"/>
      <c r="G33" s="42"/>
      <c r="H33" s="42"/>
      <c r="I33" s="42"/>
      <c r="J33" s="42"/>
    </row>
    <row r="34" spans="1:10" ht="13.5">
      <c r="A34" s="43"/>
      <c r="B34" s="44"/>
      <c r="C34" s="42"/>
      <c r="D34" s="42"/>
      <c r="E34" s="42"/>
      <c r="F34" s="42"/>
      <c r="G34" s="42"/>
      <c r="H34" s="42"/>
      <c r="I34" s="42"/>
      <c r="J34" s="42"/>
    </row>
    <row r="35" spans="1:10" ht="13.5">
      <c r="A35" s="43"/>
      <c r="B35" s="44"/>
      <c r="C35" s="42"/>
      <c r="D35" s="42"/>
      <c r="E35" s="42"/>
      <c r="F35" s="42"/>
      <c r="G35" s="42"/>
      <c r="H35" s="42"/>
      <c r="I35" s="42"/>
      <c r="J35" s="42"/>
    </row>
  </sheetData>
  <sheetProtection selectLockedCells="1" selectUnlockedCells="1"/>
  <mergeCells count="18">
    <mergeCell ref="A1:M1"/>
    <mergeCell ref="L2:M2"/>
    <mergeCell ref="A3:A7"/>
    <mergeCell ref="B3:B7"/>
    <mergeCell ref="C3:M3"/>
    <mergeCell ref="C4:J4"/>
    <mergeCell ref="K4:M4"/>
    <mergeCell ref="C5:E5"/>
    <mergeCell ref="F5:H5"/>
    <mergeCell ref="I5:I7"/>
    <mergeCell ref="J5:J7"/>
    <mergeCell ref="K5:M5"/>
    <mergeCell ref="C6:C7"/>
    <mergeCell ref="D6:E6"/>
    <mergeCell ref="F6:F7"/>
    <mergeCell ref="G6:H6"/>
    <mergeCell ref="K6:K7"/>
    <mergeCell ref="A30:D30"/>
  </mergeCells>
  <printOptions/>
  <pageMargins left="0" right="0" top="1.18125" bottom="0" header="0.5118055555555555" footer="0.5118055555555555"/>
  <pageSetup horizontalDpi="300" verticalDpi="300" orientation="landscape" paperSize="9" scale="63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yadrin_econ</dc:creator>
  <cp:keywords/>
  <dc:description/>
  <cp:lastModifiedBy/>
  <cp:lastPrinted>2021-01-29T11:01:01Z</cp:lastPrinted>
  <dcterms:created xsi:type="dcterms:W3CDTF">2017-07-12T07:10:08Z</dcterms:created>
  <dcterms:modified xsi:type="dcterms:W3CDTF">2021-02-05T10:19:05Z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