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7400" windowHeight="11532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<sst xmlns="http://schemas.openxmlformats.org/spreadsheetml/2006/main" count="111" uniqueCount="48">
  <si>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</si>
  <si>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</si>
  <si>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</si>
  <si>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</si>
  <si>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</si>
  <si>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</si>
  <si>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</si>
  <si>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</si>
  <si>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</si>
  <si>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</si>
  <si>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</si>
  <si>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</si>
  <si>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</si>
  <si>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</si>
  <si>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</si>
  <si>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</si>
  <si>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</si>
  <si>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</si>
  <si>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</si>
  <si>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</si>
  <si>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</si>
  <si>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</si>
  <si>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</si>
  <si>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</si>
  <si>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</si>
  <si>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</si>
  <si>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</si>
  <si>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</si>
  <si>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</si>
  <si>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</si>
  <si>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</si>
  <si>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</si>
  <si>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</si>
  <si>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</si>
  <si>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</si>
  <si>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</si>
  <si>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</si>
  <si>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</si>
  <si>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</si>
  <si>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</si>
  <si>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</si>
  <si>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</si>
  <si>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</si>
  <si>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</si>
  <si>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</si>
  <si>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</si>
  <si>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</si>
  <si>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 марта 2021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</si>
</sst>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173" fontId="4" fillId="34" borderId="10" xfId="0" applyNumberFormat="1" applyFont="1" applyFill="1" applyBorder="1" applyAlignment="1" applyProtection="1">
      <alignment vertical="center" wrapText="1"/>
      <protection locked="0"/>
    </xf>
    <xf numFmtId="172" fontId="54" fillId="33" borderId="10" xfId="53" applyNumberFormat="1" applyFont="1" applyFill="1" applyBorder="1" applyAlignment="1" applyProtection="1">
      <alignment vertical="center" wrapText="1"/>
      <protection locked="0"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0" borderId="19" xfId="54" applyFont="1" applyFill="1" applyBorder="1" applyAlignment="1">
      <alignment horizontal="center" vertical="center" wrapText="1"/>
      <protection/>
    </xf>
    <xf numFmtId="0" fontId="15" fillId="0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="70" zoomScaleNormal="70" zoomScalePageLayoutView="0" workbookViewId="0" topLeftCell="A1">
      <pane xSplit="2" topLeftCell="AL1" activePane="topRight" state="frozen"/>
      <selection pane="topLeft" activeCell="A1" sqref="A1"/>
      <selection pane="topRight" activeCell="BL27" sqref="BL27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3" width="9.8515625" style="10" customWidth="1"/>
    <col min="4" max="4" width="11.00390625" style="10" customWidth="1"/>
    <col min="5" max="5" width="9.140625" style="10" customWidth="1"/>
    <col min="6" max="6" width="9.8515625" style="10" customWidth="1"/>
    <col min="7" max="7" width="10.140625" style="10" customWidth="1"/>
    <col min="8" max="8" width="8.8515625" style="10" customWidth="1"/>
    <col min="9" max="33" width="9.140625" style="10" customWidth="1"/>
    <col min="34" max="34" width="11.28125" style="10" customWidth="1"/>
    <col min="35" max="35" width="9.140625" style="10" customWidth="1"/>
    <col min="36" max="36" width="13.00390625" style="10" customWidth="1"/>
    <col min="37" max="37" width="10.28125" style="10" bestFit="1" customWidth="1"/>
    <col min="38" max="44" width="9.140625" style="10" customWidth="1"/>
    <col min="45" max="45" width="11.421875" style="10" customWidth="1"/>
    <col min="46" max="46" width="10.421875" style="10" customWidth="1"/>
    <col min="47" max="56" width="9.140625" style="10" customWidth="1"/>
    <col min="57" max="57" width="11.710937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35" t="s">
        <v>0</v>
      </c>
      <c r="S1" s="35"/>
      <c r="T1" s="3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36" t="s">
        <v>47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9" t="s">
        <v>21</v>
      </c>
      <c r="B4" s="76" t="s">
        <v>1</v>
      </c>
      <c r="C4" s="37" t="s">
        <v>2</v>
      </c>
      <c r="D4" s="38"/>
      <c r="E4" s="39"/>
      <c r="F4" s="46" t="s">
        <v>3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53" t="s">
        <v>4</v>
      </c>
      <c r="AT4" s="54"/>
      <c r="AU4" s="55"/>
      <c r="AV4" s="46" t="s">
        <v>7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37" t="s">
        <v>5</v>
      </c>
      <c r="BL4" s="38"/>
      <c r="BM4" s="39"/>
      <c r="BN4" s="16"/>
      <c r="BO4" s="16"/>
    </row>
    <row r="5" spans="1:67" ht="15" customHeight="1">
      <c r="A5" s="42"/>
      <c r="B5" s="77"/>
      <c r="C5" s="40"/>
      <c r="D5" s="41"/>
      <c r="E5" s="42"/>
      <c r="F5" s="48" t="s">
        <v>6</v>
      </c>
      <c r="G5" s="48"/>
      <c r="H5" s="48"/>
      <c r="I5" s="49" t="s">
        <v>7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1"/>
      <c r="AJ5" s="48" t="s">
        <v>8</v>
      </c>
      <c r="AK5" s="48"/>
      <c r="AL5" s="48"/>
      <c r="AM5" s="46" t="s">
        <v>7</v>
      </c>
      <c r="AN5" s="47"/>
      <c r="AO5" s="47"/>
      <c r="AP5" s="47"/>
      <c r="AQ5" s="47"/>
      <c r="AR5" s="47"/>
      <c r="AS5" s="56"/>
      <c r="AT5" s="57"/>
      <c r="AU5" s="58"/>
      <c r="AV5" s="68" t="s">
        <v>12</v>
      </c>
      <c r="AW5" s="69"/>
      <c r="AX5" s="69"/>
      <c r="AY5" s="52" t="s">
        <v>7</v>
      </c>
      <c r="AZ5" s="52"/>
      <c r="BA5" s="52"/>
      <c r="BB5" s="52" t="s">
        <v>13</v>
      </c>
      <c r="BC5" s="52"/>
      <c r="BD5" s="52"/>
      <c r="BE5" s="52" t="s">
        <v>14</v>
      </c>
      <c r="BF5" s="52"/>
      <c r="BG5" s="52"/>
      <c r="BH5" s="48" t="s">
        <v>15</v>
      </c>
      <c r="BI5" s="48"/>
      <c r="BJ5" s="48"/>
      <c r="BK5" s="40"/>
      <c r="BL5" s="41"/>
      <c r="BM5" s="42"/>
      <c r="BN5" s="16"/>
      <c r="BO5" s="16"/>
    </row>
    <row r="6" spans="1:67" ht="15" customHeight="1">
      <c r="A6" s="42"/>
      <c r="B6" s="77"/>
      <c r="C6" s="40"/>
      <c r="D6" s="41"/>
      <c r="E6" s="42"/>
      <c r="F6" s="48"/>
      <c r="G6" s="48"/>
      <c r="H6" s="48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62" t="s">
        <v>29</v>
      </c>
      <c r="AE6" s="63"/>
      <c r="AF6" s="64"/>
      <c r="AG6" s="37" t="s">
        <v>27</v>
      </c>
      <c r="AH6" s="38"/>
      <c r="AI6" s="39"/>
      <c r="AJ6" s="48"/>
      <c r="AK6" s="48"/>
      <c r="AL6" s="48"/>
      <c r="AM6" s="37" t="s">
        <v>25</v>
      </c>
      <c r="AN6" s="38"/>
      <c r="AO6" s="39"/>
      <c r="AP6" s="37" t="s">
        <v>26</v>
      </c>
      <c r="AQ6" s="38"/>
      <c r="AR6" s="39"/>
      <c r="AS6" s="56"/>
      <c r="AT6" s="57"/>
      <c r="AU6" s="58"/>
      <c r="AV6" s="70"/>
      <c r="AW6" s="71"/>
      <c r="AX6" s="71"/>
      <c r="AY6" s="52" t="s">
        <v>16</v>
      </c>
      <c r="AZ6" s="52"/>
      <c r="BA6" s="52"/>
      <c r="BB6" s="52"/>
      <c r="BC6" s="52"/>
      <c r="BD6" s="52"/>
      <c r="BE6" s="52"/>
      <c r="BF6" s="52"/>
      <c r="BG6" s="52"/>
      <c r="BH6" s="48"/>
      <c r="BI6" s="48"/>
      <c r="BJ6" s="48"/>
      <c r="BK6" s="40"/>
      <c r="BL6" s="41"/>
      <c r="BM6" s="42"/>
      <c r="BN6" s="16"/>
      <c r="BO6" s="16"/>
    </row>
    <row r="7" spans="1:67" ht="159" customHeight="1">
      <c r="A7" s="42"/>
      <c r="B7" s="77"/>
      <c r="C7" s="43"/>
      <c r="D7" s="44"/>
      <c r="E7" s="45"/>
      <c r="F7" s="48"/>
      <c r="G7" s="48"/>
      <c r="H7" s="48"/>
      <c r="I7" s="43"/>
      <c r="J7" s="44"/>
      <c r="K7" s="45"/>
      <c r="L7" s="43"/>
      <c r="M7" s="44"/>
      <c r="N7" s="45"/>
      <c r="O7" s="43"/>
      <c r="P7" s="44"/>
      <c r="Q7" s="45"/>
      <c r="R7" s="43"/>
      <c r="S7" s="44"/>
      <c r="T7" s="45"/>
      <c r="U7" s="43"/>
      <c r="V7" s="44"/>
      <c r="W7" s="45"/>
      <c r="X7" s="43"/>
      <c r="Y7" s="44"/>
      <c r="Z7" s="45"/>
      <c r="AA7" s="43"/>
      <c r="AB7" s="44"/>
      <c r="AC7" s="45"/>
      <c r="AD7" s="65"/>
      <c r="AE7" s="66"/>
      <c r="AF7" s="67"/>
      <c r="AG7" s="43"/>
      <c r="AH7" s="44"/>
      <c r="AI7" s="45"/>
      <c r="AJ7" s="48"/>
      <c r="AK7" s="48"/>
      <c r="AL7" s="48"/>
      <c r="AM7" s="43"/>
      <c r="AN7" s="44"/>
      <c r="AO7" s="45"/>
      <c r="AP7" s="43"/>
      <c r="AQ7" s="44"/>
      <c r="AR7" s="45"/>
      <c r="AS7" s="59"/>
      <c r="AT7" s="60"/>
      <c r="AU7" s="61"/>
      <c r="AV7" s="72"/>
      <c r="AW7" s="73"/>
      <c r="AX7" s="73"/>
      <c r="AY7" s="52"/>
      <c r="AZ7" s="52"/>
      <c r="BA7" s="52"/>
      <c r="BB7" s="52"/>
      <c r="BC7" s="52"/>
      <c r="BD7" s="52"/>
      <c r="BE7" s="52"/>
      <c r="BF7" s="52"/>
      <c r="BG7" s="52"/>
      <c r="BH7" s="48"/>
      <c r="BI7" s="48"/>
      <c r="BJ7" s="48"/>
      <c r="BK7" s="43"/>
      <c r="BL7" s="44"/>
      <c r="BM7" s="45"/>
      <c r="BN7" s="16"/>
      <c r="BO7" s="16"/>
    </row>
    <row r="8" spans="1:67" ht="20.25">
      <c r="A8" s="45"/>
      <c r="B8" s="78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4.25">
      <c r="A10" s="7">
        <v>1</v>
      </c>
      <c r="B10" s="20" t="s">
        <v>30</v>
      </c>
      <c r="C10" s="33">
        <f>F10+AJ10</f>
        <v>11193.2</v>
      </c>
      <c r="D10" s="21">
        <f aca="true" t="shared" si="0" ref="D10:D26">G10+AK10</f>
        <v>732.2</v>
      </c>
      <c r="E10" s="2">
        <f>D10/C10*100</f>
        <v>6.541471607761855</v>
      </c>
      <c r="F10" s="21">
        <v>2537.2</v>
      </c>
      <c r="G10" s="2">
        <v>176.8</v>
      </c>
      <c r="H10" s="2">
        <f>G10/F10*100</f>
        <v>6.968311524515215</v>
      </c>
      <c r="I10" s="21">
        <v>41.7</v>
      </c>
      <c r="J10" s="2">
        <v>3.6</v>
      </c>
      <c r="K10" s="2">
        <f aca="true" t="shared" si="1" ref="K10:K27">J10/I10*100</f>
        <v>8.633093525179856</v>
      </c>
      <c r="L10" s="21">
        <v>1.1</v>
      </c>
      <c r="M10" s="2">
        <v>0</v>
      </c>
      <c r="N10" s="2">
        <f>M10/L10*100</f>
        <v>0</v>
      </c>
      <c r="O10" s="21">
        <v>200</v>
      </c>
      <c r="P10" s="2">
        <v>15.1</v>
      </c>
      <c r="Q10" s="2">
        <f>P10/O10*100</f>
        <v>7.55</v>
      </c>
      <c r="R10" s="23">
        <v>684</v>
      </c>
      <c r="S10" s="2">
        <v>33.6</v>
      </c>
      <c r="T10" s="2">
        <f>S10/R10*100</f>
        <v>4.912280701754386</v>
      </c>
      <c r="U10" s="23">
        <v>0</v>
      </c>
      <c r="V10" s="2"/>
      <c r="W10" s="2" t="e">
        <f>V10/U10*100</f>
        <v>#DIV/0!</v>
      </c>
      <c r="X10" s="23">
        <v>420</v>
      </c>
      <c r="Y10" s="2">
        <v>42.5</v>
      </c>
      <c r="Z10" s="2">
        <f>Y10/X10*100</f>
        <v>10.119047619047619</v>
      </c>
      <c r="AA10" s="23">
        <v>92</v>
      </c>
      <c r="AB10" s="2">
        <v>3.6</v>
      </c>
      <c r="AC10" s="2">
        <f>AB10/AA10*100</f>
        <v>3.91304347826087</v>
      </c>
      <c r="AD10" s="2"/>
      <c r="AE10" s="2"/>
      <c r="AF10" s="2" t="e">
        <f>AE10/AD10*100</f>
        <v>#DIV/0!</v>
      </c>
      <c r="AG10" s="21">
        <v>0</v>
      </c>
      <c r="AH10" s="2">
        <v>0</v>
      </c>
      <c r="AI10" s="2" t="e">
        <f>AH10/AG10*100</f>
        <v>#DIV/0!</v>
      </c>
      <c r="AJ10" s="23">
        <v>8656</v>
      </c>
      <c r="AK10" s="25">
        <v>555.4</v>
      </c>
      <c r="AL10" s="2">
        <f>AK10/AJ10*100</f>
        <v>6.416358595194084</v>
      </c>
      <c r="AM10" s="23">
        <v>2848</v>
      </c>
      <c r="AN10" s="25">
        <v>474.7</v>
      </c>
      <c r="AO10" s="2">
        <f>AN10/AM10*100</f>
        <v>16.667837078651683</v>
      </c>
      <c r="AP10" s="23">
        <v>0</v>
      </c>
      <c r="AQ10" s="25">
        <v>0</v>
      </c>
      <c r="AR10" s="2" t="e">
        <f>AQ10/AP10*100</f>
        <v>#DIV/0!</v>
      </c>
      <c r="AS10" s="27">
        <v>11193.2</v>
      </c>
      <c r="AT10" s="26">
        <v>813.5</v>
      </c>
      <c r="AU10" s="2">
        <f>AT10/AS10*100</f>
        <v>7.267805453310938</v>
      </c>
      <c r="AV10" s="29">
        <v>1545.6</v>
      </c>
      <c r="AW10" s="25">
        <v>123.1</v>
      </c>
      <c r="AX10" s="2">
        <f>AW10/AV10*100</f>
        <v>7.9645445134575565</v>
      </c>
      <c r="AY10" s="29">
        <v>1364.6</v>
      </c>
      <c r="AZ10" s="25">
        <v>123.1</v>
      </c>
      <c r="BA10" s="2">
        <f aca="true" t="shared" si="2" ref="BA10:BA27">AZ10/AY10*100</f>
        <v>9.020958522644</v>
      </c>
      <c r="BB10" s="21">
        <v>7412.4</v>
      </c>
      <c r="BC10" s="28">
        <v>86.4</v>
      </c>
      <c r="BD10" s="2">
        <f>BC10/BB10*100</f>
        <v>1.1656143759106363</v>
      </c>
      <c r="BE10" s="29">
        <v>1215.6</v>
      </c>
      <c r="BF10" s="28">
        <v>335.2</v>
      </c>
      <c r="BG10" s="2">
        <f>BF10/BE10*100</f>
        <v>27.57486015136558</v>
      </c>
      <c r="BH10" s="29">
        <v>911.1</v>
      </c>
      <c r="BI10" s="26">
        <v>258.5</v>
      </c>
      <c r="BJ10" s="2">
        <f>BI10/BH10*100</f>
        <v>28.372297223136865</v>
      </c>
      <c r="BK10" s="27">
        <f aca="true" t="shared" si="3" ref="BK10:BK26">C10-AS10</f>
        <v>0</v>
      </c>
      <c r="BL10" s="17">
        <f>D10-AT10</f>
        <v>-81.29999999999995</v>
      </c>
      <c r="BM10" s="2" t="e">
        <f>BL10/BK10*100</f>
        <v>#DIV/0!</v>
      </c>
      <c r="BN10" s="8"/>
      <c r="BO10" s="9"/>
    </row>
    <row r="11" spans="1:67" ht="14.25">
      <c r="A11" s="7">
        <v>2</v>
      </c>
      <c r="B11" s="20" t="s">
        <v>31</v>
      </c>
      <c r="C11" s="33">
        <f aca="true" t="shared" si="4" ref="C11:C25">F11+AJ11</f>
        <v>11646</v>
      </c>
      <c r="D11" s="21">
        <f t="shared" si="0"/>
        <v>614.4</v>
      </c>
      <c r="E11" s="2">
        <f aca="true" t="shared" si="5" ref="E11:E26">D11/C11*100</f>
        <v>5.275631117980422</v>
      </c>
      <c r="F11" s="21">
        <v>2335.4</v>
      </c>
      <c r="G11" s="2">
        <v>75.4</v>
      </c>
      <c r="H11" s="2">
        <f aca="true" t="shared" si="6" ref="H11:H26">G11/F11*100</f>
        <v>3.2285689817590133</v>
      </c>
      <c r="I11" s="21">
        <v>19.8</v>
      </c>
      <c r="J11" s="2">
        <v>3</v>
      </c>
      <c r="K11" s="2">
        <f t="shared" si="1"/>
        <v>15.151515151515152</v>
      </c>
      <c r="L11" s="21">
        <v>0</v>
      </c>
      <c r="M11" s="2">
        <v>0</v>
      </c>
      <c r="N11" s="2" t="e">
        <f aca="true" t="shared" si="7" ref="N11:N26">M11/L11*100</f>
        <v>#DIV/0!</v>
      </c>
      <c r="O11" s="21">
        <v>150</v>
      </c>
      <c r="P11" s="2">
        <v>5</v>
      </c>
      <c r="Q11" s="2">
        <f aca="true" t="shared" si="8" ref="Q11:Q26">P11/O11*100</f>
        <v>3.3333333333333335</v>
      </c>
      <c r="R11" s="23">
        <v>417</v>
      </c>
      <c r="S11" s="2">
        <v>13.2</v>
      </c>
      <c r="T11" s="2">
        <f>S11/R11*100</f>
        <v>3.1654676258992804</v>
      </c>
      <c r="U11" s="23"/>
      <c r="V11" s="2"/>
      <c r="W11" s="2" t="e">
        <f aca="true" t="shared" si="9" ref="W11:W26">V11/U11*100</f>
        <v>#DIV/0!</v>
      </c>
      <c r="X11" s="23">
        <v>280</v>
      </c>
      <c r="Y11" s="2">
        <v>0</v>
      </c>
      <c r="Z11" s="2">
        <f aca="true" t="shared" si="10" ref="Z11:Z26">Y11/X11*100</f>
        <v>0</v>
      </c>
      <c r="AA11" s="23">
        <v>33</v>
      </c>
      <c r="AB11" s="2">
        <v>3.6</v>
      </c>
      <c r="AC11" s="2">
        <f aca="true" t="shared" si="11" ref="AC11:AC26">AB11/AA11*100</f>
        <v>10.90909090909091</v>
      </c>
      <c r="AD11" s="2"/>
      <c r="AE11" s="2"/>
      <c r="AF11" s="2" t="e">
        <f aca="true" t="shared" si="12" ref="AF11:AF28">AE11/AD11*100</f>
        <v>#DIV/0!</v>
      </c>
      <c r="AG11" s="21">
        <v>0</v>
      </c>
      <c r="AH11" s="2">
        <v>0</v>
      </c>
      <c r="AI11" s="2" t="e">
        <f aca="true" t="shared" si="13" ref="AI11:AI26">AH11/AG11*100</f>
        <v>#DIV/0!</v>
      </c>
      <c r="AJ11" s="23">
        <v>9310.6</v>
      </c>
      <c r="AK11" s="25">
        <v>539</v>
      </c>
      <c r="AL11" s="2">
        <f aca="true" t="shared" si="14" ref="AL11:AL26">AK11/AJ11*100</f>
        <v>5.789100595020729</v>
      </c>
      <c r="AM11" s="23">
        <v>2562.9</v>
      </c>
      <c r="AN11" s="25">
        <v>427.2</v>
      </c>
      <c r="AO11" s="2">
        <f aca="true" t="shared" si="15" ref="AO11:AO26">AN11/AM11*100</f>
        <v>16.66861758164579</v>
      </c>
      <c r="AP11" s="23">
        <v>0</v>
      </c>
      <c r="AQ11" s="25">
        <v>0</v>
      </c>
      <c r="AR11" s="2" t="e">
        <f aca="true" t="shared" si="16" ref="AR11:AR26">AQ11/AP11*100</f>
        <v>#DIV/0!</v>
      </c>
      <c r="AS11" s="27">
        <v>11646</v>
      </c>
      <c r="AT11" s="26">
        <v>527.2</v>
      </c>
      <c r="AU11" s="2">
        <f aca="true" t="shared" si="17" ref="AU11:AU26">AT11/AS11*100</f>
        <v>4.526876180662889</v>
      </c>
      <c r="AV11" s="30">
        <v>1428.5</v>
      </c>
      <c r="AW11" s="25">
        <v>129</v>
      </c>
      <c r="AX11" s="2">
        <f aca="true" t="shared" si="18" ref="AX11:AX26">AW11/AV11*100</f>
        <v>9.03045152257613</v>
      </c>
      <c r="AY11" s="29">
        <v>1344.5</v>
      </c>
      <c r="AZ11" s="25">
        <v>129</v>
      </c>
      <c r="BA11" s="2">
        <f t="shared" si="2"/>
        <v>9.594644849386388</v>
      </c>
      <c r="BB11" s="21">
        <v>7787.5</v>
      </c>
      <c r="BC11" s="28">
        <v>108.6</v>
      </c>
      <c r="BD11" s="2">
        <f aca="true" t="shared" si="19" ref="BD11:BD26">BC11/BB11*100</f>
        <v>1.3945425361155699</v>
      </c>
      <c r="BE11" s="29">
        <v>1300.3</v>
      </c>
      <c r="BF11" s="28">
        <v>29.8</v>
      </c>
      <c r="BG11" s="2">
        <f aca="true" t="shared" si="20" ref="BG11:BG26">BF11/BE11*100</f>
        <v>2.291778820272245</v>
      </c>
      <c r="BH11" s="29">
        <v>1021.4</v>
      </c>
      <c r="BI11" s="26">
        <v>249.4</v>
      </c>
      <c r="BJ11" s="2">
        <f aca="true" t="shared" si="21" ref="BJ11:BJ26">BI11/BH11*100</f>
        <v>24.417466222831408</v>
      </c>
      <c r="BK11" s="27">
        <f t="shared" si="3"/>
        <v>0</v>
      </c>
      <c r="BL11" s="17">
        <f aca="true" t="shared" si="22" ref="BL11:BL26">D11-AT11</f>
        <v>87.19999999999993</v>
      </c>
      <c r="BM11" s="2" t="e">
        <f aca="true" t="shared" si="23" ref="BM11:BM26">BL11/BK11*100</f>
        <v>#DIV/0!</v>
      </c>
      <c r="BN11" s="8"/>
      <c r="BO11" s="9"/>
    </row>
    <row r="12" spans="1:67" ht="14.25">
      <c r="A12" s="7">
        <v>3</v>
      </c>
      <c r="B12" s="20" t="s">
        <v>32</v>
      </c>
      <c r="C12" s="33">
        <f t="shared" si="4"/>
        <v>15405.599999999999</v>
      </c>
      <c r="D12" s="21">
        <f t="shared" si="0"/>
        <v>884.8000000000001</v>
      </c>
      <c r="E12" s="2">
        <f t="shared" si="5"/>
        <v>5.743366048709561</v>
      </c>
      <c r="F12" s="21">
        <v>2620.3</v>
      </c>
      <c r="G12" s="2">
        <v>192.1</v>
      </c>
      <c r="H12" s="2">
        <f t="shared" si="6"/>
        <v>7.3312216158455135</v>
      </c>
      <c r="I12" s="21">
        <v>93.9</v>
      </c>
      <c r="J12" s="2">
        <v>17.3</v>
      </c>
      <c r="K12" s="2">
        <f t="shared" si="1"/>
        <v>18.423855165069224</v>
      </c>
      <c r="L12" s="21">
        <v>4.2</v>
      </c>
      <c r="M12" s="2">
        <v>0</v>
      </c>
      <c r="N12" s="2">
        <f t="shared" si="7"/>
        <v>0</v>
      </c>
      <c r="O12" s="21">
        <v>270</v>
      </c>
      <c r="P12" s="2">
        <v>7</v>
      </c>
      <c r="Q12" s="2">
        <f t="shared" si="8"/>
        <v>2.5925925925925926</v>
      </c>
      <c r="R12" s="24">
        <v>757</v>
      </c>
      <c r="S12" s="2">
        <v>37.9</v>
      </c>
      <c r="T12" s="2">
        <f aca="true" t="shared" si="24" ref="T12:T26">S12/R12*100</f>
        <v>5.006605019815059</v>
      </c>
      <c r="U12" s="23"/>
      <c r="V12" s="2"/>
      <c r="W12" s="2" t="e">
        <f t="shared" si="9"/>
        <v>#DIV/0!</v>
      </c>
      <c r="X12" s="23">
        <v>210</v>
      </c>
      <c r="Y12" s="2">
        <v>29.1</v>
      </c>
      <c r="Z12" s="2">
        <f t="shared" si="10"/>
        <v>13.857142857142858</v>
      </c>
      <c r="AA12" s="23">
        <v>12</v>
      </c>
      <c r="AB12" s="2">
        <v>1.2</v>
      </c>
      <c r="AC12" s="2">
        <f t="shared" si="11"/>
        <v>10</v>
      </c>
      <c r="AD12" s="2"/>
      <c r="AE12" s="2"/>
      <c r="AF12" s="2" t="e">
        <f t="shared" si="12"/>
        <v>#DIV/0!</v>
      </c>
      <c r="AG12" s="21">
        <v>20</v>
      </c>
      <c r="AH12" s="2">
        <v>1.3</v>
      </c>
      <c r="AI12" s="2">
        <f t="shared" si="13"/>
        <v>6.5</v>
      </c>
      <c r="AJ12" s="23">
        <v>12785.3</v>
      </c>
      <c r="AK12" s="25">
        <v>692.7</v>
      </c>
      <c r="AL12" s="2">
        <f t="shared" si="14"/>
        <v>5.417940916521318</v>
      </c>
      <c r="AM12" s="23">
        <v>3638.6</v>
      </c>
      <c r="AN12" s="25">
        <v>606.4</v>
      </c>
      <c r="AO12" s="2">
        <f t="shared" si="15"/>
        <v>16.665750563403506</v>
      </c>
      <c r="AP12" s="23">
        <v>0</v>
      </c>
      <c r="AQ12" s="25">
        <v>0</v>
      </c>
      <c r="AR12" s="2" t="e">
        <f t="shared" si="16"/>
        <v>#DIV/0!</v>
      </c>
      <c r="AS12" s="21">
        <v>15405.6</v>
      </c>
      <c r="AT12" s="26">
        <v>735.3</v>
      </c>
      <c r="AU12" s="2">
        <f t="shared" si="17"/>
        <v>4.772939710235239</v>
      </c>
      <c r="AV12" s="30">
        <v>1579.8</v>
      </c>
      <c r="AW12" s="25">
        <v>126</v>
      </c>
      <c r="AX12" s="2">
        <f t="shared" si="18"/>
        <v>7.975693125712116</v>
      </c>
      <c r="AY12" s="29">
        <v>1277.9</v>
      </c>
      <c r="AZ12" s="25">
        <v>126</v>
      </c>
      <c r="BA12" s="2">
        <f t="shared" si="2"/>
        <v>9.859926441818608</v>
      </c>
      <c r="BB12" s="21">
        <v>4980.4</v>
      </c>
      <c r="BC12" s="28">
        <v>0</v>
      </c>
      <c r="BD12" s="2">
        <f t="shared" si="19"/>
        <v>0</v>
      </c>
      <c r="BE12" s="29">
        <v>6921</v>
      </c>
      <c r="BF12" s="28">
        <v>244.3</v>
      </c>
      <c r="BG12" s="2">
        <f t="shared" si="20"/>
        <v>3.529836728796417</v>
      </c>
      <c r="BH12" s="29">
        <v>1815.6</v>
      </c>
      <c r="BI12" s="26">
        <v>354.6</v>
      </c>
      <c r="BJ12" s="2">
        <f t="shared" si="21"/>
        <v>19.530733641771317</v>
      </c>
      <c r="BK12" s="27">
        <f t="shared" si="3"/>
        <v>0</v>
      </c>
      <c r="BL12" s="17">
        <f t="shared" si="22"/>
        <v>149.5000000000001</v>
      </c>
      <c r="BM12" s="2" t="e">
        <f t="shared" si="23"/>
        <v>#DIV/0!</v>
      </c>
      <c r="BN12" s="8"/>
      <c r="BO12" s="9"/>
    </row>
    <row r="13" spans="1:67" ht="15" customHeight="1">
      <c r="A13" s="7">
        <v>4</v>
      </c>
      <c r="B13" s="20" t="s">
        <v>33</v>
      </c>
      <c r="C13" s="33">
        <f t="shared" si="4"/>
        <v>8271.9</v>
      </c>
      <c r="D13" s="21">
        <f t="shared" si="0"/>
        <v>741.0999999999999</v>
      </c>
      <c r="E13" s="2">
        <f t="shared" si="5"/>
        <v>8.959247573108959</v>
      </c>
      <c r="F13" s="21">
        <v>2708.5</v>
      </c>
      <c r="G13" s="2">
        <v>382.9</v>
      </c>
      <c r="H13" s="2">
        <f t="shared" si="6"/>
        <v>14.136976186080854</v>
      </c>
      <c r="I13" s="21">
        <v>76.4</v>
      </c>
      <c r="J13" s="2">
        <v>17.7</v>
      </c>
      <c r="K13" s="2">
        <f t="shared" si="1"/>
        <v>23.167539267015705</v>
      </c>
      <c r="L13" s="21">
        <v>206.6</v>
      </c>
      <c r="M13" s="2">
        <v>0.1</v>
      </c>
      <c r="N13" s="2">
        <f t="shared" si="7"/>
        <v>0.0484027105517909</v>
      </c>
      <c r="O13" s="21">
        <v>100</v>
      </c>
      <c r="P13" s="2">
        <v>1.2</v>
      </c>
      <c r="Q13" s="2">
        <f t="shared" si="8"/>
        <v>1.2</v>
      </c>
      <c r="R13" s="23">
        <v>548</v>
      </c>
      <c r="S13" s="2">
        <v>55.5</v>
      </c>
      <c r="T13" s="2">
        <f t="shared" si="24"/>
        <v>10.127737226277372</v>
      </c>
      <c r="U13" s="23"/>
      <c r="V13" s="2"/>
      <c r="W13" s="2" t="e">
        <f t="shared" si="9"/>
        <v>#DIV/0!</v>
      </c>
      <c r="X13" s="23">
        <v>179</v>
      </c>
      <c r="Y13" s="2">
        <v>136.8</v>
      </c>
      <c r="Z13" s="2">
        <f t="shared" si="10"/>
        <v>76.4245810055866</v>
      </c>
      <c r="AA13" s="23">
        <v>19</v>
      </c>
      <c r="AB13" s="2">
        <v>0</v>
      </c>
      <c r="AC13" s="2">
        <f t="shared" si="11"/>
        <v>0</v>
      </c>
      <c r="AD13" s="2"/>
      <c r="AE13" s="2"/>
      <c r="AF13" s="2" t="e">
        <f t="shared" si="12"/>
        <v>#DIV/0!</v>
      </c>
      <c r="AG13" s="21">
        <v>180</v>
      </c>
      <c r="AH13" s="2">
        <v>14.3</v>
      </c>
      <c r="AI13" s="2">
        <f t="shared" si="13"/>
        <v>7.944444444444445</v>
      </c>
      <c r="AJ13" s="23">
        <v>5563.4</v>
      </c>
      <c r="AK13" s="25">
        <v>358.2</v>
      </c>
      <c r="AL13" s="2">
        <f t="shared" si="14"/>
        <v>6.4385088255383405</v>
      </c>
      <c r="AM13" s="23">
        <v>1405.1</v>
      </c>
      <c r="AN13" s="25">
        <v>234.2</v>
      </c>
      <c r="AO13" s="2">
        <f t="shared" si="15"/>
        <v>16.667852821863214</v>
      </c>
      <c r="AP13" s="23">
        <v>35.2</v>
      </c>
      <c r="AQ13" s="25">
        <v>5.9</v>
      </c>
      <c r="AR13" s="2">
        <f t="shared" si="16"/>
        <v>16.761363636363637</v>
      </c>
      <c r="AS13" s="21">
        <v>8271.9</v>
      </c>
      <c r="AT13" s="26">
        <v>558.2</v>
      </c>
      <c r="AU13" s="2">
        <f t="shared" si="17"/>
        <v>6.7481473422067495</v>
      </c>
      <c r="AV13" s="30">
        <v>1454.1</v>
      </c>
      <c r="AW13" s="25">
        <v>160.4</v>
      </c>
      <c r="AX13" s="2">
        <f t="shared" si="18"/>
        <v>11.030878206450726</v>
      </c>
      <c r="AY13" s="29">
        <v>1449.1</v>
      </c>
      <c r="AZ13" s="25">
        <v>160.4</v>
      </c>
      <c r="BA13" s="2">
        <f t="shared" si="2"/>
        <v>11.068939341660341</v>
      </c>
      <c r="BB13" s="21">
        <v>4658</v>
      </c>
      <c r="BC13" s="28">
        <v>0</v>
      </c>
      <c r="BD13" s="2">
        <f t="shared" si="19"/>
        <v>0</v>
      </c>
      <c r="BE13" s="29">
        <v>1079.9</v>
      </c>
      <c r="BF13" s="28">
        <v>248.3</v>
      </c>
      <c r="BG13" s="2">
        <f t="shared" si="20"/>
        <v>22.99286971015835</v>
      </c>
      <c r="BH13" s="29">
        <v>972.1</v>
      </c>
      <c r="BI13" s="26">
        <v>139.2</v>
      </c>
      <c r="BJ13" s="2">
        <f t="shared" si="21"/>
        <v>14.31951445324555</v>
      </c>
      <c r="BK13" s="27">
        <f t="shared" si="3"/>
        <v>0</v>
      </c>
      <c r="BL13" s="17">
        <f t="shared" si="22"/>
        <v>182.89999999999986</v>
      </c>
      <c r="BM13" s="2" t="e">
        <f>BL13/BK13*100</f>
        <v>#DIV/0!</v>
      </c>
      <c r="BN13" s="8"/>
      <c r="BO13" s="9"/>
    </row>
    <row r="14" spans="1:67" ht="14.25">
      <c r="A14" s="7">
        <v>5</v>
      </c>
      <c r="B14" s="20" t="s">
        <v>34</v>
      </c>
      <c r="C14" s="33">
        <f t="shared" si="4"/>
        <v>6423.3</v>
      </c>
      <c r="D14" s="21">
        <f t="shared" si="0"/>
        <v>753.4</v>
      </c>
      <c r="E14" s="2">
        <f t="shared" si="5"/>
        <v>11.729173477807358</v>
      </c>
      <c r="F14" s="21">
        <v>2810.9</v>
      </c>
      <c r="G14" s="2">
        <v>208.1</v>
      </c>
      <c r="H14" s="2">
        <f t="shared" si="6"/>
        <v>7.403322779181044</v>
      </c>
      <c r="I14" s="21">
        <v>622.2</v>
      </c>
      <c r="J14" s="2">
        <v>86.2</v>
      </c>
      <c r="K14" s="2">
        <f t="shared" si="1"/>
        <v>13.854066216650592</v>
      </c>
      <c r="L14" s="21">
        <v>0.2</v>
      </c>
      <c r="M14" s="2">
        <v>0</v>
      </c>
      <c r="N14" s="2">
        <f t="shared" si="7"/>
        <v>0</v>
      </c>
      <c r="O14" s="21">
        <v>180</v>
      </c>
      <c r="P14" s="2">
        <v>1.9</v>
      </c>
      <c r="Q14" s="2">
        <f t="shared" si="8"/>
        <v>1.0555555555555556</v>
      </c>
      <c r="R14" s="23">
        <v>535</v>
      </c>
      <c r="S14" s="2">
        <v>19.6</v>
      </c>
      <c r="T14" s="2">
        <f t="shared" si="24"/>
        <v>3.6635514018691593</v>
      </c>
      <c r="U14" s="23"/>
      <c r="V14" s="2"/>
      <c r="W14" s="2" t="e">
        <f t="shared" si="9"/>
        <v>#DIV/0!</v>
      </c>
      <c r="X14" s="23">
        <v>178</v>
      </c>
      <c r="Y14" s="2">
        <v>6.1</v>
      </c>
      <c r="Z14" s="2">
        <f t="shared" si="10"/>
        <v>3.426966292134831</v>
      </c>
      <c r="AA14" s="23">
        <v>65</v>
      </c>
      <c r="AB14" s="2">
        <v>0</v>
      </c>
      <c r="AC14" s="2">
        <f t="shared" si="11"/>
        <v>0</v>
      </c>
      <c r="AD14" s="2"/>
      <c r="AE14" s="2"/>
      <c r="AF14" s="2" t="e">
        <f t="shared" si="12"/>
        <v>#DIV/0!</v>
      </c>
      <c r="AG14" s="21">
        <v>7</v>
      </c>
      <c r="AH14" s="2">
        <v>0</v>
      </c>
      <c r="AI14" s="2">
        <f t="shared" si="13"/>
        <v>0</v>
      </c>
      <c r="AJ14" s="23">
        <v>3612.4</v>
      </c>
      <c r="AK14" s="25">
        <v>545.3</v>
      </c>
      <c r="AL14" s="2">
        <f t="shared" si="14"/>
        <v>15.095227549551543</v>
      </c>
      <c r="AM14" s="23">
        <v>2589.5</v>
      </c>
      <c r="AN14" s="25">
        <v>431.6</v>
      </c>
      <c r="AO14" s="2">
        <f t="shared" si="15"/>
        <v>16.667310291562078</v>
      </c>
      <c r="AP14" s="23">
        <v>0</v>
      </c>
      <c r="AQ14" s="25">
        <v>0</v>
      </c>
      <c r="AR14" s="2" t="e">
        <f t="shared" si="16"/>
        <v>#DIV/0!</v>
      </c>
      <c r="AS14" s="21">
        <v>6423.3</v>
      </c>
      <c r="AT14" s="26">
        <v>757.9</v>
      </c>
      <c r="AU14" s="2">
        <f t="shared" si="17"/>
        <v>11.799230924913983</v>
      </c>
      <c r="AV14" s="30">
        <v>1538</v>
      </c>
      <c r="AW14" s="25">
        <v>152.2</v>
      </c>
      <c r="AX14" s="2">
        <f t="shared" si="18"/>
        <v>9.89596879063719</v>
      </c>
      <c r="AY14" s="29">
        <v>1344.4</v>
      </c>
      <c r="AZ14" s="25">
        <v>148.2</v>
      </c>
      <c r="BA14" s="2">
        <f t="shared" si="2"/>
        <v>11.023504909253196</v>
      </c>
      <c r="BB14" s="21">
        <v>2231.4</v>
      </c>
      <c r="BC14" s="28">
        <v>75</v>
      </c>
      <c r="BD14" s="2">
        <f t="shared" si="19"/>
        <v>3.3611185802635113</v>
      </c>
      <c r="BE14" s="29">
        <v>1184.3</v>
      </c>
      <c r="BF14" s="28">
        <v>191.9</v>
      </c>
      <c r="BG14" s="2">
        <f t="shared" si="20"/>
        <v>16.203664612007092</v>
      </c>
      <c r="BH14" s="29">
        <v>1361.1</v>
      </c>
      <c r="BI14" s="32">
        <v>328.5</v>
      </c>
      <c r="BJ14" s="2">
        <f t="shared" si="21"/>
        <v>24.134890897068548</v>
      </c>
      <c r="BK14" s="27">
        <f t="shared" si="3"/>
        <v>0</v>
      </c>
      <c r="BL14" s="17">
        <f t="shared" si="22"/>
        <v>-4.5</v>
      </c>
      <c r="BM14" s="2" t="e">
        <f t="shared" si="23"/>
        <v>#DIV/0!</v>
      </c>
      <c r="BN14" s="8"/>
      <c r="BO14" s="9"/>
    </row>
    <row r="15" spans="1:67" ht="14.25">
      <c r="A15" s="7">
        <v>6</v>
      </c>
      <c r="B15" s="20" t="s">
        <v>35</v>
      </c>
      <c r="C15" s="33">
        <f t="shared" si="4"/>
        <v>13923.2</v>
      </c>
      <c r="D15" s="21">
        <f t="shared" si="0"/>
        <v>788.7</v>
      </c>
      <c r="E15" s="2">
        <f t="shared" si="5"/>
        <v>5.664646058377384</v>
      </c>
      <c r="F15" s="21">
        <v>1934.7</v>
      </c>
      <c r="G15" s="2">
        <v>126.6</v>
      </c>
      <c r="H15" s="2">
        <f t="shared" si="6"/>
        <v>6.5436501783222205</v>
      </c>
      <c r="I15" s="21">
        <v>68.7</v>
      </c>
      <c r="J15" s="2">
        <v>11</v>
      </c>
      <c r="K15" s="2">
        <f t="shared" si="1"/>
        <v>16.011644832605533</v>
      </c>
      <c r="L15" s="21">
        <v>0</v>
      </c>
      <c r="M15" s="2">
        <v>0</v>
      </c>
      <c r="N15" s="2" t="e">
        <f t="shared" si="7"/>
        <v>#DIV/0!</v>
      </c>
      <c r="O15" s="21">
        <v>90</v>
      </c>
      <c r="P15" s="2">
        <v>3.4</v>
      </c>
      <c r="Q15" s="2">
        <f t="shared" si="8"/>
        <v>3.7777777777777777</v>
      </c>
      <c r="R15" s="23">
        <v>516</v>
      </c>
      <c r="S15" s="2">
        <v>14</v>
      </c>
      <c r="T15" s="2">
        <f t="shared" si="24"/>
        <v>2.7131782945736433</v>
      </c>
      <c r="U15" s="23"/>
      <c r="V15" s="2"/>
      <c r="W15" s="2" t="e">
        <f t="shared" si="9"/>
        <v>#DIV/0!</v>
      </c>
      <c r="X15" s="23">
        <v>39</v>
      </c>
      <c r="Y15" s="2">
        <v>0</v>
      </c>
      <c r="Z15" s="2">
        <f t="shared" si="10"/>
        <v>0</v>
      </c>
      <c r="AA15" s="23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1">
        <v>90</v>
      </c>
      <c r="AH15" s="2">
        <v>0</v>
      </c>
      <c r="AI15" s="2">
        <f t="shared" si="13"/>
        <v>0</v>
      </c>
      <c r="AJ15" s="23">
        <v>11988.5</v>
      </c>
      <c r="AK15" s="25">
        <v>662.1</v>
      </c>
      <c r="AL15" s="2">
        <f t="shared" si="14"/>
        <v>5.522792676314802</v>
      </c>
      <c r="AM15" s="23">
        <v>3308.2</v>
      </c>
      <c r="AN15" s="25">
        <v>551.4</v>
      </c>
      <c r="AO15" s="2">
        <f t="shared" si="15"/>
        <v>16.667674263950186</v>
      </c>
      <c r="AP15" s="23">
        <v>0</v>
      </c>
      <c r="AQ15" s="25">
        <v>0</v>
      </c>
      <c r="AR15" s="2" t="e">
        <f t="shared" si="16"/>
        <v>#DIV/0!</v>
      </c>
      <c r="AS15" s="21">
        <v>14004.8</v>
      </c>
      <c r="AT15" s="26">
        <v>613.2</v>
      </c>
      <c r="AU15" s="2">
        <f t="shared" si="17"/>
        <v>4.378498800411288</v>
      </c>
      <c r="AV15" s="30">
        <v>1502</v>
      </c>
      <c r="AW15" s="25">
        <v>129.9</v>
      </c>
      <c r="AX15" s="2">
        <f t="shared" si="18"/>
        <v>8.648468708388815</v>
      </c>
      <c r="AY15" s="29">
        <v>1424</v>
      </c>
      <c r="AZ15" s="25">
        <v>129.9</v>
      </c>
      <c r="BA15" s="2">
        <f t="shared" si="2"/>
        <v>9.122191011235955</v>
      </c>
      <c r="BB15" s="21">
        <v>10331.8</v>
      </c>
      <c r="BC15" s="28">
        <v>107.4</v>
      </c>
      <c r="BD15" s="2">
        <f t="shared" si="19"/>
        <v>1.0395090884453824</v>
      </c>
      <c r="BE15" s="29">
        <v>974.4</v>
      </c>
      <c r="BF15" s="28">
        <v>159.4</v>
      </c>
      <c r="BG15" s="2">
        <f t="shared" si="20"/>
        <v>16.358784893267654</v>
      </c>
      <c r="BH15" s="29">
        <v>1003.3</v>
      </c>
      <c r="BI15" s="26">
        <v>206.1</v>
      </c>
      <c r="BJ15" s="2">
        <f t="shared" si="21"/>
        <v>20.542210704674574</v>
      </c>
      <c r="BK15" s="27">
        <f t="shared" si="3"/>
        <v>-81.59999999999854</v>
      </c>
      <c r="BL15" s="17">
        <f t="shared" si="22"/>
        <v>175.5</v>
      </c>
      <c r="BM15" s="2">
        <f t="shared" si="23"/>
        <v>-215.07352941176853</v>
      </c>
      <c r="BN15" s="8"/>
      <c r="BO15" s="9"/>
    </row>
    <row r="16" spans="1:67" ht="14.25">
      <c r="A16" s="7">
        <v>7</v>
      </c>
      <c r="B16" s="20" t="s">
        <v>36</v>
      </c>
      <c r="C16" s="33">
        <f t="shared" si="4"/>
        <v>5030.2</v>
      </c>
      <c r="D16" s="21">
        <f t="shared" si="0"/>
        <v>660</v>
      </c>
      <c r="E16" s="2">
        <f t="shared" si="5"/>
        <v>13.120750665977496</v>
      </c>
      <c r="F16" s="21">
        <v>1057.2</v>
      </c>
      <c r="G16" s="2">
        <v>335.7</v>
      </c>
      <c r="H16" s="2">
        <f t="shared" si="6"/>
        <v>31.753688989784333</v>
      </c>
      <c r="I16" s="21">
        <v>9.6</v>
      </c>
      <c r="J16" s="2">
        <v>1.5</v>
      </c>
      <c r="K16" s="2">
        <f t="shared" si="1"/>
        <v>15.625</v>
      </c>
      <c r="L16" s="21">
        <v>0</v>
      </c>
      <c r="M16" s="2">
        <v>0</v>
      </c>
      <c r="N16" s="2" t="e">
        <f t="shared" si="7"/>
        <v>#DIV/0!</v>
      </c>
      <c r="O16" s="21">
        <v>50</v>
      </c>
      <c r="P16" s="2">
        <v>0.6</v>
      </c>
      <c r="Q16" s="2">
        <f t="shared" si="8"/>
        <v>1.2</v>
      </c>
      <c r="R16" s="23">
        <v>329</v>
      </c>
      <c r="S16" s="2">
        <v>55.6</v>
      </c>
      <c r="T16" s="2">
        <f t="shared" si="24"/>
        <v>16.899696048632222</v>
      </c>
      <c r="U16" s="23"/>
      <c r="V16" s="2"/>
      <c r="W16" s="2" t="e">
        <f t="shared" si="9"/>
        <v>#DIV/0!</v>
      </c>
      <c r="X16" s="23">
        <v>233</v>
      </c>
      <c r="Y16" s="2">
        <v>237.2</v>
      </c>
      <c r="Z16" s="2">
        <f t="shared" si="10"/>
        <v>101.80257510729614</v>
      </c>
      <c r="AA16" s="23">
        <v>31</v>
      </c>
      <c r="AB16" s="2">
        <v>5.2</v>
      </c>
      <c r="AC16" s="2">
        <f t="shared" si="11"/>
        <v>16.7741935483871</v>
      </c>
      <c r="AD16" s="2"/>
      <c r="AE16" s="2"/>
      <c r="AF16" s="2" t="e">
        <f t="shared" si="12"/>
        <v>#DIV/0!</v>
      </c>
      <c r="AG16" s="21">
        <v>0</v>
      </c>
      <c r="AH16" s="2">
        <v>0</v>
      </c>
      <c r="AI16" s="2" t="e">
        <f t="shared" si="13"/>
        <v>#DIV/0!</v>
      </c>
      <c r="AJ16" s="23">
        <v>3973</v>
      </c>
      <c r="AK16" s="25">
        <v>324.3</v>
      </c>
      <c r="AL16" s="2">
        <f t="shared" si="14"/>
        <v>8.162597533350112</v>
      </c>
      <c r="AM16" s="23">
        <v>1018.3</v>
      </c>
      <c r="AN16" s="25">
        <v>169.7</v>
      </c>
      <c r="AO16" s="2">
        <f t="shared" si="15"/>
        <v>16.665029951880587</v>
      </c>
      <c r="AP16" s="23">
        <v>482.7</v>
      </c>
      <c r="AQ16" s="25">
        <v>80.5</v>
      </c>
      <c r="AR16" s="2">
        <f t="shared" si="16"/>
        <v>16.677025067329605</v>
      </c>
      <c r="AS16" s="21">
        <v>5030.1</v>
      </c>
      <c r="AT16" s="26">
        <v>262.8</v>
      </c>
      <c r="AU16" s="2">
        <f t="shared" si="17"/>
        <v>5.224548219717302</v>
      </c>
      <c r="AV16" s="30">
        <v>1166.6</v>
      </c>
      <c r="AW16" s="25">
        <v>101.2</v>
      </c>
      <c r="AX16" s="2">
        <f t="shared" si="18"/>
        <v>8.674781416080918</v>
      </c>
      <c r="AY16" s="29">
        <v>1161.6</v>
      </c>
      <c r="AZ16" s="25">
        <v>101.2</v>
      </c>
      <c r="BA16" s="2">
        <f t="shared" si="2"/>
        <v>8.712121212121213</v>
      </c>
      <c r="BB16" s="21">
        <v>1874.5</v>
      </c>
      <c r="BC16" s="28">
        <v>0</v>
      </c>
      <c r="BD16" s="2">
        <f t="shared" si="19"/>
        <v>0</v>
      </c>
      <c r="BE16" s="29">
        <v>688.8</v>
      </c>
      <c r="BF16" s="28">
        <v>22.6</v>
      </c>
      <c r="BG16" s="2">
        <f t="shared" si="20"/>
        <v>3.281068524970964</v>
      </c>
      <c r="BH16" s="29">
        <v>1193.5</v>
      </c>
      <c r="BI16" s="26">
        <v>128.6</v>
      </c>
      <c r="BJ16" s="2">
        <f t="shared" si="21"/>
        <v>10.77503142019271</v>
      </c>
      <c r="BK16" s="27">
        <f t="shared" si="3"/>
        <v>0.0999999999994543</v>
      </c>
      <c r="BL16" s="17">
        <f t="shared" si="22"/>
        <v>397.2</v>
      </c>
      <c r="BM16" s="2">
        <f t="shared" si="23"/>
        <v>397200.00000216754</v>
      </c>
      <c r="BN16" s="8"/>
      <c r="BO16" s="9"/>
    </row>
    <row r="17" spans="1:67" ht="15" customHeight="1">
      <c r="A17" s="7">
        <v>8</v>
      </c>
      <c r="B17" s="20" t="s">
        <v>37</v>
      </c>
      <c r="C17" s="33">
        <f t="shared" si="4"/>
        <v>6212.5</v>
      </c>
      <c r="D17" s="21">
        <f t="shared" si="0"/>
        <v>671.7</v>
      </c>
      <c r="E17" s="2">
        <f t="shared" si="5"/>
        <v>10.812072434607646</v>
      </c>
      <c r="F17" s="21">
        <v>3895.1</v>
      </c>
      <c r="G17" s="2">
        <v>477.9</v>
      </c>
      <c r="H17" s="2">
        <f t="shared" si="6"/>
        <v>12.269261379682165</v>
      </c>
      <c r="I17" s="21">
        <v>1448.7</v>
      </c>
      <c r="J17" s="2">
        <v>263</v>
      </c>
      <c r="K17" s="2">
        <f t="shared" si="1"/>
        <v>18.154207220266443</v>
      </c>
      <c r="L17" s="21">
        <v>3.5</v>
      </c>
      <c r="M17" s="2">
        <v>0</v>
      </c>
      <c r="N17" s="2">
        <f t="shared" si="7"/>
        <v>0</v>
      </c>
      <c r="O17" s="21">
        <v>230</v>
      </c>
      <c r="P17" s="2">
        <v>5.6</v>
      </c>
      <c r="Q17" s="2">
        <f t="shared" si="8"/>
        <v>2.4347826086956523</v>
      </c>
      <c r="R17" s="23">
        <v>1215</v>
      </c>
      <c r="S17" s="2">
        <v>166.1</v>
      </c>
      <c r="T17" s="2">
        <f t="shared" si="24"/>
        <v>13.670781893004113</v>
      </c>
      <c r="U17" s="23"/>
      <c r="V17" s="2"/>
      <c r="W17" s="2" t="e">
        <f t="shared" si="9"/>
        <v>#DIV/0!</v>
      </c>
      <c r="X17" s="23">
        <v>0</v>
      </c>
      <c r="Y17" s="2">
        <v>0</v>
      </c>
      <c r="Z17" s="2" t="e">
        <f t="shared" si="10"/>
        <v>#DIV/0!</v>
      </c>
      <c r="AA17" s="23">
        <v>0</v>
      </c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1">
        <v>35</v>
      </c>
      <c r="AH17" s="2">
        <v>0</v>
      </c>
      <c r="AI17" s="2" t="e">
        <f>AI10</f>
        <v>#DIV/0!</v>
      </c>
      <c r="AJ17" s="23">
        <v>2317.4</v>
      </c>
      <c r="AK17" s="25">
        <v>193.8</v>
      </c>
      <c r="AL17" s="2">
        <f t="shared" si="14"/>
        <v>8.362820402174851</v>
      </c>
      <c r="AM17" s="23">
        <v>401.5</v>
      </c>
      <c r="AN17" s="25">
        <v>66.9</v>
      </c>
      <c r="AO17" s="2">
        <f t="shared" si="15"/>
        <v>16.662515566625157</v>
      </c>
      <c r="AP17" s="23">
        <v>0</v>
      </c>
      <c r="AQ17" s="25">
        <v>0</v>
      </c>
      <c r="AR17" s="2" t="e">
        <f t="shared" si="16"/>
        <v>#DIV/0!</v>
      </c>
      <c r="AS17" s="21">
        <v>6212.6</v>
      </c>
      <c r="AT17" s="26">
        <v>411.5</v>
      </c>
      <c r="AU17" s="2">
        <f t="shared" si="17"/>
        <v>6.623635836847697</v>
      </c>
      <c r="AV17" s="30">
        <v>1561.5</v>
      </c>
      <c r="AW17" s="25">
        <v>144.8</v>
      </c>
      <c r="AX17" s="2">
        <f t="shared" si="18"/>
        <v>9.273134806276017</v>
      </c>
      <c r="AY17" s="29">
        <v>1401</v>
      </c>
      <c r="AZ17" s="25">
        <v>144.8</v>
      </c>
      <c r="BA17" s="2">
        <f t="shared" si="2"/>
        <v>10.33547466095646</v>
      </c>
      <c r="BB17" s="21">
        <v>1747.4</v>
      </c>
      <c r="BC17" s="28">
        <v>0</v>
      </c>
      <c r="BD17" s="2">
        <f t="shared" si="19"/>
        <v>0</v>
      </c>
      <c r="BE17" s="29">
        <v>1471</v>
      </c>
      <c r="BF17" s="28">
        <v>64.9</v>
      </c>
      <c r="BG17" s="2">
        <f t="shared" si="20"/>
        <v>4.411964649898029</v>
      </c>
      <c r="BH17" s="29">
        <v>1324.5</v>
      </c>
      <c r="BI17" s="26">
        <v>191.5</v>
      </c>
      <c r="BJ17" s="2">
        <f t="shared" si="21"/>
        <v>14.458286145715366</v>
      </c>
      <c r="BK17" s="27">
        <f t="shared" si="3"/>
        <v>-0.1000000000003638</v>
      </c>
      <c r="BL17" s="17">
        <f t="shared" si="22"/>
        <v>260.20000000000005</v>
      </c>
      <c r="BM17" s="2">
        <f t="shared" si="23"/>
        <v>-260199.99999905346</v>
      </c>
      <c r="BN17" s="8"/>
      <c r="BO17" s="9"/>
    </row>
    <row r="18" spans="1:67" ht="14.25">
      <c r="A18" s="7">
        <v>9</v>
      </c>
      <c r="B18" s="20" t="s">
        <v>38</v>
      </c>
      <c r="C18" s="33">
        <f t="shared" si="4"/>
        <v>12906.1</v>
      </c>
      <c r="D18" s="21">
        <f t="shared" si="0"/>
        <v>1513.6</v>
      </c>
      <c r="E18" s="2">
        <f t="shared" si="5"/>
        <v>11.727787635304235</v>
      </c>
      <c r="F18" s="21">
        <v>2452</v>
      </c>
      <c r="G18" s="2">
        <v>243.3</v>
      </c>
      <c r="H18" s="2">
        <f t="shared" si="6"/>
        <v>9.922512234910277</v>
      </c>
      <c r="I18" s="21">
        <v>313.5</v>
      </c>
      <c r="J18" s="2">
        <v>34.1</v>
      </c>
      <c r="K18" s="2">
        <f t="shared" si="1"/>
        <v>10.87719298245614</v>
      </c>
      <c r="L18" s="21">
        <v>22</v>
      </c>
      <c r="M18" s="2">
        <v>16.5</v>
      </c>
      <c r="N18" s="2">
        <f t="shared" si="7"/>
        <v>75</v>
      </c>
      <c r="O18" s="21">
        <v>390</v>
      </c>
      <c r="P18" s="2">
        <v>9.6</v>
      </c>
      <c r="Q18" s="2">
        <f t="shared" si="8"/>
        <v>2.4615384615384617</v>
      </c>
      <c r="R18" s="23">
        <v>888</v>
      </c>
      <c r="S18" s="2">
        <v>109.6</v>
      </c>
      <c r="T18" s="2">
        <f t="shared" si="24"/>
        <v>12.342342342342342</v>
      </c>
      <c r="U18" s="23"/>
      <c r="V18" s="2"/>
      <c r="W18" s="2" t="e">
        <f t="shared" si="9"/>
        <v>#DIV/0!</v>
      </c>
      <c r="X18" s="23">
        <v>39</v>
      </c>
      <c r="Y18" s="2">
        <v>2.1</v>
      </c>
      <c r="Z18" s="2">
        <f t="shared" si="10"/>
        <v>5.384615384615385</v>
      </c>
      <c r="AA18" s="23">
        <v>25</v>
      </c>
      <c r="AB18" s="2">
        <v>7.2</v>
      </c>
      <c r="AC18" s="2">
        <f t="shared" si="11"/>
        <v>28.800000000000004</v>
      </c>
      <c r="AD18" s="2"/>
      <c r="AE18" s="2"/>
      <c r="AF18" s="2" t="e">
        <f t="shared" si="12"/>
        <v>#DIV/0!</v>
      </c>
      <c r="AG18" s="21">
        <v>0</v>
      </c>
      <c r="AH18" s="2">
        <v>0</v>
      </c>
      <c r="AI18" s="2" t="e">
        <f t="shared" si="13"/>
        <v>#DIV/0!</v>
      </c>
      <c r="AJ18" s="23">
        <v>10454.1</v>
      </c>
      <c r="AK18" s="25">
        <v>1270.3</v>
      </c>
      <c r="AL18" s="2">
        <f t="shared" si="14"/>
        <v>12.151213399527458</v>
      </c>
      <c r="AM18" s="23">
        <v>6697.4</v>
      </c>
      <c r="AN18" s="25">
        <v>1116.2</v>
      </c>
      <c r="AO18" s="2">
        <f t="shared" si="15"/>
        <v>16.66616896108938</v>
      </c>
      <c r="AP18" s="23">
        <v>0</v>
      </c>
      <c r="AQ18" s="25">
        <v>0</v>
      </c>
      <c r="AR18" s="2" t="e">
        <f t="shared" si="16"/>
        <v>#DIV/0!</v>
      </c>
      <c r="AS18" s="21">
        <v>12906.1</v>
      </c>
      <c r="AT18" s="26">
        <v>372.8</v>
      </c>
      <c r="AU18" s="2">
        <f t="shared" si="17"/>
        <v>2.8885565740231365</v>
      </c>
      <c r="AV18" s="30">
        <v>1910.6</v>
      </c>
      <c r="AW18" s="25">
        <v>106</v>
      </c>
      <c r="AX18" s="2">
        <f t="shared" si="18"/>
        <v>5.547995394117032</v>
      </c>
      <c r="AY18" s="29">
        <v>1601.9</v>
      </c>
      <c r="AZ18" s="25">
        <v>106</v>
      </c>
      <c r="BA18" s="2">
        <f t="shared" si="2"/>
        <v>6.617142143704351</v>
      </c>
      <c r="BB18" s="21">
        <v>7157.2</v>
      </c>
      <c r="BC18" s="28">
        <v>147.7</v>
      </c>
      <c r="BD18" s="2">
        <f t="shared" si="19"/>
        <v>2.0636561783937855</v>
      </c>
      <c r="BE18" s="29">
        <v>420.8</v>
      </c>
      <c r="BF18" s="28">
        <v>39.1</v>
      </c>
      <c r="BG18" s="2">
        <f t="shared" si="20"/>
        <v>9.291825095057034</v>
      </c>
      <c r="BH18" s="29">
        <v>3200.1</v>
      </c>
      <c r="BI18" s="26">
        <v>53.6</v>
      </c>
      <c r="BJ18" s="2">
        <f t="shared" si="21"/>
        <v>1.6749476578856912</v>
      </c>
      <c r="BK18" s="27">
        <f t="shared" si="3"/>
        <v>0</v>
      </c>
      <c r="BL18" s="17">
        <f t="shared" si="22"/>
        <v>1140.8</v>
      </c>
      <c r="BM18" s="2" t="e">
        <f t="shared" si="23"/>
        <v>#DIV/0!</v>
      </c>
      <c r="BN18" s="8"/>
      <c r="BO18" s="9"/>
    </row>
    <row r="19" spans="1:67" ht="14.25">
      <c r="A19" s="7">
        <v>10</v>
      </c>
      <c r="B19" s="20" t="s">
        <v>39</v>
      </c>
      <c r="C19" s="33">
        <f t="shared" si="4"/>
        <v>4091.5</v>
      </c>
      <c r="D19" s="21">
        <f t="shared" si="0"/>
        <v>482.7</v>
      </c>
      <c r="E19" s="2">
        <f t="shared" si="5"/>
        <v>11.79762923133325</v>
      </c>
      <c r="F19" s="21">
        <v>1357.6</v>
      </c>
      <c r="G19" s="2">
        <v>71.7</v>
      </c>
      <c r="H19" s="2">
        <f t="shared" si="6"/>
        <v>5.281378903948145</v>
      </c>
      <c r="I19" s="21">
        <v>13.3</v>
      </c>
      <c r="J19" s="2">
        <v>0.6</v>
      </c>
      <c r="K19" s="2">
        <f t="shared" si="1"/>
        <v>4.511278195488721</v>
      </c>
      <c r="L19" s="21">
        <v>0.4</v>
      </c>
      <c r="M19" s="2">
        <v>0</v>
      </c>
      <c r="N19" s="2">
        <f t="shared" si="7"/>
        <v>0</v>
      </c>
      <c r="O19" s="21">
        <v>95</v>
      </c>
      <c r="P19" s="2">
        <v>16.3</v>
      </c>
      <c r="Q19" s="2">
        <f t="shared" si="8"/>
        <v>17.157894736842106</v>
      </c>
      <c r="R19" s="23">
        <v>342</v>
      </c>
      <c r="S19" s="2">
        <v>8.1</v>
      </c>
      <c r="T19" s="2">
        <f t="shared" si="24"/>
        <v>2.3684210526315788</v>
      </c>
      <c r="U19" s="23"/>
      <c r="V19" s="2"/>
      <c r="W19" s="2" t="e">
        <f t="shared" si="9"/>
        <v>#DIV/0!</v>
      </c>
      <c r="X19" s="23">
        <v>240</v>
      </c>
      <c r="Y19" s="2">
        <v>17</v>
      </c>
      <c r="Z19" s="2">
        <f t="shared" si="10"/>
        <v>7.083333333333333</v>
      </c>
      <c r="AA19" s="23">
        <v>5</v>
      </c>
      <c r="AB19" s="2">
        <v>0</v>
      </c>
      <c r="AC19" s="2">
        <f t="shared" si="11"/>
        <v>0</v>
      </c>
      <c r="AD19" s="2"/>
      <c r="AE19" s="2"/>
      <c r="AF19" s="2" t="e">
        <f t="shared" si="12"/>
        <v>#DIV/0!</v>
      </c>
      <c r="AG19" s="21">
        <v>0</v>
      </c>
      <c r="AH19" s="2">
        <v>0</v>
      </c>
      <c r="AI19" s="2" t="e">
        <f t="shared" si="13"/>
        <v>#DIV/0!</v>
      </c>
      <c r="AJ19" s="23">
        <v>2733.9</v>
      </c>
      <c r="AK19" s="25">
        <v>411</v>
      </c>
      <c r="AL19" s="2">
        <f t="shared" si="14"/>
        <v>15.033468671129155</v>
      </c>
      <c r="AM19" s="23">
        <v>1549.3</v>
      </c>
      <c r="AN19" s="25">
        <v>258.2</v>
      </c>
      <c r="AO19" s="2">
        <f t="shared" si="15"/>
        <v>16.665590912024786</v>
      </c>
      <c r="AP19" s="23">
        <v>480.9</v>
      </c>
      <c r="AQ19" s="25">
        <v>80.1</v>
      </c>
      <c r="AR19" s="2">
        <f t="shared" si="16"/>
        <v>16.656269494697444</v>
      </c>
      <c r="AS19" s="21">
        <v>4091.5</v>
      </c>
      <c r="AT19" s="26">
        <v>427.8</v>
      </c>
      <c r="AU19" s="2">
        <f t="shared" si="17"/>
        <v>10.455823047781987</v>
      </c>
      <c r="AV19" s="30">
        <v>1206.3</v>
      </c>
      <c r="AW19" s="25">
        <v>114.6</v>
      </c>
      <c r="AX19" s="2">
        <f t="shared" si="18"/>
        <v>9.50012434717732</v>
      </c>
      <c r="AY19" s="29">
        <v>1201.3</v>
      </c>
      <c r="AZ19" s="25">
        <v>114.6</v>
      </c>
      <c r="BA19" s="2">
        <f t="shared" si="2"/>
        <v>9.539665362523932</v>
      </c>
      <c r="BB19" s="21">
        <v>954.4</v>
      </c>
      <c r="BC19" s="28">
        <v>65.4</v>
      </c>
      <c r="BD19" s="2">
        <f t="shared" si="19"/>
        <v>6.852472757753564</v>
      </c>
      <c r="BE19" s="29">
        <v>656.8</v>
      </c>
      <c r="BF19" s="28">
        <v>67</v>
      </c>
      <c r="BG19" s="2">
        <f t="shared" si="20"/>
        <v>10.200974421437273</v>
      </c>
      <c r="BH19" s="29">
        <v>1166.6</v>
      </c>
      <c r="BI19" s="26">
        <v>170.5</v>
      </c>
      <c r="BJ19" s="2">
        <f t="shared" si="21"/>
        <v>14.615120864049375</v>
      </c>
      <c r="BK19" s="27">
        <f t="shared" si="3"/>
        <v>0</v>
      </c>
      <c r="BL19" s="17">
        <f t="shared" si="22"/>
        <v>54.89999999999998</v>
      </c>
      <c r="BM19" s="2" t="e">
        <f t="shared" si="23"/>
        <v>#DIV/0!</v>
      </c>
      <c r="BN19" s="8"/>
      <c r="BO19" s="9"/>
    </row>
    <row r="20" spans="1:67" ht="14.25">
      <c r="A20" s="7">
        <v>11</v>
      </c>
      <c r="B20" s="20" t="s">
        <v>40</v>
      </c>
      <c r="C20" s="33">
        <f t="shared" si="4"/>
        <v>7226.5</v>
      </c>
      <c r="D20" s="21">
        <f t="shared" si="0"/>
        <v>559.3</v>
      </c>
      <c r="E20" s="2">
        <f t="shared" si="5"/>
        <v>7.739569639521206</v>
      </c>
      <c r="F20" s="21">
        <v>1000.2</v>
      </c>
      <c r="G20" s="2">
        <v>118.9</v>
      </c>
      <c r="H20" s="2">
        <f t="shared" si="6"/>
        <v>11.887622475504898</v>
      </c>
      <c r="I20" s="21">
        <v>10.6</v>
      </c>
      <c r="J20" s="2">
        <v>1.2</v>
      </c>
      <c r="K20" s="2">
        <f t="shared" si="1"/>
        <v>11.320754716981133</v>
      </c>
      <c r="L20" s="21">
        <v>0.9</v>
      </c>
      <c r="M20" s="2">
        <v>0.2</v>
      </c>
      <c r="N20" s="2">
        <f t="shared" si="7"/>
        <v>22.222222222222225</v>
      </c>
      <c r="O20" s="21">
        <v>45</v>
      </c>
      <c r="P20" s="2">
        <v>6.2</v>
      </c>
      <c r="Q20" s="2">
        <f t="shared" si="8"/>
        <v>13.777777777777779</v>
      </c>
      <c r="R20" s="23">
        <v>281</v>
      </c>
      <c r="S20" s="2">
        <v>29.6</v>
      </c>
      <c r="T20" s="2">
        <f t="shared" si="24"/>
        <v>10.533807829181494</v>
      </c>
      <c r="U20" s="23"/>
      <c r="V20" s="2"/>
      <c r="W20" s="2" t="e">
        <f t="shared" si="9"/>
        <v>#DIV/0!</v>
      </c>
      <c r="X20" s="23">
        <v>0</v>
      </c>
      <c r="Y20" s="2">
        <v>0.3</v>
      </c>
      <c r="Z20" s="2" t="e">
        <f t="shared" si="10"/>
        <v>#DIV/0!</v>
      </c>
      <c r="AA20" s="23">
        <v>28</v>
      </c>
      <c r="AB20" s="2">
        <v>3.9</v>
      </c>
      <c r="AC20" s="2">
        <f t="shared" si="11"/>
        <v>13.928571428571429</v>
      </c>
      <c r="AD20" s="2"/>
      <c r="AE20" s="2"/>
      <c r="AF20" s="2" t="e">
        <f t="shared" si="12"/>
        <v>#DIV/0!</v>
      </c>
      <c r="AG20" s="21">
        <v>0</v>
      </c>
      <c r="AH20" s="2">
        <v>0</v>
      </c>
      <c r="AI20" s="2" t="e">
        <f t="shared" si="13"/>
        <v>#DIV/0!</v>
      </c>
      <c r="AJ20" s="23">
        <v>6226.3</v>
      </c>
      <c r="AK20" s="25">
        <v>440.4</v>
      </c>
      <c r="AL20" s="2">
        <f t="shared" si="14"/>
        <v>7.073221656521529</v>
      </c>
      <c r="AM20" s="23">
        <v>2259.7</v>
      </c>
      <c r="AN20" s="25">
        <v>376.6</v>
      </c>
      <c r="AO20" s="2">
        <f t="shared" si="15"/>
        <v>16.66592910563349</v>
      </c>
      <c r="AP20" s="23">
        <v>0</v>
      </c>
      <c r="AQ20" s="25">
        <v>0</v>
      </c>
      <c r="AR20" s="2" t="e">
        <f t="shared" si="16"/>
        <v>#DIV/0!</v>
      </c>
      <c r="AS20" s="21">
        <v>7226.5</v>
      </c>
      <c r="AT20" s="26">
        <v>391</v>
      </c>
      <c r="AU20" s="2">
        <f t="shared" si="17"/>
        <v>5.410641389330935</v>
      </c>
      <c r="AV20" s="30">
        <v>1410.6</v>
      </c>
      <c r="AW20" s="25">
        <v>100.4</v>
      </c>
      <c r="AX20" s="2">
        <f t="shared" si="18"/>
        <v>7.1175386360414015</v>
      </c>
      <c r="AY20" s="29">
        <v>1299.6</v>
      </c>
      <c r="AZ20" s="25">
        <v>100.4</v>
      </c>
      <c r="BA20" s="2">
        <f t="shared" si="2"/>
        <v>7.725453985841798</v>
      </c>
      <c r="BB20" s="21">
        <v>4162.9</v>
      </c>
      <c r="BC20" s="28">
        <v>61.6</v>
      </c>
      <c r="BD20" s="2">
        <f t="shared" si="19"/>
        <v>1.4797376828653104</v>
      </c>
      <c r="BE20" s="29">
        <v>626.9</v>
      </c>
      <c r="BF20" s="28">
        <v>69.7</v>
      </c>
      <c r="BG20" s="2">
        <f t="shared" si="20"/>
        <v>11.118200669963313</v>
      </c>
      <c r="BH20" s="29">
        <v>918.6</v>
      </c>
      <c r="BI20" s="26">
        <v>149.1</v>
      </c>
      <c r="BJ20" s="2">
        <f t="shared" si="21"/>
        <v>16.231221423905943</v>
      </c>
      <c r="BK20" s="27">
        <f t="shared" si="3"/>
        <v>0</v>
      </c>
      <c r="BL20" s="17">
        <f t="shared" si="22"/>
        <v>168.29999999999995</v>
      </c>
      <c r="BM20" s="2" t="e">
        <f t="shared" si="23"/>
        <v>#DIV/0!</v>
      </c>
      <c r="BN20" s="8"/>
      <c r="BO20" s="9"/>
    </row>
    <row r="21" spans="1:67" ht="15" customHeight="1">
      <c r="A21" s="7">
        <v>12</v>
      </c>
      <c r="B21" s="20" t="s">
        <v>41</v>
      </c>
      <c r="C21" s="33">
        <f t="shared" si="4"/>
        <v>8462.6</v>
      </c>
      <c r="D21" s="21">
        <f t="shared" si="0"/>
        <v>801.8000000000001</v>
      </c>
      <c r="E21" s="2">
        <f t="shared" si="5"/>
        <v>9.474629546475079</v>
      </c>
      <c r="F21" s="21">
        <v>1757.5</v>
      </c>
      <c r="G21" s="2">
        <v>89.6</v>
      </c>
      <c r="H21" s="2">
        <f t="shared" si="6"/>
        <v>5.098150782361309</v>
      </c>
      <c r="I21" s="21">
        <v>45.9</v>
      </c>
      <c r="J21" s="2">
        <v>13</v>
      </c>
      <c r="K21" s="2">
        <f t="shared" si="1"/>
        <v>28.32244008714597</v>
      </c>
      <c r="L21" s="21">
        <v>0</v>
      </c>
      <c r="M21" s="2">
        <v>0</v>
      </c>
      <c r="N21" s="2" t="e">
        <f t="shared" si="7"/>
        <v>#DIV/0!</v>
      </c>
      <c r="O21" s="21">
        <v>250</v>
      </c>
      <c r="P21" s="2">
        <v>3.7</v>
      </c>
      <c r="Q21" s="2">
        <f t="shared" si="8"/>
        <v>1.48</v>
      </c>
      <c r="R21" s="23">
        <v>899</v>
      </c>
      <c r="S21" s="2">
        <v>22.3</v>
      </c>
      <c r="T21" s="2">
        <f t="shared" si="24"/>
        <v>2.4805339265850943</v>
      </c>
      <c r="U21" s="23"/>
      <c r="V21" s="2"/>
      <c r="W21" s="2" t="e">
        <f t="shared" si="9"/>
        <v>#DIV/0!</v>
      </c>
      <c r="X21" s="23">
        <v>0</v>
      </c>
      <c r="Y21" s="2">
        <v>0</v>
      </c>
      <c r="Z21" s="2" t="e">
        <f t="shared" si="10"/>
        <v>#DIV/0!</v>
      </c>
      <c r="AA21" s="23">
        <v>40</v>
      </c>
      <c r="AB21" s="2">
        <v>6.5</v>
      </c>
      <c r="AC21" s="2">
        <f t="shared" si="11"/>
        <v>16.25</v>
      </c>
      <c r="AD21" s="2"/>
      <c r="AE21" s="2"/>
      <c r="AF21" s="2" t="e">
        <f t="shared" si="12"/>
        <v>#DIV/0!</v>
      </c>
      <c r="AG21" s="21">
        <v>0</v>
      </c>
      <c r="AH21" s="2">
        <v>0</v>
      </c>
      <c r="AI21" s="2" t="e">
        <f t="shared" si="13"/>
        <v>#DIV/0!</v>
      </c>
      <c r="AJ21" s="23">
        <v>6705.1</v>
      </c>
      <c r="AK21" s="25">
        <v>712.2</v>
      </c>
      <c r="AL21" s="2">
        <f t="shared" si="14"/>
        <v>10.621765521767013</v>
      </c>
      <c r="AM21" s="23">
        <v>3676.5</v>
      </c>
      <c r="AN21" s="25">
        <v>612.8</v>
      </c>
      <c r="AO21" s="2">
        <f t="shared" si="15"/>
        <v>16.668026655786754</v>
      </c>
      <c r="AP21" s="23">
        <v>0</v>
      </c>
      <c r="AQ21" s="25">
        <v>0</v>
      </c>
      <c r="AR21" s="2" t="e">
        <f t="shared" si="16"/>
        <v>#DIV/0!</v>
      </c>
      <c r="AS21" s="21">
        <v>8462.6</v>
      </c>
      <c r="AT21" s="26">
        <v>448.9</v>
      </c>
      <c r="AU21" s="2">
        <f t="shared" si="17"/>
        <v>5.304516342495214</v>
      </c>
      <c r="AV21" s="30">
        <v>1540.5</v>
      </c>
      <c r="AW21" s="25">
        <v>111.6</v>
      </c>
      <c r="AX21" s="2">
        <f t="shared" si="18"/>
        <v>7.244401168451802</v>
      </c>
      <c r="AY21" s="29">
        <v>1352.5</v>
      </c>
      <c r="AZ21" s="25">
        <v>111.6</v>
      </c>
      <c r="BA21" s="2">
        <f t="shared" si="2"/>
        <v>8.251386321626617</v>
      </c>
      <c r="BB21" s="21">
        <v>5184.5</v>
      </c>
      <c r="BC21" s="28">
        <v>102.1</v>
      </c>
      <c r="BD21" s="2">
        <f t="shared" si="19"/>
        <v>1.9693316616838652</v>
      </c>
      <c r="BE21" s="29">
        <v>282.4</v>
      </c>
      <c r="BF21" s="28">
        <v>43.5</v>
      </c>
      <c r="BG21" s="2">
        <f t="shared" si="20"/>
        <v>15.403682719546744</v>
      </c>
      <c r="BH21" s="29">
        <v>1346.5</v>
      </c>
      <c r="BI21" s="26">
        <v>183.3</v>
      </c>
      <c r="BJ21" s="2">
        <f t="shared" si="21"/>
        <v>13.613070924619382</v>
      </c>
      <c r="BK21" s="27">
        <f t="shared" si="3"/>
        <v>0</v>
      </c>
      <c r="BL21" s="17">
        <f t="shared" si="22"/>
        <v>352.9000000000001</v>
      </c>
      <c r="BM21" s="2" t="e">
        <f t="shared" si="23"/>
        <v>#DIV/0!</v>
      </c>
      <c r="BN21" s="8"/>
      <c r="BO21" s="9"/>
    </row>
    <row r="22" spans="1:67" ht="14.25">
      <c r="A22" s="7">
        <v>13</v>
      </c>
      <c r="B22" s="20" t="s">
        <v>42</v>
      </c>
      <c r="C22" s="33">
        <f t="shared" si="4"/>
        <v>11143.199999999999</v>
      </c>
      <c r="D22" s="21">
        <f t="shared" si="0"/>
        <v>741</v>
      </c>
      <c r="E22" s="2">
        <f t="shared" si="5"/>
        <v>6.649795390911049</v>
      </c>
      <c r="F22" s="21">
        <v>2417.9</v>
      </c>
      <c r="G22" s="2">
        <v>174.2</v>
      </c>
      <c r="H22" s="2">
        <f t="shared" si="6"/>
        <v>7.20459903221804</v>
      </c>
      <c r="I22" s="21">
        <v>264.4</v>
      </c>
      <c r="J22" s="2">
        <v>37.4</v>
      </c>
      <c r="K22" s="2">
        <f t="shared" si="1"/>
        <v>14.145234493192133</v>
      </c>
      <c r="L22" s="21">
        <v>0</v>
      </c>
      <c r="M22" s="2">
        <v>0</v>
      </c>
      <c r="N22" s="2" t="e">
        <f t="shared" si="7"/>
        <v>#DIV/0!</v>
      </c>
      <c r="O22" s="21">
        <v>150</v>
      </c>
      <c r="P22" s="2">
        <v>20.3</v>
      </c>
      <c r="Q22" s="2">
        <f t="shared" si="8"/>
        <v>13.533333333333333</v>
      </c>
      <c r="R22" s="23">
        <v>935</v>
      </c>
      <c r="S22" s="2">
        <v>38</v>
      </c>
      <c r="T22" s="2">
        <f t="shared" si="24"/>
        <v>4.064171122994653</v>
      </c>
      <c r="U22" s="23"/>
      <c r="V22" s="2"/>
      <c r="W22" s="2" t="e">
        <f t="shared" si="9"/>
        <v>#DIV/0!</v>
      </c>
      <c r="X22" s="23">
        <v>250</v>
      </c>
      <c r="Y22" s="2">
        <v>22.3</v>
      </c>
      <c r="Z22" s="2">
        <f t="shared" si="10"/>
        <v>8.92</v>
      </c>
      <c r="AA22" s="23">
        <v>40</v>
      </c>
      <c r="AB22" s="2">
        <v>0</v>
      </c>
      <c r="AC22" s="2">
        <f t="shared" si="11"/>
        <v>0</v>
      </c>
      <c r="AD22" s="2"/>
      <c r="AE22" s="2"/>
      <c r="AF22" s="2" t="e">
        <f t="shared" si="12"/>
        <v>#DIV/0!</v>
      </c>
      <c r="AG22" s="21">
        <v>5</v>
      </c>
      <c r="AH22" s="2">
        <v>0</v>
      </c>
      <c r="AI22" s="2">
        <f t="shared" si="13"/>
        <v>0</v>
      </c>
      <c r="AJ22" s="23">
        <v>8725.3</v>
      </c>
      <c r="AK22" s="25">
        <v>566.8</v>
      </c>
      <c r="AL22" s="2">
        <f t="shared" si="14"/>
        <v>6.496051711688996</v>
      </c>
      <c r="AM22" s="23">
        <v>2608.3</v>
      </c>
      <c r="AN22" s="25">
        <v>434.7</v>
      </c>
      <c r="AO22" s="2">
        <f t="shared" si="15"/>
        <v>16.66602768086493</v>
      </c>
      <c r="AP22" s="23">
        <v>0</v>
      </c>
      <c r="AQ22" s="25">
        <v>0</v>
      </c>
      <c r="AR22" s="2" t="e">
        <f t="shared" si="16"/>
        <v>#DIV/0!</v>
      </c>
      <c r="AS22" s="21">
        <v>11143.2</v>
      </c>
      <c r="AT22" s="26">
        <v>577.7</v>
      </c>
      <c r="AU22" s="2">
        <f t="shared" si="17"/>
        <v>5.184327661712973</v>
      </c>
      <c r="AV22" s="30">
        <v>1823.8</v>
      </c>
      <c r="AW22" s="25">
        <v>158.5</v>
      </c>
      <c r="AX22" s="2">
        <f t="shared" si="18"/>
        <v>8.690645904156158</v>
      </c>
      <c r="AY22" s="29">
        <v>1569.2</v>
      </c>
      <c r="AZ22" s="25">
        <v>158.5</v>
      </c>
      <c r="BA22" s="2">
        <f t="shared" si="2"/>
        <v>10.100688248789192</v>
      </c>
      <c r="BB22" s="21">
        <v>1982.7</v>
      </c>
      <c r="BC22" s="28">
        <v>44</v>
      </c>
      <c r="BD22" s="2">
        <f t="shared" si="19"/>
        <v>2.219196045796137</v>
      </c>
      <c r="BE22" s="29">
        <v>5434.7</v>
      </c>
      <c r="BF22" s="28">
        <v>54.8</v>
      </c>
      <c r="BG22" s="2">
        <f t="shared" si="20"/>
        <v>1.0083353266969657</v>
      </c>
      <c r="BH22" s="29">
        <v>1793.3</v>
      </c>
      <c r="BI22" s="26">
        <v>310.1</v>
      </c>
      <c r="BJ22" s="2">
        <f t="shared" si="21"/>
        <v>17.292142976635255</v>
      </c>
      <c r="BK22" s="27">
        <f t="shared" si="3"/>
        <v>0</v>
      </c>
      <c r="BL22" s="17">
        <f t="shared" si="22"/>
        <v>163.29999999999995</v>
      </c>
      <c r="BM22" s="2" t="e">
        <f t="shared" si="23"/>
        <v>#DIV/0!</v>
      </c>
      <c r="BN22" s="8"/>
      <c r="BO22" s="9"/>
    </row>
    <row r="23" spans="1:67" ht="14.25">
      <c r="A23" s="7">
        <v>14</v>
      </c>
      <c r="B23" s="20" t="s">
        <v>43</v>
      </c>
      <c r="C23" s="33">
        <f t="shared" si="4"/>
        <v>5299.1</v>
      </c>
      <c r="D23" s="21">
        <f t="shared" si="0"/>
        <v>523.8</v>
      </c>
      <c r="E23" s="2">
        <f t="shared" si="5"/>
        <v>9.884697401445527</v>
      </c>
      <c r="F23" s="21">
        <v>2089.8</v>
      </c>
      <c r="G23" s="2">
        <v>175.9</v>
      </c>
      <c r="H23" s="2">
        <f t="shared" si="6"/>
        <v>8.417073404153506</v>
      </c>
      <c r="I23" s="21">
        <v>60.6</v>
      </c>
      <c r="J23" s="2">
        <v>8.5</v>
      </c>
      <c r="K23" s="2">
        <f t="shared" si="1"/>
        <v>14.026402640264028</v>
      </c>
      <c r="L23" s="21">
        <v>17.3</v>
      </c>
      <c r="M23" s="2">
        <v>0</v>
      </c>
      <c r="N23" s="2">
        <f t="shared" si="7"/>
        <v>0</v>
      </c>
      <c r="O23" s="21">
        <v>105</v>
      </c>
      <c r="P23" s="2">
        <v>0.5</v>
      </c>
      <c r="Q23" s="2">
        <f t="shared" si="8"/>
        <v>0.4761904761904762</v>
      </c>
      <c r="R23" s="23">
        <v>399</v>
      </c>
      <c r="S23" s="2">
        <v>6.1</v>
      </c>
      <c r="T23" s="2">
        <f t="shared" si="24"/>
        <v>1.5288220551378444</v>
      </c>
      <c r="U23" s="23"/>
      <c r="V23" s="2"/>
      <c r="W23" s="2" t="e">
        <f t="shared" si="9"/>
        <v>#DIV/0!</v>
      </c>
      <c r="X23" s="23">
        <v>610</v>
      </c>
      <c r="Y23" s="2">
        <v>40.6</v>
      </c>
      <c r="Z23" s="2">
        <f t="shared" si="10"/>
        <v>6.655737704918033</v>
      </c>
      <c r="AA23" s="23">
        <v>0</v>
      </c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1">
        <v>0</v>
      </c>
      <c r="AH23" s="2">
        <v>0</v>
      </c>
      <c r="AI23" s="2" t="e">
        <f t="shared" si="13"/>
        <v>#DIV/0!</v>
      </c>
      <c r="AJ23" s="23">
        <v>3209.3</v>
      </c>
      <c r="AK23" s="25">
        <v>347.9</v>
      </c>
      <c r="AL23" s="2">
        <f t="shared" si="14"/>
        <v>10.840370174181285</v>
      </c>
      <c r="AM23" s="23">
        <v>1640.6</v>
      </c>
      <c r="AN23" s="25">
        <v>273.4</v>
      </c>
      <c r="AO23" s="2">
        <f t="shared" si="15"/>
        <v>16.66463488967451</v>
      </c>
      <c r="AP23" s="23">
        <v>0</v>
      </c>
      <c r="AQ23" s="25">
        <v>0</v>
      </c>
      <c r="AR23" s="2" t="e">
        <f t="shared" si="16"/>
        <v>#DIV/0!</v>
      </c>
      <c r="AS23" s="21">
        <v>5299.1</v>
      </c>
      <c r="AT23" s="26">
        <v>452</v>
      </c>
      <c r="AU23" s="2">
        <f t="shared" si="17"/>
        <v>8.529750334962541</v>
      </c>
      <c r="AV23" s="30">
        <v>1515.7</v>
      </c>
      <c r="AW23" s="25">
        <v>130.6</v>
      </c>
      <c r="AX23" s="2">
        <f t="shared" si="18"/>
        <v>8.616480833938114</v>
      </c>
      <c r="AY23" s="29">
        <v>1385.4</v>
      </c>
      <c r="AZ23" s="25">
        <v>130.6</v>
      </c>
      <c r="BA23" s="2">
        <f t="shared" si="2"/>
        <v>9.42688032337231</v>
      </c>
      <c r="BB23" s="21">
        <v>1737.5</v>
      </c>
      <c r="BC23" s="28">
        <v>19.3</v>
      </c>
      <c r="BD23" s="2">
        <f t="shared" si="19"/>
        <v>1.1107913669064748</v>
      </c>
      <c r="BE23" s="29">
        <v>1027.2</v>
      </c>
      <c r="BF23" s="28">
        <v>90</v>
      </c>
      <c r="BG23" s="2">
        <f t="shared" si="20"/>
        <v>8.761682242990654</v>
      </c>
      <c r="BH23" s="29">
        <v>911.2</v>
      </c>
      <c r="BI23" s="26">
        <v>201.8</v>
      </c>
      <c r="BJ23" s="2">
        <f t="shared" si="21"/>
        <v>22.14661984196664</v>
      </c>
      <c r="BK23" s="27">
        <f t="shared" si="3"/>
        <v>0</v>
      </c>
      <c r="BL23" s="17">
        <f t="shared" si="22"/>
        <v>71.79999999999995</v>
      </c>
      <c r="BM23" s="2" t="e">
        <f t="shared" si="23"/>
        <v>#DIV/0!</v>
      </c>
      <c r="BN23" s="8"/>
      <c r="BO23" s="9"/>
    </row>
    <row r="24" spans="1:67" ht="14.25">
      <c r="A24" s="7">
        <v>15</v>
      </c>
      <c r="B24" s="20" t="s">
        <v>44</v>
      </c>
      <c r="C24" s="33">
        <f t="shared" si="4"/>
        <v>67397.7</v>
      </c>
      <c r="D24" s="21">
        <f t="shared" si="0"/>
        <v>8056.5</v>
      </c>
      <c r="E24" s="2">
        <f t="shared" si="5"/>
        <v>11.953672009578963</v>
      </c>
      <c r="F24" s="21">
        <v>39044.2</v>
      </c>
      <c r="G24" s="2">
        <v>5351.1</v>
      </c>
      <c r="H24" s="2">
        <f t="shared" si="6"/>
        <v>13.705236629256076</v>
      </c>
      <c r="I24" s="21">
        <v>21389.1</v>
      </c>
      <c r="J24" s="2">
        <v>2645.5</v>
      </c>
      <c r="K24" s="2">
        <f t="shared" si="1"/>
        <v>12.36844935037005</v>
      </c>
      <c r="L24" s="21">
        <v>4.1</v>
      </c>
      <c r="M24" s="2">
        <v>0</v>
      </c>
      <c r="N24" s="2">
        <f t="shared" si="7"/>
        <v>0</v>
      </c>
      <c r="O24" s="21">
        <v>3000</v>
      </c>
      <c r="P24" s="2">
        <v>176.3</v>
      </c>
      <c r="Q24" s="2">
        <f t="shared" si="8"/>
        <v>5.876666666666667</v>
      </c>
      <c r="R24" s="23">
        <v>7780</v>
      </c>
      <c r="S24" s="2">
        <v>717.8</v>
      </c>
      <c r="T24" s="2">
        <f t="shared" si="24"/>
        <v>9.226221079691516</v>
      </c>
      <c r="U24" s="23">
        <v>2000</v>
      </c>
      <c r="V24" s="2">
        <v>319.7</v>
      </c>
      <c r="W24" s="2">
        <f t="shared" si="9"/>
        <v>15.985</v>
      </c>
      <c r="X24" s="23">
        <v>2050</v>
      </c>
      <c r="Y24" s="2">
        <v>19.9</v>
      </c>
      <c r="Z24" s="2">
        <f t="shared" si="10"/>
        <v>0.9707317073170731</v>
      </c>
      <c r="AA24" s="23">
        <v>25</v>
      </c>
      <c r="AB24" s="2">
        <v>0</v>
      </c>
      <c r="AC24" s="2">
        <f t="shared" si="11"/>
        <v>0</v>
      </c>
      <c r="AD24" s="2"/>
      <c r="AE24" s="2"/>
      <c r="AF24" s="2" t="e">
        <f t="shared" si="12"/>
        <v>#DIV/0!</v>
      </c>
      <c r="AG24" s="21">
        <v>500</v>
      </c>
      <c r="AH24" s="2">
        <v>45.1</v>
      </c>
      <c r="AI24" s="2">
        <f t="shared" si="13"/>
        <v>9.02</v>
      </c>
      <c r="AJ24" s="23">
        <v>28353.5</v>
      </c>
      <c r="AK24" s="25">
        <v>2705.4</v>
      </c>
      <c r="AL24" s="2">
        <f t="shared" si="14"/>
        <v>9.541679157775937</v>
      </c>
      <c r="AM24" s="23">
        <v>15329.9</v>
      </c>
      <c r="AN24" s="25">
        <v>2555</v>
      </c>
      <c r="AO24" s="2">
        <f t="shared" si="15"/>
        <v>16.666775386662668</v>
      </c>
      <c r="AP24" s="23">
        <v>0</v>
      </c>
      <c r="AQ24" s="25">
        <v>0</v>
      </c>
      <c r="AR24" s="2" t="e">
        <f t="shared" si="16"/>
        <v>#DIV/0!</v>
      </c>
      <c r="AS24" s="21">
        <v>67155.2</v>
      </c>
      <c r="AT24" s="26">
        <v>4697.5</v>
      </c>
      <c r="AU24" s="2">
        <f t="shared" si="17"/>
        <v>6.994990708091109</v>
      </c>
      <c r="AV24" s="30">
        <v>5789.2</v>
      </c>
      <c r="AW24" s="25">
        <v>536.7</v>
      </c>
      <c r="AX24" s="2">
        <f t="shared" si="18"/>
        <v>9.270710979064466</v>
      </c>
      <c r="AY24" s="29">
        <v>4354.7</v>
      </c>
      <c r="AZ24" s="25">
        <v>523.4</v>
      </c>
      <c r="BA24" s="2">
        <f t="shared" si="2"/>
        <v>12.019197648517693</v>
      </c>
      <c r="BB24" s="21">
        <v>20134.2</v>
      </c>
      <c r="BC24" s="28">
        <v>2025.2</v>
      </c>
      <c r="BD24" s="2">
        <f t="shared" si="19"/>
        <v>10.058507415243714</v>
      </c>
      <c r="BE24" s="29">
        <v>33963.1</v>
      </c>
      <c r="BF24" s="28">
        <v>1048.9</v>
      </c>
      <c r="BG24" s="2">
        <f t="shared" si="20"/>
        <v>3.0883517700092162</v>
      </c>
      <c r="BH24" s="29">
        <v>6133.3</v>
      </c>
      <c r="BI24" s="26">
        <v>835.2</v>
      </c>
      <c r="BJ24" s="2">
        <f t="shared" si="21"/>
        <v>13.61746531231148</v>
      </c>
      <c r="BK24" s="27">
        <f t="shared" si="3"/>
        <v>242.5</v>
      </c>
      <c r="BL24" s="17">
        <f t="shared" si="22"/>
        <v>3359</v>
      </c>
      <c r="BM24" s="2">
        <f t="shared" si="23"/>
        <v>1385.1546391752577</v>
      </c>
      <c r="BN24" s="8"/>
      <c r="BO24" s="9"/>
    </row>
    <row r="25" spans="1:67" ht="15" customHeight="1">
      <c r="A25" s="7">
        <v>16</v>
      </c>
      <c r="B25" s="20" t="s">
        <v>45</v>
      </c>
      <c r="C25" s="33">
        <f t="shared" si="4"/>
        <v>6487.1</v>
      </c>
      <c r="D25" s="21">
        <f t="shared" si="0"/>
        <v>626.1</v>
      </c>
      <c r="E25" s="2">
        <f t="shared" si="5"/>
        <v>9.651462132539963</v>
      </c>
      <c r="F25" s="21">
        <v>1847.3</v>
      </c>
      <c r="G25" s="2">
        <v>170</v>
      </c>
      <c r="H25" s="2">
        <f t="shared" si="6"/>
        <v>9.202620040058465</v>
      </c>
      <c r="I25" s="21">
        <v>56.7</v>
      </c>
      <c r="J25" s="2">
        <v>9.8</v>
      </c>
      <c r="K25" s="2">
        <f t="shared" si="1"/>
        <v>17.28395061728395</v>
      </c>
      <c r="L25" s="21">
        <v>1.3</v>
      </c>
      <c r="M25" s="2">
        <v>1.2</v>
      </c>
      <c r="N25" s="2">
        <f t="shared" si="7"/>
        <v>92.3076923076923</v>
      </c>
      <c r="O25" s="21">
        <v>90</v>
      </c>
      <c r="P25" s="2">
        <v>3.1</v>
      </c>
      <c r="Q25" s="2">
        <f t="shared" si="8"/>
        <v>3.4444444444444446</v>
      </c>
      <c r="R25" s="23">
        <v>578</v>
      </c>
      <c r="S25" s="2">
        <v>9.8</v>
      </c>
      <c r="T25" s="2">
        <f t="shared" si="24"/>
        <v>1.6955017301038062</v>
      </c>
      <c r="U25" s="23"/>
      <c r="V25" s="2"/>
      <c r="W25" s="2" t="e">
        <f t="shared" si="9"/>
        <v>#DIV/0!</v>
      </c>
      <c r="X25" s="23">
        <v>250</v>
      </c>
      <c r="Y25" s="2">
        <v>70.8</v>
      </c>
      <c r="Z25" s="2">
        <f t="shared" si="10"/>
        <v>28.32</v>
      </c>
      <c r="AA25" s="23">
        <v>17</v>
      </c>
      <c r="AB25" s="2">
        <v>0</v>
      </c>
      <c r="AC25" s="2">
        <f t="shared" si="11"/>
        <v>0</v>
      </c>
      <c r="AD25" s="2"/>
      <c r="AE25" s="2"/>
      <c r="AF25" s="2" t="e">
        <f t="shared" si="12"/>
        <v>#DIV/0!</v>
      </c>
      <c r="AG25" s="21">
        <v>20</v>
      </c>
      <c r="AH25" s="2">
        <v>0</v>
      </c>
      <c r="AI25" s="2">
        <f t="shared" si="13"/>
        <v>0</v>
      </c>
      <c r="AJ25" s="23">
        <v>4639.8</v>
      </c>
      <c r="AK25" s="25">
        <v>456.1</v>
      </c>
      <c r="AL25" s="2">
        <f t="shared" si="14"/>
        <v>9.83016509332299</v>
      </c>
      <c r="AM25" s="23">
        <v>1756</v>
      </c>
      <c r="AN25" s="25">
        <v>292.7</v>
      </c>
      <c r="AO25" s="2">
        <f t="shared" si="15"/>
        <v>16.668564920273347</v>
      </c>
      <c r="AP25" s="23">
        <v>474.5</v>
      </c>
      <c r="AQ25" s="25">
        <v>79.1</v>
      </c>
      <c r="AR25" s="2">
        <f t="shared" si="16"/>
        <v>16.670179135932557</v>
      </c>
      <c r="AS25" s="21">
        <v>6487.1</v>
      </c>
      <c r="AT25" s="26">
        <v>566.5</v>
      </c>
      <c r="AU25" s="2">
        <f t="shared" si="17"/>
        <v>8.732715697306963</v>
      </c>
      <c r="AV25" s="30">
        <v>1241.3</v>
      </c>
      <c r="AW25" s="25">
        <v>93.5</v>
      </c>
      <c r="AX25" s="2">
        <f t="shared" si="18"/>
        <v>7.5324256827519545</v>
      </c>
      <c r="AY25" s="29">
        <v>1236.3</v>
      </c>
      <c r="AZ25" s="25">
        <v>93.5</v>
      </c>
      <c r="BA25" s="2">
        <f t="shared" si="2"/>
        <v>7.5628892663592975</v>
      </c>
      <c r="BB25" s="21">
        <v>2133.4</v>
      </c>
      <c r="BC25" s="28">
        <v>76.9</v>
      </c>
      <c r="BD25" s="2">
        <f t="shared" si="19"/>
        <v>3.604574857035718</v>
      </c>
      <c r="BE25" s="29">
        <v>1703.4</v>
      </c>
      <c r="BF25" s="28">
        <v>112.4</v>
      </c>
      <c r="BG25" s="2">
        <f t="shared" si="20"/>
        <v>6.598567570740871</v>
      </c>
      <c r="BH25" s="29">
        <v>1301.1</v>
      </c>
      <c r="BI25" s="26">
        <v>276.7</v>
      </c>
      <c r="BJ25" s="2">
        <f t="shared" si="21"/>
        <v>21.266620551840752</v>
      </c>
      <c r="BK25" s="27">
        <f t="shared" si="3"/>
        <v>0</v>
      </c>
      <c r="BL25" s="17">
        <f t="shared" si="22"/>
        <v>59.60000000000002</v>
      </c>
      <c r="BM25" s="2" t="e">
        <f t="shared" si="23"/>
        <v>#DIV/0!</v>
      </c>
      <c r="BN25" s="8"/>
      <c r="BO25" s="9"/>
    </row>
    <row r="26" spans="1:67" ht="14.25">
      <c r="A26" s="7">
        <v>17</v>
      </c>
      <c r="B26" s="20" t="s">
        <v>46</v>
      </c>
      <c r="C26" s="33">
        <f>F26+AJ26</f>
        <v>7852.4</v>
      </c>
      <c r="D26" s="21">
        <f t="shared" si="0"/>
        <v>1058.9</v>
      </c>
      <c r="E26" s="2">
        <f t="shared" si="5"/>
        <v>13.48504915694565</v>
      </c>
      <c r="F26" s="21">
        <v>2218.1</v>
      </c>
      <c r="G26" s="2">
        <v>160.8</v>
      </c>
      <c r="H26" s="2">
        <f t="shared" si="6"/>
        <v>7.249447725530861</v>
      </c>
      <c r="I26" s="21">
        <v>871.1</v>
      </c>
      <c r="J26" s="2">
        <v>109.7</v>
      </c>
      <c r="K26" s="2">
        <f t="shared" si="1"/>
        <v>12.593272873378487</v>
      </c>
      <c r="L26" s="21">
        <v>10.9</v>
      </c>
      <c r="M26" s="2">
        <v>0</v>
      </c>
      <c r="N26" s="2">
        <f t="shared" si="7"/>
        <v>0</v>
      </c>
      <c r="O26" s="21">
        <v>270</v>
      </c>
      <c r="P26" s="2">
        <v>3.5</v>
      </c>
      <c r="Q26" s="2">
        <f t="shared" si="8"/>
        <v>1.2962962962962963</v>
      </c>
      <c r="R26" s="23">
        <v>435</v>
      </c>
      <c r="S26" s="2">
        <v>16.3</v>
      </c>
      <c r="T26" s="2">
        <f t="shared" si="24"/>
        <v>3.7471264367816093</v>
      </c>
      <c r="U26" s="23"/>
      <c r="V26" s="2"/>
      <c r="W26" s="2" t="e">
        <f t="shared" si="9"/>
        <v>#DIV/0!</v>
      </c>
      <c r="X26" s="23">
        <v>0</v>
      </c>
      <c r="Y26" s="2">
        <v>0</v>
      </c>
      <c r="Z26" s="2" t="e">
        <f t="shared" si="10"/>
        <v>#DIV/0!</v>
      </c>
      <c r="AA26" s="23">
        <v>0</v>
      </c>
      <c r="AB26" s="2">
        <v>0</v>
      </c>
      <c r="AC26" s="2" t="e">
        <f t="shared" si="11"/>
        <v>#DIV/0!</v>
      </c>
      <c r="AD26" s="2"/>
      <c r="AE26" s="2"/>
      <c r="AF26" s="2" t="e">
        <f t="shared" si="12"/>
        <v>#DIV/0!</v>
      </c>
      <c r="AG26" s="21">
        <v>70</v>
      </c>
      <c r="AH26" s="2">
        <v>3.1</v>
      </c>
      <c r="AI26" s="2">
        <f t="shared" si="13"/>
        <v>4.428571428571429</v>
      </c>
      <c r="AJ26" s="23">
        <v>5634.3</v>
      </c>
      <c r="AK26" s="25">
        <v>898.1</v>
      </c>
      <c r="AL26" s="2">
        <f t="shared" si="14"/>
        <v>15.93986830662194</v>
      </c>
      <c r="AM26" s="23">
        <v>4869.2</v>
      </c>
      <c r="AN26" s="25">
        <v>811.5</v>
      </c>
      <c r="AO26" s="2">
        <f t="shared" si="15"/>
        <v>16.665982091514007</v>
      </c>
      <c r="AP26" s="23">
        <v>0</v>
      </c>
      <c r="AQ26" s="25">
        <v>0</v>
      </c>
      <c r="AR26" s="2" t="e">
        <f t="shared" si="16"/>
        <v>#DIV/0!</v>
      </c>
      <c r="AS26" s="21">
        <v>7852.4</v>
      </c>
      <c r="AT26" s="26">
        <v>587.9</v>
      </c>
      <c r="AU26" s="2">
        <f t="shared" si="17"/>
        <v>7.486882991187407</v>
      </c>
      <c r="AV26" s="30">
        <v>1863.7</v>
      </c>
      <c r="AW26" s="25">
        <v>155.1</v>
      </c>
      <c r="AX26" s="2">
        <f t="shared" si="18"/>
        <v>8.322154853248913</v>
      </c>
      <c r="AY26" s="29">
        <v>1634.7</v>
      </c>
      <c r="AZ26" s="25">
        <v>155.1</v>
      </c>
      <c r="BA26" s="2">
        <f t="shared" si="2"/>
        <v>9.487979445769867</v>
      </c>
      <c r="BB26" s="21">
        <v>2784.7</v>
      </c>
      <c r="BC26" s="28">
        <v>0</v>
      </c>
      <c r="BD26" s="2">
        <f t="shared" si="19"/>
        <v>0</v>
      </c>
      <c r="BE26" s="29">
        <v>696.4</v>
      </c>
      <c r="BF26" s="28">
        <v>79.9</v>
      </c>
      <c r="BG26" s="2">
        <f t="shared" si="20"/>
        <v>11.473291211947158</v>
      </c>
      <c r="BH26" s="29">
        <v>1346.1</v>
      </c>
      <c r="BI26" s="26">
        <v>299.4</v>
      </c>
      <c r="BJ26" s="2">
        <f t="shared" si="21"/>
        <v>22.242032538444395</v>
      </c>
      <c r="BK26" s="27">
        <f t="shared" si="3"/>
        <v>0</v>
      </c>
      <c r="BL26" s="17">
        <f t="shared" si="22"/>
        <v>471.0000000000001</v>
      </c>
      <c r="BM26" s="2" t="e">
        <f t="shared" si="23"/>
        <v>#DIV/0!</v>
      </c>
      <c r="BN26" s="8"/>
      <c r="BO26" s="9"/>
    </row>
    <row r="27" spans="1:67" ht="21.75" customHeight="1">
      <c r="A27" s="74" t="s">
        <v>20</v>
      </c>
      <c r="B27" s="75"/>
      <c r="C27" s="22">
        <f>SUM(C10:C26)</f>
        <v>208972.10000000003</v>
      </c>
      <c r="D27" s="22">
        <f>SUM(D10:D26)</f>
        <v>20210</v>
      </c>
      <c r="E27" s="6">
        <f>D27/C27*100</f>
        <v>9.671147488109655</v>
      </c>
      <c r="F27" s="22">
        <f>SUM(F10:F26)</f>
        <v>74083.90000000001</v>
      </c>
      <c r="G27" s="6">
        <f>SUM(G10:G26)</f>
        <v>8531</v>
      </c>
      <c r="H27" s="6">
        <f>G27/F27*100</f>
        <v>11.515322492471372</v>
      </c>
      <c r="I27" s="22">
        <f>SUM(I10:I26)</f>
        <v>25406.199999999997</v>
      </c>
      <c r="J27" s="6">
        <f>SUM(J10:J26)</f>
        <v>3263.1</v>
      </c>
      <c r="K27" s="2">
        <f t="shared" si="1"/>
        <v>12.843715313584875</v>
      </c>
      <c r="L27" s="22">
        <f>SUM(L10:L26)</f>
        <v>272.5</v>
      </c>
      <c r="M27" s="6">
        <f>SUM(M10:M26)</f>
        <v>18</v>
      </c>
      <c r="N27" s="6">
        <f>M27/L27*100</f>
        <v>6.605504587155964</v>
      </c>
      <c r="O27" s="22">
        <f>SUM(O10:O26)</f>
        <v>5665</v>
      </c>
      <c r="P27" s="6">
        <f>SUM(P10:P26)</f>
        <v>279.30000000000007</v>
      </c>
      <c r="Q27" s="6">
        <f>P27/O27*100</f>
        <v>4.930273609885261</v>
      </c>
      <c r="R27" s="22">
        <f>SUM(R10:R26)</f>
        <v>17538</v>
      </c>
      <c r="S27" s="6">
        <f>SUM(S10:S26)</f>
        <v>1353.1</v>
      </c>
      <c r="T27" s="6">
        <f>S27/R27*100</f>
        <v>7.715246892462082</v>
      </c>
      <c r="U27" s="22">
        <f>SUM(U10:U26)</f>
        <v>2000</v>
      </c>
      <c r="V27" s="6">
        <f>SUM(V10:V26)</f>
        <v>319.7</v>
      </c>
      <c r="W27" s="6">
        <f>V27/U27*100</f>
        <v>15.985</v>
      </c>
      <c r="X27" s="22">
        <f>SUM(X10:X26)</f>
        <v>4978</v>
      </c>
      <c r="Y27" s="6">
        <f>SUM(Y10:Y26)</f>
        <v>624.6999999999999</v>
      </c>
      <c r="Z27" s="6">
        <f>Y27/X27*100</f>
        <v>12.549216552832462</v>
      </c>
      <c r="AA27" s="22">
        <f>SUM(AA10:AA26)</f>
        <v>432</v>
      </c>
      <c r="AB27" s="6">
        <f>SUM(AB10:AB26)</f>
        <v>31.2</v>
      </c>
      <c r="AC27" s="6">
        <f>AB27/AA27*100</f>
        <v>7.222222222222221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2">
        <f>SUM(AG10:AG26)</f>
        <v>927</v>
      </c>
      <c r="AH27" s="6">
        <f>SUM(AH10:AH26)</f>
        <v>63.800000000000004</v>
      </c>
      <c r="AI27" s="2">
        <f>AH27/AG27*100</f>
        <v>6.8824163969795045</v>
      </c>
      <c r="AJ27" s="22">
        <f>SUM(AJ10:AJ26)</f>
        <v>134888.2</v>
      </c>
      <c r="AK27" s="6">
        <f>SUM(AK10:AK26)</f>
        <v>11679</v>
      </c>
      <c r="AL27" s="6">
        <f>AK27/AJ27*100</f>
        <v>8.658281450860786</v>
      </c>
      <c r="AM27" s="22">
        <f>SUM(AM10:AM26)</f>
        <v>58159</v>
      </c>
      <c r="AN27" s="6">
        <f>SUM(AN10:AN26)</f>
        <v>9693.2</v>
      </c>
      <c r="AO27" s="6">
        <f>AN27/AM27*100</f>
        <v>16.666723980811227</v>
      </c>
      <c r="AP27" s="22">
        <f>SUM(AP10:AP26)</f>
        <v>1473.3</v>
      </c>
      <c r="AQ27" s="6">
        <f>SUM(AQ10:AQ26)</f>
        <v>245.6</v>
      </c>
      <c r="AR27" s="6">
        <f>AQ27/AP27*100</f>
        <v>16.67006040860653</v>
      </c>
      <c r="AS27" s="22">
        <f>SUM(AS10:AS26)</f>
        <v>208811.2</v>
      </c>
      <c r="AT27" s="6">
        <f>SUM(AT10:AT26)</f>
        <v>13201.699999999999</v>
      </c>
      <c r="AU27" s="6">
        <f>(AT27/AS27)*100</f>
        <v>6.322314128744051</v>
      </c>
      <c r="AV27" s="22">
        <f>SUM(AV10:AV26)</f>
        <v>30077.8</v>
      </c>
      <c r="AW27" s="6">
        <f>SUM(AW10:AW26)</f>
        <v>2573.6</v>
      </c>
      <c r="AX27" s="6">
        <f>AW27/AV27*100</f>
        <v>8.556476869983843</v>
      </c>
      <c r="AY27" s="22">
        <f>SUM(AY10:AY26)</f>
        <v>26402.7</v>
      </c>
      <c r="AZ27" s="34">
        <f>SUM(AZ10:AZ26)</f>
        <v>2556.2999999999997</v>
      </c>
      <c r="BA27" s="6">
        <f t="shared" si="2"/>
        <v>9.681964344555668</v>
      </c>
      <c r="BB27" s="22">
        <f>SUM(BB10:BB26)</f>
        <v>87254.9</v>
      </c>
      <c r="BC27" s="34">
        <f>SUM(BC10:BC26)</f>
        <v>2919.6</v>
      </c>
      <c r="BD27" s="6">
        <f>BC27/BB27*100</f>
        <v>3.346058502158618</v>
      </c>
      <c r="BE27" s="22">
        <f>SUM(BE10:BE26)</f>
        <v>59647</v>
      </c>
      <c r="BF27" s="6">
        <f>SUM(BF10:BF26)</f>
        <v>2901.7000000000003</v>
      </c>
      <c r="BG27" s="6">
        <f>BF27/BE27*100</f>
        <v>4.864787835096484</v>
      </c>
      <c r="BH27" s="22">
        <f>SUM(BH10:BH26)</f>
        <v>27719.399999999998</v>
      </c>
      <c r="BI27" s="6">
        <f>SUM(BI10:BI26)</f>
        <v>4336.099999999999</v>
      </c>
      <c r="BJ27" s="6">
        <f>BI27/BH27*100</f>
        <v>15.642834981998167</v>
      </c>
      <c r="BK27" s="22">
        <f>SUM(BK10:BK26)</f>
        <v>160.90000000000055</v>
      </c>
      <c r="BL27" s="6">
        <f>SUM(BL10:BL26)</f>
        <v>7008.3</v>
      </c>
      <c r="BM27" s="6">
        <f>BL27/BK27*100</f>
        <v>4355.686761963939</v>
      </c>
      <c r="BN27" s="8"/>
      <c r="BO27" s="9"/>
    </row>
    <row r="28" spans="3:65" ht="14.25" hidden="1">
      <c r="C28" s="13">
        <f aca="true" t="shared" si="25" ref="C28:AC28">C27-C20</f>
        <v>201745.60000000003</v>
      </c>
      <c r="D28" s="13">
        <f t="shared" si="25"/>
        <v>19650.7</v>
      </c>
      <c r="E28" s="13">
        <f t="shared" si="25"/>
        <v>1.9315778485884492</v>
      </c>
      <c r="F28" s="13">
        <f t="shared" si="25"/>
        <v>73083.70000000001</v>
      </c>
      <c r="G28" s="13">
        <f t="shared" si="25"/>
        <v>8412.1</v>
      </c>
      <c r="H28" s="13">
        <f t="shared" si="25"/>
        <v>-0.3722999830335265</v>
      </c>
      <c r="I28" s="13">
        <f t="shared" si="25"/>
        <v>25395.6</v>
      </c>
      <c r="J28" s="13">
        <f t="shared" si="25"/>
        <v>3261.9</v>
      </c>
      <c r="K28" s="13">
        <f t="shared" si="25"/>
        <v>1.5229605966037418</v>
      </c>
      <c r="L28" s="13">
        <f t="shared" si="25"/>
        <v>271.6</v>
      </c>
      <c r="M28" s="13">
        <f t="shared" si="25"/>
        <v>17.8</v>
      </c>
      <c r="N28" s="13">
        <f t="shared" si="25"/>
        <v>-15.616717635066262</v>
      </c>
      <c r="O28" s="13">
        <f t="shared" si="25"/>
        <v>5620</v>
      </c>
      <c r="P28" s="13">
        <f t="shared" si="25"/>
        <v>273.1000000000001</v>
      </c>
      <c r="Q28" s="13">
        <f t="shared" si="25"/>
        <v>-8.847504167892517</v>
      </c>
      <c r="R28" s="13">
        <f t="shared" si="25"/>
        <v>17257</v>
      </c>
      <c r="S28" s="13">
        <f t="shared" si="25"/>
        <v>1323.5</v>
      </c>
      <c r="T28" s="13">
        <f t="shared" si="25"/>
        <v>-2.818560936719413</v>
      </c>
      <c r="U28" s="13">
        <f t="shared" si="25"/>
        <v>2000</v>
      </c>
      <c r="V28" s="13">
        <f t="shared" si="25"/>
        <v>319.7</v>
      </c>
      <c r="W28" s="13" t="e">
        <f t="shared" si="25"/>
        <v>#DIV/0!</v>
      </c>
      <c r="X28" s="13">
        <f t="shared" si="25"/>
        <v>4978</v>
      </c>
      <c r="Y28" s="13">
        <f t="shared" si="25"/>
        <v>624.4</v>
      </c>
      <c r="Z28" s="13" t="e">
        <f t="shared" si="25"/>
        <v>#DIV/0!</v>
      </c>
      <c r="AA28" s="13">
        <f t="shared" si="25"/>
        <v>404</v>
      </c>
      <c r="AB28" s="13">
        <f t="shared" si="25"/>
        <v>27.3</v>
      </c>
      <c r="AC28" s="13">
        <f t="shared" si="25"/>
        <v>-6.706349206349207</v>
      </c>
      <c r="AD28" s="13"/>
      <c r="AE28" s="13"/>
      <c r="AF28" s="2" t="e">
        <f t="shared" si="12"/>
        <v>#DIV/0!</v>
      </c>
      <c r="AG28" s="13">
        <f aca="true" t="shared" si="26" ref="AG28:BM28">AG27-AG20</f>
        <v>927</v>
      </c>
      <c r="AH28" s="13">
        <f t="shared" si="26"/>
        <v>63.800000000000004</v>
      </c>
      <c r="AI28" s="13" t="e">
        <f t="shared" si="26"/>
        <v>#DIV/0!</v>
      </c>
      <c r="AJ28" s="13">
        <f t="shared" si="26"/>
        <v>128661.90000000001</v>
      </c>
      <c r="AK28" s="13">
        <f t="shared" si="26"/>
        <v>11238.6</v>
      </c>
      <c r="AL28" s="13">
        <f t="shared" si="26"/>
        <v>1.5850597943392568</v>
      </c>
      <c r="AM28" s="13">
        <f t="shared" si="26"/>
        <v>55899.3</v>
      </c>
      <c r="AN28" s="13">
        <f t="shared" si="26"/>
        <v>9316.6</v>
      </c>
      <c r="AO28" s="13">
        <f t="shared" si="26"/>
        <v>0.0007948751777355767</v>
      </c>
      <c r="AP28" s="13">
        <f t="shared" si="26"/>
        <v>1473.3</v>
      </c>
      <c r="AQ28" s="13">
        <f t="shared" si="26"/>
        <v>245.6</v>
      </c>
      <c r="AR28" s="13" t="e">
        <f t="shared" si="26"/>
        <v>#DIV/0!</v>
      </c>
      <c r="AS28" s="13">
        <f t="shared" si="26"/>
        <v>201584.7</v>
      </c>
      <c r="AT28" s="13">
        <f t="shared" si="26"/>
        <v>12810.699999999999</v>
      </c>
      <c r="AU28" s="13">
        <f t="shared" si="26"/>
        <v>0.9116727394131168</v>
      </c>
      <c r="AV28" s="13">
        <f t="shared" si="26"/>
        <v>28667.2</v>
      </c>
      <c r="AW28" s="13">
        <f t="shared" si="26"/>
        <v>2473.2</v>
      </c>
      <c r="AX28" s="13">
        <f t="shared" si="26"/>
        <v>1.4389382339424417</v>
      </c>
      <c r="AY28" s="13">
        <f t="shared" si="26"/>
        <v>25103.100000000002</v>
      </c>
      <c r="AZ28" s="13">
        <f t="shared" si="26"/>
        <v>2455.8999999999996</v>
      </c>
      <c r="BA28" s="13">
        <f t="shared" si="26"/>
        <v>1.95651035871387</v>
      </c>
      <c r="BB28" s="13">
        <f t="shared" si="26"/>
        <v>83092</v>
      </c>
      <c r="BC28" s="13">
        <f t="shared" si="26"/>
        <v>2858</v>
      </c>
      <c r="BD28" s="13">
        <f t="shared" si="26"/>
        <v>1.8663208192933076</v>
      </c>
      <c r="BE28" s="13">
        <f t="shared" si="26"/>
        <v>59020.1</v>
      </c>
      <c r="BF28" s="13">
        <f t="shared" si="26"/>
        <v>2832.0000000000005</v>
      </c>
      <c r="BG28" s="13">
        <f t="shared" si="26"/>
        <v>-6.253412834866829</v>
      </c>
      <c r="BH28" s="13">
        <f t="shared" si="26"/>
        <v>26800.8</v>
      </c>
      <c r="BI28" s="13">
        <f t="shared" si="26"/>
        <v>4186.999999999999</v>
      </c>
      <c r="BJ28" s="13">
        <f t="shared" si="26"/>
        <v>-0.588386441907776</v>
      </c>
      <c r="BK28" s="13">
        <f t="shared" si="26"/>
        <v>160.90000000000055</v>
      </c>
      <c r="BL28" s="13">
        <f t="shared" si="26"/>
        <v>6840</v>
      </c>
      <c r="BM28" s="13" t="e">
        <f t="shared" si="26"/>
        <v>#DIV/0!</v>
      </c>
    </row>
    <row r="29" spans="3:66" ht="14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4.25">
      <c r="AH34" s="19"/>
    </row>
    <row r="35" ht="14.25">
      <c r="F35" s="31"/>
    </row>
  </sheetData>
  <sheetProtection/>
  <mergeCells count="31">
    <mergeCell ref="A27:B27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1968503937007874" right="0.15748031496062992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2020-09-03T12:32:24Z</cp:lastPrinted>
  <dcterms:created xsi:type="dcterms:W3CDTF">2013-04-03T10:22:22Z</dcterms:created>
  <dcterms:modified xsi:type="dcterms:W3CDTF">2021-03-05T05:39:00Z</dcterms:modified>
  <cp:category/>
  <cp:version/>
  <cp:contentType/>
  <cp:contentStatus/>
</cp:coreProperties>
</file>