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59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<sst xmlns="http://schemas.openxmlformats.org/spreadsheetml/2006/main" count="111" uniqueCount="48">
  <si>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</si>
  <si>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</si>
  <si>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</si>
  <si>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</si>
  <si>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</si>
  <si>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</si>
  <si>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</si>
  <si>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</si>
  <si>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</si>
  <si>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</si>
  <si>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</si>
  <si>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</si>
  <si>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</si>
  <si>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</si>
  <si>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</si>
  <si>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</si>
  <si>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</si>
  <si>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</si>
  <si>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</si>
  <si>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</si>
  <si>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</si>
  <si>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</si>
  <si>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</si>
  <si>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</si>
  <si>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</si>
  <si>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</si>
  <si>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</si>
  <si>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</si>
  <si>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</si>
  <si>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</si>
  <si>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</si>
  <si>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</si>
  <si>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</si>
  <si>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</si>
  <si>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</si>
  <si>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</si>
  <si>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</si>
  <si>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</si>
  <si>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</si>
  <si>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</si>
  <si>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</si>
  <si>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</si>
  <si>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</si>
  <si>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</si>
  <si>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</si>
  <si>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</si>
  <si>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</si>
  <si>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февраля 2021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</si>
</sst>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4">
      <pane xSplit="2" topLeftCell="AQ1" activePane="topRight" state="frozen"/>
      <selection pane="topLeft" activeCell="A1" sqref="A1"/>
      <selection pane="topRight" activeCell="BC25" sqref="BC25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4" t="s">
        <v>0</v>
      </c>
      <c r="S1" s="74"/>
      <c r="T1" s="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5" t="s">
        <v>47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63" t="s">
        <v>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 t="s">
        <v>4</v>
      </c>
      <c r="AT4" s="66"/>
      <c r="AU4" s="67"/>
      <c r="AV4" s="63" t="s">
        <v>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37" t="s">
        <v>5</v>
      </c>
      <c r="BL4" s="38"/>
      <c r="BM4" s="39"/>
      <c r="BN4" s="16"/>
      <c r="BO4" s="16"/>
    </row>
    <row r="5" spans="1:67" ht="15" customHeight="1">
      <c r="A5" s="46"/>
      <c r="B5" s="44"/>
      <c r="C5" s="47"/>
      <c r="D5" s="48"/>
      <c r="E5" s="46"/>
      <c r="F5" s="56" t="s">
        <v>6</v>
      </c>
      <c r="G5" s="56"/>
      <c r="H5" s="56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56" t="s">
        <v>8</v>
      </c>
      <c r="AK5" s="56"/>
      <c r="AL5" s="56"/>
      <c r="AM5" s="63" t="s">
        <v>7</v>
      </c>
      <c r="AN5" s="64"/>
      <c r="AO5" s="64"/>
      <c r="AP5" s="64"/>
      <c r="AQ5" s="64"/>
      <c r="AR5" s="64"/>
      <c r="AS5" s="68"/>
      <c r="AT5" s="69"/>
      <c r="AU5" s="70"/>
      <c r="AV5" s="57" t="s">
        <v>12</v>
      </c>
      <c r="AW5" s="58"/>
      <c r="AX5" s="58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56" t="s">
        <v>15</v>
      </c>
      <c r="BI5" s="56"/>
      <c r="BJ5" s="56"/>
      <c r="BK5" s="47"/>
      <c r="BL5" s="48"/>
      <c r="BM5" s="46"/>
      <c r="BN5" s="16"/>
      <c r="BO5" s="16"/>
    </row>
    <row r="6" spans="1:67" ht="15" customHeight="1">
      <c r="A6" s="46"/>
      <c r="B6" s="44"/>
      <c r="C6" s="47"/>
      <c r="D6" s="48"/>
      <c r="E6" s="46"/>
      <c r="F6" s="56"/>
      <c r="G6" s="56"/>
      <c r="H6" s="56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50" t="s">
        <v>29</v>
      </c>
      <c r="AE6" s="51"/>
      <c r="AF6" s="52"/>
      <c r="AG6" s="37" t="s">
        <v>27</v>
      </c>
      <c r="AH6" s="38"/>
      <c r="AI6" s="39"/>
      <c r="AJ6" s="56"/>
      <c r="AK6" s="56"/>
      <c r="AL6" s="56"/>
      <c r="AM6" s="37" t="s">
        <v>25</v>
      </c>
      <c r="AN6" s="38"/>
      <c r="AO6" s="39"/>
      <c r="AP6" s="37" t="s">
        <v>26</v>
      </c>
      <c r="AQ6" s="38"/>
      <c r="AR6" s="39"/>
      <c r="AS6" s="68"/>
      <c r="AT6" s="69"/>
      <c r="AU6" s="70"/>
      <c r="AV6" s="59"/>
      <c r="AW6" s="60"/>
      <c r="AX6" s="60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56"/>
      <c r="BI6" s="56"/>
      <c r="BJ6" s="56"/>
      <c r="BK6" s="47"/>
      <c r="BL6" s="48"/>
      <c r="BM6" s="46"/>
      <c r="BN6" s="16"/>
      <c r="BO6" s="16"/>
    </row>
    <row r="7" spans="1:67" ht="159" customHeight="1">
      <c r="A7" s="46"/>
      <c r="B7" s="44"/>
      <c r="C7" s="40"/>
      <c r="D7" s="41"/>
      <c r="E7" s="42"/>
      <c r="F7" s="56"/>
      <c r="G7" s="56"/>
      <c r="H7" s="56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53"/>
      <c r="AE7" s="54"/>
      <c r="AF7" s="55"/>
      <c r="AG7" s="40"/>
      <c r="AH7" s="41"/>
      <c r="AI7" s="42"/>
      <c r="AJ7" s="56"/>
      <c r="AK7" s="56"/>
      <c r="AL7" s="56"/>
      <c r="AM7" s="40"/>
      <c r="AN7" s="41"/>
      <c r="AO7" s="42"/>
      <c r="AP7" s="40"/>
      <c r="AQ7" s="41"/>
      <c r="AR7" s="42"/>
      <c r="AS7" s="71"/>
      <c r="AT7" s="72"/>
      <c r="AU7" s="73"/>
      <c r="AV7" s="61"/>
      <c r="AW7" s="62"/>
      <c r="AX7" s="62"/>
      <c r="AY7" s="49"/>
      <c r="AZ7" s="49"/>
      <c r="BA7" s="49"/>
      <c r="BB7" s="49"/>
      <c r="BC7" s="49"/>
      <c r="BD7" s="49"/>
      <c r="BE7" s="49"/>
      <c r="BF7" s="49"/>
      <c r="BG7" s="49"/>
      <c r="BH7" s="56"/>
      <c r="BI7" s="56"/>
      <c r="BJ7" s="56"/>
      <c r="BK7" s="40"/>
      <c r="BL7" s="41"/>
      <c r="BM7" s="42"/>
      <c r="BN7" s="16"/>
      <c r="BO7" s="16"/>
    </row>
    <row r="8" spans="1:67" ht="20.2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6143.5</v>
      </c>
      <c r="D10" s="21">
        <f aca="true" t="shared" si="0" ref="D10:D26">G10+AK10</f>
        <v>407.4</v>
      </c>
      <c r="E10" s="2">
        <f>D10/C10*100</f>
        <v>6.631399039635387</v>
      </c>
      <c r="F10" s="21">
        <v>2537.2</v>
      </c>
      <c r="G10" s="2">
        <v>161.4</v>
      </c>
      <c r="H10" s="2">
        <f>G10/F10*100</f>
        <v>6.361343212990699</v>
      </c>
      <c r="I10" s="21">
        <v>41.7</v>
      </c>
      <c r="J10" s="2">
        <v>0.8</v>
      </c>
      <c r="K10" s="2">
        <f aca="true" t="shared" si="1" ref="K10:K27">J10/I10*100</f>
        <v>1.9184652278177456</v>
      </c>
      <c r="L10" s="21">
        <v>1.1</v>
      </c>
      <c r="M10" s="2">
        <v>0</v>
      </c>
      <c r="N10" s="2">
        <f>M10/L10*100</f>
        <v>0</v>
      </c>
      <c r="O10" s="21">
        <v>200</v>
      </c>
      <c r="P10" s="2">
        <v>13.3</v>
      </c>
      <c r="Q10" s="2">
        <f>P10/O10*100</f>
        <v>6.65</v>
      </c>
      <c r="R10" s="23">
        <v>684</v>
      </c>
      <c r="S10" s="2">
        <v>24.8</v>
      </c>
      <c r="T10" s="2">
        <f>S10/R10*100</f>
        <v>3.625730994152047</v>
      </c>
      <c r="U10" s="23">
        <v>0</v>
      </c>
      <c r="V10" s="2"/>
      <c r="W10" s="2" t="e">
        <f>V10/U10*100</f>
        <v>#DIV/0!</v>
      </c>
      <c r="X10" s="23">
        <v>420</v>
      </c>
      <c r="Y10" s="2">
        <v>42.6</v>
      </c>
      <c r="Z10" s="2">
        <f>Y10/X10*100</f>
        <v>10.142857142857144</v>
      </c>
      <c r="AA10" s="23">
        <v>92</v>
      </c>
      <c r="AB10" s="2">
        <v>1.8</v>
      </c>
      <c r="AC10" s="2">
        <f>AB10/AA10*100</f>
        <v>1.956521739130435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3606.3</v>
      </c>
      <c r="AK10" s="25">
        <v>246</v>
      </c>
      <c r="AL10" s="2">
        <f>AK10/AJ10*100</f>
        <v>6.821395890524914</v>
      </c>
      <c r="AM10" s="23">
        <v>2848</v>
      </c>
      <c r="AN10" s="25">
        <v>237.3</v>
      </c>
      <c r="AO10" s="2">
        <f>AN10/AM10*100</f>
        <v>8.332162921348315</v>
      </c>
      <c r="AP10" s="23">
        <v>0</v>
      </c>
      <c r="AQ10" s="25">
        <v>0</v>
      </c>
      <c r="AR10" s="2" t="e">
        <f>AQ10/AP10*100</f>
        <v>#DIV/0!</v>
      </c>
      <c r="AS10" s="27">
        <v>6143.5</v>
      </c>
      <c r="AT10" s="26">
        <v>394.1</v>
      </c>
      <c r="AU10" s="2">
        <f>AT10/AS10*100</f>
        <v>6.41491006755107</v>
      </c>
      <c r="AV10" s="29">
        <v>1545.6</v>
      </c>
      <c r="AW10" s="25">
        <v>34.7</v>
      </c>
      <c r="AX10" s="2">
        <f>AW10/AV10*100</f>
        <v>2.24508281573499</v>
      </c>
      <c r="AY10" s="29">
        <v>1364.6</v>
      </c>
      <c r="AZ10" s="25">
        <v>34.7</v>
      </c>
      <c r="BA10" s="2">
        <f aca="true" t="shared" si="2" ref="BA10:BA27">AZ10/AY10*100</f>
        <v>2.5428697054081786</v>
      </c>
      <c r="BB10" s="21">
        <v>2362.7</v>
      </c>
      <c r="BC10" s="28">
        <v>0</v>
      </c>
      <c r="BD10" s="2">
        <f>BC10/BB10*100</f>
        <v>0</v>
      </c>
      <c r="BE10" s="29">
        <v>1215.6</v>
      </c>
      <c r="BF10" s="28">
        <v>192.2</v>
      </c>
      <c r="BG10" s="2">
        <f>BF10/BE10*100</f>
        <v>15.811122079631456</v>
      </c>
      <c r="BH10" s="29">
        <v>911.1</v>
      </c>
      <c r="BI10" s="26">
        <v>165.3</v>
      </c>
      <c r="BJ10" s="2">
        <f>BI10/BH10*100</f>
        <v>18.142904181758315</v>
      </c>
      <c r="BK10" s="27">
        <f aca="true" t="shared" si="3" ref="BK10:BK26">C10-AS10</f>
        <v>0</v>
      </c>
      <c r="BL10" s="17">
        <f>D10-AT10</f>
        <v>13.299999999999955</v>
      </c>
      <c r="BM10" s="2" t="e">
        <f>BL10/BK10*100</f>
        <v>#DIV/0!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4" ref="C11:C25">F11+AJ11</f>
        <v>5903.8</v>
      </c>
      <c r="D11" s="21">
        <f t="shared" si="0"/>
        <v>285.59999999999997</v>
      </c>
      <c r="E11" s="2">
        <f aca="true" t="shared" si="5" ref="E11:E26">D11/C11*100</f>
        <v>4.837562248043632</v>
      </c>
      <c r="F11" s="21">
        <v>2335.4</v>
      </c>
      <c r="G11" s="2">
        <v>63.4</v>
      </c>
      <c r="H11" s="2">
        <f aca="true" t="shared" si="6" ref="H11:H26">G11/F11*100</f>
        <v>2.7147383745825127</v>
      </c>
      <c r="I11" s="21">
        <v>19.8</v>
      </c>
      <c r="J11" s="2">
        <v>0.6</v>
      </c>
      <c r="K11" s="2">
        <f t="shared" si="1"/>
        <v>3.03030303030303</v>
      </c>
      <c r="L11" s="21">
        <v>0</v>
      </c>
      <c r="M11" s="2">
        <v>0</v>
      </c>
      <c r="N11" s="2" t="e">
        <f aca="true" t="shared" si="7" ref="N11:N26">M11/L11*100</f>
        <v>#DIV/0!</v>
      </c>
      <c r="O11" s="21">
        <v>150</v>
      </c>
      <c r="P11" s="2">
        <v>1.3</v>
      </c>
      <c r="Q11" s="2">
        <f aca="true" t="shared" si="8" ref="Q11:Q26">P11/O11*100</f>
        <v>0.8666666666666666</v>
      </c>
      <c r="R11" s="23">
        <v>417</v>
      </c>
      <c r="S11" s="2">
        <v>9.3</v>
      </c>
      <c r="T11" s="2">
        <f>S11/R11*100</f>
        <v>2.2302158273381294</v>
      </c>
      <c r="U11" s="23"/>
      <c r="V11" s="2"/>
      <c r="W11" s="2" t="e">
        <f aca="true" t="shared" si="9" ref="W11:W26">V11/U11*100</f>
        <v>#DIV/0!</v>
      </c>
      <c r="X11" s="23">
        <v>280</v>
      </c>
      <c r="Y11" s="2">
        <v>0</v>
      </c>
      <c r="Z11" s="2">
        <f aca="true" t="shared" si="10" ref="Z11:Z26">Y11/X11*100</f>
        <v>0</v>
      </c>
      <c r="AA11" s="23">
        <v>33</v>
      </c>
      <c r="AB11" s="2">
        <v>1.8</v>
      </c>
      <c r="AC11" s="2">
        <f aca="true" t="shared" si="11" ref="AC11:AC26">AB11/AA11*100</f>
        <v>5.454545454545455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3568.4</v>
      </c>
      <c r="AK11" s="25">
        <v>222.2</v>
      </c>
      <c r="AL11" s="2">
        <f aca="true" t="shared" si="14" ref="AL11:AL26">AK11/AJ11*100</f>
        <v>6.226880394574598</v>
      </c>
      <c r="AM11" s="23">
        <v>2562.9</v>
      </c>
      <c r="AN11" s="25">
        <v>213.6</v>
      </c>
      <c r="AO11" s="2">
        <f aca="true" t="shared" si="15" ref="AO11:AO26">AN11/AM11*100</f>
        <v>8.334308790822895</v>
      </c>
      <c r="AP11" s="23">
        <v>0</v>
      </c>
      <c r="AQ11" s="25">
        <v>0</v>
      </c>
      <c r="AR11" s="2" t="e">
        <f aca="true" t="shared" si="16" ref="AR11:AR26">AQ11/AP11*100</f>
        <v>#DIV/0!</v>
      </c>
      <c r="AS11" s="27">
        <v>5903.8</v>
      </c>
      <c r="AT11" s="26">
        <v>169.4</v>
      </c>
      <c r="AU11" s="2">
        <f aca="true" t="shared" si="17" ref="AU11:AU26">AT11/AS11*100</f>
        <v>2.869338392221959</v>
      </c>
      <c r="AV11" s="30">
        <v>1428.5</v>
      </c>
      <c r="AW11" s="25">
        <v>21.9</v>
      </c>
      <c r="AX11" s="2">
        <f aca="true" t="shared" si="18" ref="AX11:AX26">AW11/AV11*100</f>
        <v>1.5330766538326914</v>
      </c>
      <c r="AY11" s="29">
        <v>1344.5</v>
      </c>
      <c r="AZ11" s="25">
        <v>21.9</v>
      </c>
      <c r="BA11" s="2">
        <f t="shared" si="2"/>
        <v>1.6288583116400148</v>
      </c>
      <c r="BB11" s="21">
        <v>2509.7</v>
      </c>
      <c r="BC11" s="28">
        <v>0</v>
      </c>
      <c r="BD11" s="2">
        <f aca="true" t="shared" si="19" ref="BD11:BD26">BC11/BB11*100</f>
        <v>0</v>
      </c>
      <c r="BE11" s="29">
        <v>835.9</v>
      </c>
      <c r="BF11" s="28">
        <v>24.8</v>
      </c>
      <c r="BG11" s="2">
        <f aca="true" t="shared" si="20" ref="BG11:BG26">BF11/BE11*100</f>
        <v>2.966862064840292</v>
      </c>
      <c r="BH11" s="29">
        <v>1021.4</v>
      </c>
      <c r="BI11" s="26">
        <v>120.6</v>
      </c>
      <c r="BJ11" s="2">
        <f aca="true" t="shared" si="21" ref="BJ11:BJ26">BI11/BH11*100</f>
        <v>11.807323281770119</v>
      </c>
      <c r="BK11" s="27">
        <f t="shared" si="3"/>
        <v>0</v>
      </c>
      <c r="BL11" s="17">
        <f aca="true" t="shared" si="22" ref="BL11:BL26">D11-AT11</f>
        <v>116.19999999999996</v>
      </c>
      <c r="BM11" s="2" t="e">
        <f aca="true" t="shared" si="23" ref="BM11:BM26">BL11/BK11*100</f>
        <v>#DIV/0!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4"/>
        <v>10166.1</v>
      </c>
      <c r="D12" s="21">
        <f t="shared" si="0"/>
        <v>447.6</v>
      </c>
      <c r="E12" s="2">
        <f t="shared" si="5"/>
        <v>4.402868356596925</v>
      </c>
      <c r="F12" s="21">
        <v>2620.3</v>
      </c>
      <c r="G12" s="2">
        <v>135.8</v>
      </c>
      <c r="H12" s="2">
        <f t="shared" si="6"/>
        <v>5.182612677937641</v>
      </c>
      <c r="I12" s="21">
        <v>93.9</v>
      </c>
      <c r="J12" s="2">
        <v>7.4</v>
      </c>
      <c r="K12" s="2">
        <f t="shared" si="1"/>
        <v>7.880724174653888</v>
      </c>
      <c r="L12" s="21">
        <v>4.2</v>
      </c>
      <c r="M12" s="2">
        <v>0</v>
      </c>
      <c r="N12" s="2">
        <f t="shared" si="7"/>
        <v>0</v>
      </c>
      <c r="O12" s="21">
        <v>270</v>
      </c>
      <c r="P12" s="2">
        <v>4.3</v>
      </c>
      <c r="Q12" s="2">
        <f t="shared" si="8"/>
        <v>1.5925925925925926</v>
      </c>
      <c r="R12" s="24">
        <v>757</v>
      </c>
      <c r="S12" s="2">
        <v>16.4</v>
      </c>
      <c r="T12" s="2">
        <f aca="true" t="shared" si="24" ref="T12:T26">S12/R12*100</f>
        <v>2.166446499339498</v>
      </c>
      <c r="U12" s="23"/>
      <c r="V12" s="2"/>
      <c r="W12" s="2" t="e">
        <f t="shared" si="9"/>
        <v>#DIV/0!</v>
      </c>
      <c r="X12" s="23">
        <v>210</v>
      </c>
      <c r="Y12" s="2">
        <v>17.6</v>
      </c>
      <c r="Z12" s="2">
        <f t="shared" si="10"/>
        <v>8.380952380952381</v>
      </c>
      <c r="AA12" s="23">
        <v>12</v>
      </c>
      <c r="AB12" s="2">
        <v>0</v>
      </c>
      <c r="AC12" s="2">
        <f t="shared" si="11"/>
        <v>0</v>
      </c>
      <c r="AD12" s="2"/>
      <c r="AE12" s="2"/>
      <c r="AF12" s="2" t="e">
        <f t="shared" si="12"/>
        <v>#DIV/0!</v>
      </c>
      <c r="AG12" s="21">
        <v>20</v>
      </c>
      <c r="AH12" s="2">
        <v>1.3</v>
      </c>
      <c r="AI12" s="2">
        <f t="shared" si="13"/>
        <v>6.5</v>
      </c>
      <c r="AJ12" s="23">
        <v>7545.8</v>
      </c>
      <c r="AK12" s="25">
        <v>311.8</v>
      </c>
      <c r="AL12" s="2">
        <f t="shared" si="14"/>
        <v>4.132099976145671</v>
      </c>
      <c r="AM12" s="23">
        <v>3638.6</v>
      </c>
      <c r="AN12" s="25">
        <v>303.2</v>
      </c>
      <c r="AO12" s="2">
        <f t="shared" si="15"/>
        <v>8.332875281701753</v>
      </c>
      <c r="AP12" s="23">
        <v>0</v>
      </c>
      <c r="AQ12" s="25">
        <v>0</v>
      </c>
      <c r="AR12" s="2" t="e">
        <f t="shared" si="16"/>
        <v>#DIV/0!</v>
      </c>
      <c r="AS12" s="21">
        <v>10166.1</v>
      </c>
      <c r="AT12" s="26">
        <v>271.8</v>
      </c>
      <c r="AU12" s="2">
        <f t="shared" si="17"/>
        <v>2.673591642812878</v>
      </c>
      <c r="AV12" s="30">
        <v>1579.8</v>
      </c>
      <c r="AW12" s="25">
        <v>28.6</v>
      </c>
      <c r="AX12" s="2">
        <f t="shared" si="18"/>
        <v>1.8103557412330675</v>
      </c>
      <c r="AY12" s="29">
        <v>1277.9</v>
      </c>
      <c r="AZ12" s="25">
        <v>28.6</v>
      </c>
      <c r="BA12" s="2">
        <f t="shared" si="2"/>
        <v>2.238046795523906</v>
      </c>
      <c r="BB12" s="21">
        <v>2214.3</v>
      </c>
      <c r="BC12" s="28">
        <v>0</v>
      </c>
      <c r="BD12" s="2">
        <f t="shared" si="19"/>
        <v>0</v>
      </c>
      <c r="BE12" s="29">
        <v>4597.6</v>
      </c>
      <c r="BF12" s="28">
        <v>92.5</v>
      </c>
      <c r="BG12" s="2">
        <f t="shared" si="20"/>
        <v>2.0119192622237687</v>
      </c>
      <c r="BH12" s="29">
        <v>1665.6</v>
      </c>
      <c r="BI12" s="26">
        <v>148.7</v>
      </c>
      <c r="BJ12" s="2">
        <f t="shared" si="21"/>
        <v>8.927713736791548</v>
      </c>
      <c r="BK12" s="27">
        <f t="shared" si="3"/>
        <v>0</v>
      </c>
      <c r="BL12" s="17">
        <f t="shared" si="22"/>
        <v>175.8</v>
      </c>
      <c r="BM12" s="2" t="e">
        <f t="shared" si="23"/>
        <v>#DIV/0!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4"/>
        <v>6263.7</v>
      </c>
      <c r="D13" s="21">
        <f t="shared" si="0"/>
        <v>425.59999999999997</v>
      </c>
      <c r="E13" s="2">
        <f t="shared" si="5"/>
        <v>6.794706004438271</v>
      </c>
      <c r="F13" s="21">
        <v>2708.5</v>
      </c>
      <c r="G13" s="2">
        <v>296.9</v>
      </c>
      <c r="H13" s="2">
        <f t="shared" si="6"/>
        <v>10.961786966955879</v>
      </c>
      <c r="I13" s="21">
        <v>76.4</v>
      </c>
      <c r="J13" s="2">
        <v>12</v>
      </c>
      <c r="K13" s="2">
        <f t="shared" si="1"/>
        <v>15.706806282722512</v>
      </c>
      <c r="L13" s="21">
        <v>206.6</v>
      </c>
      <c r="M13" s="2">
        <v>0.1</v>
      </c>
      <c r="N13" s="2">
        <f t="shared" si="7"/>
        <v>0.0484027105517909</v>
      </c>
      <c r="O13" s="21">
        <v>100</v>
      </c>
      <c r="P13" s="2">
        <v>0.3</v>
      </c>
      <c r="Q13" s="2">
        <f t="shared" si="8"/>
        <v>0.3</v>
      </c>
      <c r="R13" s="23">
        <v>548</v>
      </c>
      <c r="S13" s="2">
        <v>3.8</v>
      </c>
      <c r="T13" s="2">
        <f t="shared" si="24"/>
        <v>0.6934306569343065</v>
      </c>
      <c r="U13" s="23"/>
      <c r="V13" s="2"/>
      <c r="W13" s="2" t="e">
        <f t="shared" si="9"/>
        <v>#DIV/0!</v>
      </c>
      <c r="X13" s="23">
        <v>179</v>
      </c>
      <c r="Y13" s="2">
        <v>136.8</v>
      </c>
      <c r="Z13" s="2">
        <f t="shared" si="10"/>
        <v>76.4245810055866</v>
      </c>
      <c r="AA13" s="23">
        <v>19</v>
      </c>
      <c r="AB13" s="2">
        <v>0</v>
      </c>
      <c r="AC13" s="2">
        <f t="shared" si="11"/>
        <v>0</v>
      </c>
      <c r="AD13" s="2"/>
      <c r="AE13" s="2"/>
      <c r="AF13" s="2" t="e">
        <f t="shared" si="12"/>
        <v>#DIV/0!</v>
      </c>
      <c r="AG13" s="21">
        <v>180</v>
      </c>
      <c r="AH13" s="2">
        <v>10.9</v>
      </c>
      <c r="AI13" s="2">
        <f t="shared" si="13"/>
        <v>6.055555555555555</v>
      </c>
      <c r="AJ13" s="23">
        <v>3555.2</v>
      </c>
      <c r="AK13" s="25">
        <v>128.7</v>
      </c>
      <c r="AL13" s="2">
        <f t="shared" si="14"/>
        <v>3.6200495049504946</v>
      </c>
      <c r="AM13" s="23">
        <v>1405.1</v>
      </c>
      <c r="AN13" s="25">
        <v>117.1</v>
      </c>
      <c r="AO13" s="2">
        <f t="shared" si="15"/>
        <v>8.333926410931607</v>
      </c>
      <c r="AP13" s="23">
        <v>35.2</v>
      </c>
      <c r="AQ13" s="25">
        <v>2.9</v>
      </c>
      <c r="AR13" s="2">
        <f t="shared" si="16"/>
        <v>8.238636363636363</v>
      </c>
      <c r="AS13" s="21">
        <v>6263.7</v>
      </c>
      <c r="AT13" s="26">
        <v>215.9</v>
      </c>
      <c r="AU13" s="2">
        <f t="shared" si="17"/>
        <v>3.446844516819133</v>
      </c>
      <c r="AV13" s="30">
        <v>1454.1</v>
      </c>
      <c r="AW13" s="25">
        <v>35.3</v>
      </c>
      <c r="AX13" s="2">
        <f t="shared" si="18"/>
        <v>2.4276184581528093</v>
      </c>
      <c r="AY13" s="29">
        <v>1449.1</v>
      </c>
      <c r="AZ13" s="25">
        <v>35.3</v>
      </c>
      <c r="BA13" s="2">
        <f t="shared" si="2"/>
        <v>2.435994755365399</v>
      </c>
      <c r="BB13" s="21">
        <v>2649.8</v>
      </c>
      <c r="BC13" s="28">
        <v>0</v>
      </c>
      <c r="BD13" s="2">
        <f t="shared" si="19"/>
        <v>0</v>
      </c>
      <c r="BE13" s="29">
        <v>1079.9</v>
      </c>
      <c r="BF13" s="28">
        <v>150.5</v>
      </c>
      <c r="BG13" s="2">
        <f t="shared" si="20"/>
        <v>13.936475599592555</v>
      </c>
      <c r="BH13" s="29">
        <v>972.1</v>
      </c>
      <c r="BI13" s="26">
        <v>28.1</v>
      </c>
      <c r="BJ13" s="2">
        <f t="shared" si="21"/>
        <v>2.8906491101738507</v>
      </c>
      <c r="BK13" s="27">
        <f t="shared" si="3"/>
        <v>0</v>
      </c>
      <c r="BL13" s="17">
        <f t="shared" si="22"/>
        <v>209.69999999999996</v>
      </c>
      <c r="BM13" s="2" t="e">
        <f>BL13/BK13*100</f>
        <v>#DIV/0!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4"/>
        <v>6423.3</v>
      </c>
      <c r="D14" s="21">
        <f t="shared" si="0"/>
        <v>353.5</v>
      </c>
      <c r="E14" s="2">
        <f t="shared" si="5"/>
        <v>5.503401678265066</v>
      </c>
      <c r="F14" s="21">
        <v>2810.9</v>
      </c>
      <c r="G14" s="2">
        <v>129.1</v>
      </c>
      <c r="H14" s="2">
        <f t="shared" si="6"/>
        <v>4.592835035042157</v>
      </c>
      <c r="I14" s="21">
        <v>622.2</v>
      </c>
      <c r="J14" s="2">
        <v>37.8</v>
      </c>
      <c r="K14" s="2">
        <f t="shared" si="1"/>
        <v>6.075216972034714</v>
      </c>
      <c r="L14" s="21">
        <v>0.2</v>
      </c>
      <c r="M14" s="2">
        <v>0</v>
      </c>
      <c r="N14" s="2">
        <f t="shared" si="7"/>
        <v>0</v>
      </c>
      <c r="O14" s="21">
        <v>180</v>
      </c>
      <c r="P14" s="2">
        <v>0.4</v>
      </c>
      <c r="Q14" s="2">
        <f t="shared" si="8"/>
        <v>0.2222222222222222</v>
      </c>
      <c r="R14" s="23">
        <v>535</v>
      </c>
      <c r="S14" s="2">
        <v>11.9</v>
      </c>
      <c r="T14" s="2">
        <f t="shared" si="24"/>
        <v>2.2242990654205608</v>
      </c>
      <c r="U14" s="23"/>
      <c r="V14" s="2"/>
      <c r="W14" s="2" t="e">
        <f t="shared" si="9"/>
        <v>#DIV/0!</v>
      </c>
      <c r="X14" s="23">
        <v>178</v>
      </c>
      <c r="Y14" s="2">
        <v>0</v>
      </c>
      <c r="Z14" s="2">
        <f t="shared" si="10"/>
        <v>0</v>
      </c>
      <c r="AA14" s="23">
        <v>65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7</v>
      </c>
      <c r="AH14" s="2">
        <v>0</v>
      </c>
      <c r="AI14" s="2">
        <f t="shared" si="13"/>
        <v>0</v>
      </c>
      <c r="AJ14" s="23">
        <v>3612.4</v>
      </c>
      <c r="AK14" s="25">
        <v>224.4</v>
      </c>
      <c r="AL14" s="2">
        <f t="shared" si="14"/>
        <v>6.211936662606577</v>
      </c>
      <c r="AM14" s="23">
        <v>2589.5</v>
      </c>
      <c r="AN14" s="25">
        <v>215.8</v>
      </c>
      <c r="AO14" s="2">
        <f t="shared" si="15"/>
        <v>8.333655145781039</v>
      </c>
      <c r="AP14" s="23">
        <v>0</v>
      </c>
      <c r="AQ14" s="25">
        <v>0</v>
      </c>
      <c r="AR14" s="2" t="e">
        <f t="shared" si="16"/>
        <v>#DIV/0!</v>
      </c>
      <c r="AS14" s="21">
        <v>6423.3</v>
      </c>
      <c r="AT14" s="26">
        <v>323.3</v>
      </c>
      <c r="AU14" s="2">
        <f t="shared" si="17"/>
        <v>5.0332383665717</v>
      </c>
      <c r="AV14" s="30">
        <v>1538</v>
      </c>
      <c r="AW14" s="25">
        <v>45.7</v>
      </c>
      <c r="AX14" s="2">
        <f t="shared" si="18"/>
        <v>2.971391417425228</v>
      </c>
      <c r="AY14" s="29">
        <v>1348.4</v>
      </c>
      <c r="AZ14" s="25">
        <v>45.7</v>
      </c>
      <c r="BA14" s="2">
        <f t="shared" si="2"/>
        <v>3.3892020172055766</v>
      </c>
      <c r="BB14" s="21">
        <v>2231.4</v>
      </c>
      <c r="BC14" s="28">
        <v>0</v>
      </c>
      <c r="BD14" s="2">
        <f t="shared" si="19"/>
        <v>0</v>
      </c>
      <c r="BE14" s="29">
        <v>1184.3</v>
      </c>
      <c r="BF14" s="28">
        <v>99.4</v>
      </c>
      <c r="BG14" s="2">
        <f t="shared" si="20"/>
        <v>8.393143629148021</v>
      </c>
      <c r="BH14" s="29">
        <v>1361.1</v>
      </c>
      <c r="BI14" s="32">
        <v>176.2</v>
      </c>
      <c r="BJ14" s="2">
        <f t="shared" si="21"/>
        <v>12.945411799279993</v>
      </c>
      <c r="BK14" s="27">
        <f t="shared" si="3"/>
        <v>0</v>
      </c>
      <c r="BL14" s="17">
        <f t="shared" si="22"/>
        <v>30.19999999999999</v>
      </c>
      <c r="BM14" s="2" t="e">
        <f t="shared" si="23"/>
        <v>#DIV/0!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4"/>
        <v>7232.4</v>
      </c>
      <c r="D15" s="21">
        <f t="shared" si="0"/>
        <v>397.20000000000005</v>
      </c>
      <c r="E15" s="2">
        <f t="shared" si="5"/>
        <v>5.491952878712461</v>
      </c>
      <c r="F15" s="21">
        <v>1929.2</v>
      </c>
      <c r="G15" s="2">
        <v>112.9</v>
      </c>
      <c r="H15" s="2">
        <f t="shared" si="6"/>
        <v>5.852166701223306</v>
      </c>
      <c r="I15" s="21">
        <v>68.7</v>
      </c>
      <c r="J15" s="2">
        <v>4.5</v>
      </c>
      <c r="K15" s="2">
        <f t="shared" si="1"/>
        <v>6.550218340611353</v>
      </c>
      <c r="L15" s="21">
        <v>0</v>
      </c>
      <c r="M15" s="2">
        <v>0</v>
      </c>
      <c r="N15" s="2" t="e">
        <f t="shared" si="7"/>
        <v>#DIV/0!</v>
      </c>
      <c r="O15" s="21">
        <v>90</v>
      </c>
      <c r="P15" s="2">
        <v>3.2</v>
      </c>
      <c r="Q15" s="2">
        <f t="shared" si="8"/>
        <v>3.5555555555555554</v>
      </c>
      <c r="R15" s="23">
        <v>516</v>
      </c>
      <c r="S15" s="2">
        <v>8</v>
      </c>
      <c r="T15" s="2">
        <f t="shared" si="24"/>
        <v>1.550387596899225</v>
      </c>
      <c r="U15" s="23"/>
      <c r="V15" s="2"/>
      <c r="W15" s="2" t="e">
        <f t="shared" si="9"/>
        <v>#DIV/0!</v>
      </c>
      <c r="X15" s="23">
        <v>39</v>
      </c>
      <c r="Y15" s="2">
        <v>0</v>
      </c>
      <c r="Z15" s="2">
        <f t="shared" si="10"/>
        <v>0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90</v>
      </c>
      <c r="AH15" s="2">
        <v>0</v>
      </c>
      <c r="AI15" s="2">
        <f t="shared" si="13"/>
        <v>0</v>
      </c>
      <c r="AJ15" s="23">
        <v>5303.2</v>
      </c>
      <c r="AK15" s="25">
        <v>284.3</v>
      </c>
      <c r="AL15" s="2">
        <f t="shared" si="14"/>
        <v>5.360914165032433</v>
      </c>
      <c r="AM15" s="23">
        <v>3308.2</v>
      </c>
      <c r="AN15" s="25">
        <v>275.7</v>
      </c>
      <c r="AO15" s="2">
        <f t="shared" si="15"/>
        <v>8.333837131975093</v>
      </c>
      <c r="AP15" s="23">
        <v>0</v>
      </c>
      <c r="AQ15" s="25">
        <v>0</v>
      </c>
      <c r="AR15" s="2" t="e">
        <f t="shared" si="16"/>
        <v>#DIV/0!</v>
      </c>
      <c r="AS15" s="21">
        <v>7232.4</v>
      </c>
      <c r="AT15" s="26">
        <v>246.3</v>
      </c>
      <c r="AU15" s="2">
        <f t="shared" si="17"/>
        <v>3.4055085448813673</v>
      </c>
      <c r="AV15" s="30">
        <v>1601.2</v>
      </c>
      <c r="AW15" s="25">
        <v>26.7</v>
      </c>
      <c r="AX15" s="2">
        <f t="shared" si="18"/>
        <v>1.6674993754683984</v>
      </c>
      <c r="AY15" s="29">
        <v>1417.3</v>
      </c>
      <c r="AZ15" s="25">
        <v>26.7</v>
      </c>
      <c r="BA15" s="2">
        <f t="shared" si="2"/>
        <v>1.8838636844704721</v>
      </c>
      <c r="BB15" s="21">
        <v>3646.5</v>
      </c>
      <c r="BC15" s="28">
        <v>0</v>
      </c>
      <c r="BD15" s="2">
        <f t="shared" si="19"/>
        <v>0</v>
      </c>
      <c r="BE15" s="29">
        <v>873</v>
      </c>
      <c r="BF15" s="28">
        <v>100.9</v>
      </c>
      <c r="BG15" s="2">
        <f t="shared" si="20"/>
        <v>11.557846506300114</v>
      </c>
      <c r="BH15" s="29">
        <v>1003.3</v>
      </c>
      <c r="BI15" s="26">
        <v>116.6</v>
      </c>
      <c r="BJ15" s="2">
        <f t="shared" si="21"/>
        <v>11.621648559752815</v>
      </c>
      <c r="BK15" s="27">
        <f t="shared" si="3"/>
        <v>0</v>
      </c>
      <c r="BL15" s="17">
        <f t="shared" si="22"/>
        <v>150.90000000000003</v>
      </c>
      <c r="BM15" s="2" t="e">
        <f t="shared" si="23"/>
        <v>#DIV/0!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4"/>
        <v>3203.3999999999996</v>
      </c>
      <c r="D16" s="21">
        <f t="shared" si="0"/>
        <v>175.39999999999998</v>
      </c>
      <c r="E16" s="2">
        <f t="shared" si="5"/>
        <v>5.475432353124805</v>
      </c>
      <c r="F16" s="21">
        <v>1057.2</v>
      </c>
      <c r="G16" s="2">
        <v>41.7</v>
      </c>
      <c r="H16" s="2">
        <f t="shared" si="6"/>
        <v>3.9443813847900113</v>
      </c>
      <c r="I16" s="21">
        <v>9.6</v>
      </c>
      <c r="J16" s="2">
        <v>0.6</v>
      </c>
      <c r="K16" s="2">
        <f t="shared" si="1"/>
        <v>6.25</v>
      </c>
      <c r="L16" s="21">
        <v>0</v>
      </c>
      <c r="M16" s="2">
        <v>0</v>
      </c>
      <c r="N16" s="2" t="e">
        <f t="shared" si="7"/>
        <v>#DIV/0!</v>
      </c>
      <c r="O16" s="21">
        <v>50</v>
      </c>
      <c r="P16" s="2">
        <v>0.3</v>
      </c>
      <c r="Q16" s="2">
        <f t="shared" si="8"/>
        <v>0.6</v>
      </c>
      <c r="R16" s="23">
        <v>329</v>
      </c>
      <c r="S16" s="2">
        <v>5</v>
      </c>
      <c r="T16" s="2">
        <f t="shared" si="24"/>
        <v>1.5197568389057752</v>
      </c>
      <c r="U16" s="23"/>
      <c r="V16" s="2"/>
      <c r="W16" s="2" t="e">
        <f t="shared" si="9"/>
        <v>#DIV/0!</v>
      </c>
      <c r="X16" s="23">
        <v>233</v>
      </c>
      <c r="Y16" s="2">
        <v>0</v>
      </c>
      <c r="Z16" s="2">
        <f t="shared" si="10"/>
        <v>0</v>
      </c>
      <c r="AA16" s="23">
        <v>31</v>
      </c>
      <c r="AB16" s="2">
        <v>2.6</v>
      </c>
      <c r="AC16" s="2">
        <f t="shared" si="11"/>
        <v>8.38709677419355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2146.2</v>
      </c>
      <c r="AK16" s="25">
        <v>133.7</v>
      </c>
      <c r="AL16" s="2">
        <f t="shared" si="14"/>
        <v>6.229615133724723</v>
      </c>
      <c r="AM16" s="23">
        <v>1018.3</v>
      </c>
      <c r="AN16" s="25">
        <v>84.9</v>
      </c>
      <c r="AO16" s="2">
        <f t="shared" si="15"/>
        <v>8.337425120298537</v>
      </c>
      <c r="AP16" s="23">
        <v>482.7</v>
      </c>
      <c r="AQ16" s="25">
        <v>40.2</v>
      </c>
      <c r="AR16" s="2">
        <f t="shared" si="16"/>
        <v>8.328154133001865</v>
      </c>
      <c r="AS16" s="21">
        <v>3203.4</v>
      </c>
      <c r="AT16" s="26">
        <v>97.6</v>
      </c>
      <c r="AU16" s="2">
        <f t="shared" si="17"/>
        <v>3.0467628145095835</v>
      </c>
      <c r="AV16" s="30">
        <v>1166.6</v>
      </c>
      <c r="AW16" s="25">
        <v>22.3</v>
      </c>
      <c r="AX16" s="2">
        <f t="shared" si="18"/>
        <v>1.9115378021601237</v>
      </c>
      <c r="AY16" s="29">
        <v>1161.6</v>
      </c>
      <c r="AZ16" s="25">
        <v>22.3</v>
      </c>
      <c r="BA16" s="2">
        <f t="shared" si="2"/>
        <v>1.919765840220386</v>
      </c>
      <c r="BB16" s="21">
        <v>900.5</v>
      </c>
      <c r="BC16" s="28">
        <v>0</v>
      </c>
      <c r="BD16" s="2">
        <f t="shared" si="19"/>
        <v>0</v>
      </c>
      <c r="BE16" s="29">
        <v>231.1</v>
      </c>
      <c r="BF16" s="28">
        <v>12.7</v>
      </c>
      <c r="BG16" s="2">
        <f t="shared" si="20"/>
        <v>5.495456512332324</v>
      </c>
      <c r="BH16" s="29">
        <v>798.5</v>
      </c>
      <c r="BI16" s="26">
        <v>60.6</v>
      </c>
      <c r="BJ16" s="2">
        <f t="shared" si="21"/>
        <v>7.5892298058860375</v>
      </c>
      <c r="BK16" s="27">
        <f t="shared" si="3"/>
        <v>0</v>
      </c>
      <c r="BL16" s="17">
        <f t="shared" si="22"/>
        <v>77.79999999999998</v>
      </c>
      <c r="BM16" s="2" t="e">
        <f t="shared" si="23"/>
        <v>#DIV/0!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4"/>
        <v>5453.5</v>
      </c>
      <c r="D17" s="21">
        <f t="shared" si="0"/>
        <v>236.2</v>
      </c>
      <c r="E17" s="2">
        <f t="shared" si="5"/>
        <v>4.331163472998991</v>
      </c>
      <c r="F17" s="21">
        <v>3891.6</v>
      </c>
      <c r="G17" s="2">
        <v>194.1</v>
      </c>
      <c r="H17" s="2">
        <f t="shared" si="6"/>
        <v>4.9876657415972865</v>
      </c>
      <c r="I17" s="21">
        <v>1448.7</v>
      </c>
      <c r="J17" s="2">
        <v>119.6</v>
      </c>
      <c r="K17" s="2">
        <f t="shared" si="1"/>
        <v>8.255677503969075</v>
      </c>
      <c r="L17" s="21">
        <v>3.5</v>
      </c>
      <c r="M17" s="2">
        <v>0</v>
      </c>
      <c r="N17" s="2">
        <f t="shared" si="7"/>
        <v>0</v>
      </c>
      <c r="O17" s="21">
        <v>230</v>
      </c>
      <c r="P17" s="2">
        <v>4.4</v>
      </c>
      <c r="Q17" s="2">
        <f t="shared" si="8"/>
        <v>1.9130434782608698</v>
      </c>
      <c r="R17" s="23">
        <v>1215</v>
      </c>
      <c r="S17" s="2">
        <v>27.7</v>
      </c>
      <c r="T17" s="2">
        <f t="shared" si="24"/>
        <v>2.279835390946502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35</v>
      </c>
      <c r="AH17" s="2">
        <v>0</v>
      </c>
      <c r="AI17" s="2" t="e">
        <f>AI10</f>
        <v>#DIV/0!</v>
      </c>
      <c r="AJ17" s="23">
        <v>1561.9</v>
      </c>
      <c r="AK17" s="25">
        <v>42.1</v>
      </c>
      <c r="AL17" s="2">
        <f t="shared" si="14"/>
        <v>2.69543504705807</v>
      </c>
      <c r="AM17" s="23">
        <v>401.5</v>
      </c>
      <c r="AN17" s="25">
        <v>33.5</v>
      </c>
      <c r="AO17" s="2">
        <f t="shared" si="15"/>
        <v>8.34371108343711</v>
      </c>
      <c r="AP17" s="23">
        <v>0</v>
      </c>
      <c r="AQ17" s="25">
        <v>0</v>
      </c>
      <c r="AR17" s="2" t="e">
        <f t="shared" si="16"/>
        <v>#DIV/0!</v>
      </c>
      <c r="AS17" s="21">
        <v>5453.5</v>
      </c>
      <c r="AT17" s="26">
        <v>168.5</v>
      </c>
      <c r="AU17" s="2">
        <f t="shared" si="17"/>
        <v>3.0897588704501695</v>
      </c>
      <c r="AV17" s="30">
        <v>1541.2</v>
      </c>
      <c r="AW17" s="25">
        <v>37.9</v>
      </c>
      <c r="AX17" s="2">
        <f t="shared" si="18"/>
        <v>2.4591227614845574</v>
      </c>
      <c r="AY17" s="29">
        <v>1380.7</v>
      </c>
      <c r="AZ17" s="25">
        <v>37.9</v>
      </c>
      <c r="BA17" s="2">
        <f t="shared" si="2"/>
        <v>2.7449844281886</v>
      </c>
      <c r="BB17" s="21">
        <v>1747.4</v>
      </c>
      <c r="BC17" s="28">
        <v>0</v>
      </c>
      <c r="BD17" s="2">
        <f t="shared" si="19"/>
        <v>0</v>
      </c>
      <c r="BE17" s="29">
        <v>732.3</v>
      </c>
      <c r="BF17" s="28">
        <v>35.4</v>
      </c>
      <c r="BG17" s="2">
        <f t="shared" si="20"/>
        <v>4.83408439164277</v>
      </c>
      <c r="BH17" s="29">
        <v>1324.5</v>
      </c>
      <c r="BI17" s="26">
        <v>93.2</v>
      </c>
      <c r="BJ17" s="2">
        <f t="shared" si="21"/>
        <v>7.03661759154398</v>
      </c>
      <c r="BK17" s="27">
        <f t="shared" si="3"/>
        <v>0</v>
      </c>
      <c r="BL17" s="17">
        <f t="shared" si="22"/>
        <v>67.69999999999999</v>
      </c>
      <c r="BM17" s="2" t="e">
        <f t="shared" si="23"/>
        <v>#DIV/0!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4"/>
        <v>12446.1</v>
      </c>
      <c r="D18" s="21">
        <f t="shared" si="0"/>
        <v>672</v>
      </c>
      <c r="E18" s="2">
        <f t="shared" si="5"/>
        <v>5.3992817027020505</v>
      </c>
      <c r="F18" s="21">
        <v>2452</v>
      </c>
      <c r="G18" s="2">
        <v>96.6</v>
      </c>
      <c r="H18" s="2">
        <f t="shared" si="6"/>
        <v>3.9396411092985315</v>
      </c>
      <c r="I18" s="21">
        <v>313.5</v>
      </c>
      <c r="J18" s="2">
        <v>10.9</v>
      </c>
      <c r="K18" s="2">
        <f t="shared" si="1"/>
        <v>3.476874003189793</v>
      </c>
      <c r="L18" s="21">
        <v>22</v>
      </c>
      <c r="M18" s="2">
        <v>0</v>
      </c>
      <c r="N18" s="2">
        <f t="shared" si="7"/>
        <v>0</v>
      </c>
      <c r="O18" s="21">
        <v>390</v>
      </c>
      <c r="P18" s="2">
        <v>4.1</v>
      </c>
      <c r="Q18" s="2">
        <f t="shared" si="8"/>
        <v>1.0512820512820513</v>
      </c>
      <c r="R18" s="23">
        <v>888</v>
      </c>
      <c r="S18" s="2">
        <v>9.7</v>
      </c>
      <c r="T18" s="2">
        <f t="shared" si="24"/>
        <v>1.0923423423423424</v>
      </c>
      <c r="U18" s="23"/>
      <c r="V18" s="2"/>
      <c r="W18" s="2" t="e">
        <f t="shared" si="9"/>
        <v>#DIV/0!</v>
      </c>
      <c r="X18" s="23">
        <v>39</v>
      </c>
      <c r="Y18" s="2">
        <v>1.3</v>
      </c>
      <c r="Z18" s="2">
        <f t="shared" si="10"/>
        <v>3.3333333333333335</v>
      </c>
      <c r="AA18" s="23">
        <v>25</v>
      </c>
      <c r="AB18" s="2">
        <v>7</v>
      </c>
      <c r="AC18" s="2">
        <f t="shared" si="11"/>
        <v>28.000000000000004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9994.1</v>
      </c>
      <c r="AK18" s="25">
        <v>575.4</v>
      </c>
      <c r="AL18" s="2">
        <f t="shared" si="14"/>
        <v>5.7573968641498485</v>
      </c>
      <c r="AM18" s="23">
        <v>6697.4</v>
      </c>
      <c r="AN18" s="25">
        <v>558.1</v>
      </c>
      <c r="AO18" s="2">
        <f t="shared" si="15"/>
        <v>8.33308448054469</v>
      </c>
      <c r="AP18" s="23">
        <v>0</v>
      </c>
      <c r="AQ18" s="25">
        <v>0</v>
      </c>
      <c r="AR18" s="2" t="e">
        <f t="shared" si="16"/>
        <v>#DIV/0!</v>
      </c>
      <c r="AS18" s="21">
        <v>12446.1</v>
      </c>
      <c r="AT18" s="26">
        <v>55.1</v>
      </c>
      <c r="AU18" s="2">
        <f t="shared" si="17"/>
        <v>0.4427089610400045</v>
      </c>
      <c r="AV18" s="30">
        <v>1910.6</v>
      </c>
      <c r="AW18" s="25">
        <v>24</v>
      </c>
      <c r="AX18" s="2">
        <f t="shared" si="18"/>
        <v>1.2561499005547996</v>
      </c>
      <c r="AY18" s="29">
        <v>1601.9</v>
      </c>
      <c r="AZ18" s="25">
        <v>24</v>
      </c>
      <c r="BA18" s="2">
        <f t="shared" si="2"/>
        <v>1.4982208627255134</v>
      </c>
      <c r="BB18" s="21">
        <v>7157.2</v>
      </c>
      <c r="BC18" s="28">
        <v>0</v>
      </c>
      <c r="BD18" s="2">
        <f t="shared" si="19"/>
        <v>0</v>
      </c>
      <c r="BE18" s="29">
        <v>420.8</v>
      </c>
      <c r="BF18" s="28">
        <v>15.6</v>
      </c>
      <c r="BG18" s="2">
        <f t="shared" si="20"/>
        <v>3.70722433460076</v>
      </c>
      <c r="BH18" s="29">
        <v>2740.1</v>
      </c>
      <c r="BI18" s="26">
        <v>6.5</v>
      </c>
      <c r="BJ18" s="2">
        <f t="shared" si="21"/>
        <v>0.23721761979489797</v>
      </c>
      <c r="BK18" s="27">
        <f t="shared" si="3"/>
        <v>0</v>
      </c>
      <c r="BL18" s="17">
        <f t="shared" si="22"/>
        <v>616.9</v>
      </c>
      <c r="BM18" s="2" t="e">
        <f t="shared" si="23"/>
        <v>#DIV/0!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4"/>
        <v>4091.5</v>
      </c>
      <c r="D19" s="21">
        <f t="shared" si="0"/>
        <v>225</v>
      </c>
      <c r="E19" s="2">
        <f t="shared" si="5"/>
        <v>5.499205670292069</v>
      </c>
      <c r="F19" s="21">
        <v>1357.6</v>
      </c>
      <c r="G19" s="2">
        <v>47.2</v>
      </c>
      <c r="H19" s="2">
        <f t="shared" si="6"/>
        <v>3.4767236299351802</v>
      </c>
      <c r="I19" s="21">
        <v>13.3</v>
      </c>
      <c r="J19" s="2">
        <v>0.7</v>
      </c>
      <c r="K19" s="2">
        <f t="shared" si="1"/>
        <v>5.263157894736842</v>
      </c>
      <c r="L19" s="21">
        <v>0.4</v>
      </c>
      <c r="M19" s="2">
        <v>0</v>
      </c>
      <c r="N19" s="2">
        <f t="shared" si="7"/>
        <v>0</v>
      </c>
      <c r="O19" s="21">
        <v>95</v>
      </c>
      <c r="P19" s="2">
        <v>13</v>
      </c>
      <c r="Q19" s="2">
        <f t="shared" si="8"/>
        <v>13.684210526315791</v>
      </c>
      <c r="R19" s="23">
        <v>342</v>
      </c>
      <c r="S19" s="2">
        <v>4.1</v>
      </c>
      <c r="T19" s="2">
        <f t="shared" si="24"/>
        <v>1.198830409356725</v>
      </c>
      <c r="U19" s="23"/>
      <c r="V19" s="2"/>
      <c r="W19" s="2" t="e">
        <f t="shared" si="9"/>
        <v>#DIV/0!</v>
      </c>
      <c r="X19" s="23">
        <v>240</v>
      </c>
      <c r="Y19" s="2">
        <v>0</v>
      </c>
      <c r="Z19" s="2">
        <f t="shared" si="10"/>
        <v>0</v>
      </c>
      <c r="AA19" s="23">
        <v>5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2733.9</v>
      </c>
      <c r="AK19" s="25">
        <v>177.8</v>
      </c>
      <c r="AL19" s="2">
        <f t="shared" si="14"/>
        <v>6.5035297560261895</v>
      </c>
      <c r="AM19" s="23">
        <v>1549.3</v>
      </c>
      <c r="AN19" s="25">
        <v>129.1</v>
      </c>
      <c r="AO19" s="2">
        <f t="shared" si="15"/>
        <v>8.332795456012393</v>
      </c>
      <c r="AP19" s="23">
        <v>480.9</v>
      </c>
      <c r="AQ19" s="25">
        <v>40.1</v>
      </c>
      <c r="AR19" s="2">
        <f t="shared" si="16"/>
        <v>8.338531919317946</v>
      </c>
      <c r="AS19" s="21">
        <v>4091.5</v>
      </c>
      <c r="AT19" s="26">
        <v>140.5</v>
      </c>
      <c r="AU19" s="2">
        <f t="shared" si="17"/>
        <v>3.43394842967127</v>
      </c>
      <c r="AV19" s="30">
        <v>1206.3</v>
      </c>
      <c r="AW19" s="25">
        <v>24</v>
      </c>
      <c r="AX19" s="2">
        <f t="shared" si="18"/>
        <v>1.9895548371051976</v>
      </c>
      <c r="AY19" s="29">
        <v>1201.3</v>
      </c>
      <c r="AZ19" s="25">
        <v>24</v>
      </c>
      <c r="BA19" s="2">
        <f t="shared" si="2"/>
        <v>1.9978356780154831</v>
      </c>
      <c r="BB19" s="21">
        <v>954.4</v>
      </c>
      <c r="BC19" s="28">
        <v>0</v>
      </c>
      <c r="BD19" s="2">
        <f t="shared" si="19"/>
        <v>0</v>
      </c>
      <c r="BE19" s="29">
        <v>656.8</v>
      </c>
      <c r="BF19" s="28">
        <v>32.2</v>
      </c>
      <c r="BG19" s="2">
        <f t="shared" si="20"/>
        <v>4.902557856272838</v>
      </c>
      <c r="BH19" s="29">
        <v>1166.6</v>
      </c>
      <c r="BI19" s="26">
        <v>82.3</v>
      </c>
      <c r="BJ19" s="2">
        <f t="shared" si="21"/>
        <v>7.0546888393622496</v>
      </c>
      <c r="BK19" s="27">
        <f t="shared" si="3"/>
        <v>0</v>
      </c>
      <c r="BL19" s="17">
        <f t="shared" si="22"/>
        <v>84.5</v>
      </c>
      <c r="BM19" s="2" t="e">
        <f t="shared" si="23"/>
        <v>#DIV/0!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4"/>
        <v>3807.3</v>
      </c>
      <c r="D20" s="21">
        <f t="shared" si="0"/>
        <v>259.4</v>
      </c>
      <c r="E20" s="2">
        <f t="shared" si="5"/>
        <v>6.813227221390486</v>
      </c>
      <c r="F20" s="21">
        <v>1000.2</v>
      </c>
      <c r="G20" s="2">
        <v>62.5</v>
      </c>
      <c r="H20" s="2">
        <f t="shared" si="6"/>
        <v>6.248750249950009</v>
      </c>
      <c r="I20" s="21">
        <v>10.6</v>
      </c>
      <c r="J20" s="2">
        <v>0.4</v>
      </c>
      <c r="K20" s="2">
        <f t="shared" si="1"/>
        <v>3.773584905660378</v>
      </c>
      <c r="L20" s="21">
        <v>0.9</v>
      </c>
      <c r="M20" s="2">
        <v>0.2</v>
      </c>
      <c r="N20" s="2">
        <f t="shared" si="7"/>
        <v>22.222222222222225</v>
      </c>
      <c r="O20" s="21">
        <v>45</v>
      </c>
      <c r="P20" s="2">
        <v>0.2</v>
      </c>
      <c r="Q20" s="2">
        <f t="shared" si="8"/>
        <v>0.4444444444444444</v>
      </c>
      <c r="R20" s="23">
        <v>281</v>
      </c>
      <c r="S20" s="2">
        <v>1.9</v>
      </c>
      <c r="T20" s="2">
        <f t="shared" si="24"/>
        <v>0.6761565836298932</v>
      </c>
      <c r="U20" s="23"/>
      <c r="V20" s="2"/>
      <c r="W20" s="2" t="e">
        <f t="shared" si="9"/>
        <v>#DIV/0!</v>
      </c>
      <c r="X20" s="23">
        <v>0</v>
      </c>
      <c r="Y20" s="2">
        <v>0</v>
      </c>
      <c r="Z20" s="2" t="e">
        <f t="shared" si="10"/>
        <v>#DIV/0!</v>
      </c>
      <c r="AA20" s="23">
        <v>28</v>
      </c>
      <c r="AB20" s="2">
        <v>2</v>
      </c>
      <c r="AC20" s="2">
        <f t="shared" si="11"/>
        <v>7.142857142857142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2807.1</v>
      </c>
      <c r="AK20" s="25">
        <v>196.9</v>
      </c>
      <c r="AL20" s="2">
        <f t="shared" si="14"/>
        <v>7.014356453279186</v>
      </c>
      <c r="AM20" s="23">
        <v>2259.7</v>
      </c>
      <c r="AN20" s="25">
        <v>188.3</v>
      </c>
      <c r="AO20" s="2">
        <f t="shared" si="15"/>
        <v>8.332964552816746</v>
      </c>
      <c r="AP20" s="23">
        <v>0</v>
      </c>
      <c r="AQ20" s="25">
        <v>0</v>
      </c>
      <c r="AR20" s="2" t="e">
        <f t="shared" si="16"/>
        <v>#DIV/0!</v>
      </c>
      <c r="AS20" s="21">
        <v>3807.3</v>
      </c>
      <c r="AT20" s="26">
        <v>99.7</v>
      </c>
      <c r="AU20" s="2">
        <f t="shared" si="17"/>
        <v>2.6186536390618023</v>
      </c>
      <c r="AV20" s="30">
        <v>1410.6</v>
      </c>
      <c r="AW20" s="25">
        <v>35.7</v>
      </c>
      <c r="AX20" s="2">
        <f t="shared" si="18"/>
        <v>2.530837941301574</v>
      </c>
      <c r="AY20" s="29">
        <v>1299.6</v>
      </c>
      <c r="AZ20" s="25">
        <v>35.7</v>
      </c>
      <c r="BA20" s="2">
        <f t="shared" si="2"/>
        <v>2.7469990766389665</v>
      </c>
      <c r="BB20" s="21">
        <v>839.7</v>
      </c>
      <c r="BC20" s="28">
        <v>0</v>
      </c>
      <c r="BD20" s="2">
        <f t="shared" si="19"/>
        <v>0</v>
      </c>
      <c r="BE20" s="29">
        <v>530.9</v>
      </c>
      <c r="BF20" s="28">
        <v>37.6</v>
      </c>
      <c r="BG20" s="2">
        <f t="shared" si="20"/>
        <v>7.082313053305708</v>
      </c>
      <c r="BH20" s="29">
        <v>918.6</v>
      </c>
      <c r="BI20" s="26">
        <v>24.4</v>
      </c>
      <c r="BJ20" s="2">
        <f t="shared" si="21"/>
        <v>2.6562159808404093</v>
      </c>
      <c r="BK20" s="27">
        <f t="shared" si="3"/>
        <v>0</v>
      </c>
      <c r="BL20" s="17">
        <f t="shared" si="22"/>
        <v>159.7</v>
      </c>
      <c r="BM20" s="2" t="e">
        <f t="shared" si="23"/>
        <v>#DIV/0!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4"/>
        <v>6402.3</v>
      </c>
      <c r="D21" s="21">
        <f t="shared" si="0"/>
        <v>391.9</v>
      </c>
      <c r="E21" s="2">
        <f t="shared" si="5"/>
        <v>6.121237680208674</v>
      </c>
      <c r="F21" s="21">
        <v>1757.5</v>
      </c>
      <c r="G21" s="2">
        <v>76.9</v>
      </c>
      <c r="H21" s="2">
        <f t="shared" si="6"/>
        <v>4.375533428165007</v>
      </c>
      <c r="I21" s="21">
        <v>45.9</v>
      </c>
      <c r="J21" s="2">
        <v>7.3</v>
      </c>
      <c r="K21" s="2">
        <f t="shared" si="1"/>
        <v>15.904139433551197</v>
      </c>
      <c r="L21" s="21">
        <v>0</v>
      </c>
      <c r="M21" s="2">
        <v>0</v>
      </c>
      <c r="N21" s="2" t="e">
        <f t="shared" si="7"/>
        <v>#DIV/0!</v>
      </c>
      <c r="O21" s="21">
        <v>250</v>
      </c>
      <c r="P21" s="2">
        <v>3.6</v>
      </c>
      <c r="Q21" s="2">
        <f t="shared" si="8"/>
        <v>1.44</v>
      </c>
      <c r="R21" s="23">
        <v>899</v>
      </c>
      <c r="S21" s="2">
        <v>18.8</v>
      </c>
      <c r="T21" s="2">
        <f t="shared" si="24"/>
        <v>2.0912124582869858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40</v>
      </c>
      <c r="AB21" s="2">
        <v>3.2</v>
      </c>
      <c r="AC21" s="2">
        <f t="shared" si="11"/>
        <v>8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4644.8</v>
      </c>
      <c r="AK21" s="25">
        <v>315</v>
      </c>
      <c r="AL21" s="2">
        <f t="shared" si="14"/>
        <v>6.7817774715811225</v>
      </c>
      <c r="AM21" s="23">
        <v>3676.5</v>
      </c>
      <c r="AN21" s="25">
        <v>306.4</v>
      </c>
      <c r="AO21" s="2">
        <f t="shared" si="15"/>
        <v>8.334013327893377</v>
      </c>
      <c r="AP21" s="23">
        <v>0</v>
      </c>
      <c r="AQ21" s="25">
        <v>0</v>
      </c>
      <c r="AR21" s="2" t="e">
        <f t="shared" si="16"/>
        <v>#DIV/0!</v>
      </c>
      <c r="AS21" s="21">
        <v>6402.3</v>
      </c>
      <c r="AT21" s="26">
        <v>75.5</v>
      </c>
      <c r="AU21" s="2">
        <f t="shared" si="17"/>
        <v>1.1792637021070553</v>
      </c>
      <c r="AV21" s="30">
        <v>1540.5</v>
      </c>
      <c r="AW21" s="25">
        <v>33.8</v>
      </c>
      <c r="AX21" s="2">
        <f t="shared" si="18"/>
        <v>2.1940928270042193</v>
      </c>
      <c r="AY21" s="29">
        <v>1352.5</v>
      </c>
      <c r="AZ21" s="25">
        <v>33.8</v>
      </c>
      <c r="BA21" s="2">
        <f t="shared" si="2"/>
        <v>2.4990757855822547</v>
      </c>
      <c r="BB21" s="21">
        <v>3124.2</v>
      </c>
      <c r="BC21" s="28">
        <v>0</v>
      </c>
      <c r="BD21" s="2">
        <f t="shared" si="19"/>
        <v>0</v>
      </c>
      <c r="BE21" s="29">
        <v>282.4</v>
      </c>
      <c r="BF21" s="28">
        <v>25.2</v>
      </c>
      <c r="BG21" s="2">
        <f t="shared" si="20"/>
        <v>8.923512747875355</v>
      </c>
      <c r="BH21" s="29">
        <v>1346.5</v>
      </c>
      <c r="BI21" s="26">
        <v>16.5</v>
      </c>
      <c r="BJ21" s="2">
        <f t="shared" si="21"/>
        <v>1.2253991830672113</v>
      </c>
      <c r="BK21" s="27">
        <f t="shared" si="3"/>
        <v>0</v>
      </c>
      <c r="BL21" s="17">
        <f t="shared" si="22"/>
        <v>316.4</v>
      </c>
      <c r="BM21" s="2" t="e">
        <f t="shared" si="23"/>
        <v>#DIV/0!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4"/>
        <v>8592.1</v>
      </c>
      <c r="D22" s="21">
        <f t="shared" si="0"/>
        <v>356.29999999999995</v>
      </c>
      <c r="E22" s="2">
        <f t="shared" si="5"/>
        <v>4.146832555487016</v>
      </c>
      <c r="F22" s="21">
        <v>2417.9</v>
      </c>
      <c r="G22" s="2">
        <v>92.1</v>
      </c>
      <c r="H22" s="2">
        <f t="shared" si="6"/>
        <v>3.8090905331072413</v>
      </c>
      <c r="I22" s="21">
        <v>264.4</v>
      </c>
      <c r="J22" s="2">
        <v>16.4</v>
      </c>
      <c r="K22" s="2">
        <f t="shared" si="1"/>
        <v>6.202723146747353</v>
      </c>
      <c r="L22" s="21">
        <v>0</v>
      </c>
      <c r="M22" s="2">
        <v>0</v>
      </c>
      <c r="N22" s="2" t="e">
        <f t="shared" si="7"/>
        <v>#DIV/0!</v>
      </c>
      <c r="O22" s="21">
        <v>150</v>
      </c>
      <c r="P22" s="2">
        <v>20.1</v>
      </c>
      <c r="Q22" s="2">
        <f t="shared" si="8"/>
        <v>13.4</v>
      </c>
      <c r="R22" s="23">
        <v>935</v>
      </c>
      <c r="S22" s="2">
        <v>14.8</v>
      </c>
      <c r="T22" s="2">
        <f t="shared" si="24"/>
        <v>1.5828877005347595</v>
      </c>
      <c r="U22" s="23"/>
      <c r="V22" s="2"/>
      <c r="W22" s="2" t="e">
        <f t="shared" si="9"/>
        <v>#DIV/0!</v>
      </c>
      <c r="X22" s="23">
        <v>250</v>
      </c>
      <c r="Y22" s="2">
        <v>0</v>
      </c>
      <c r="Z22" s="2">
        <f t="shared" si="10"/>
        <v>0</v>
      </c>
      <c r="AA22" s="23">
        <v>40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1">
        <v>5</v>
      </c>
      <c r="AH22" s="2">
        <v>0</v>
      </c>
      <c r="AI22" s="2">
        <f t="shared" si="13"/>
        <v>0</v>
      </c>
      <c r="AJ22" s="23">
        <v>6174.2</v>
      </c>
      <c r="AK22" s="25">
        <v>264.2</v>
      </c>
      <c r="AL22" s="2">
        <f t="shared" si="14"/>
        <v>4.279096887046095</v>
      </c>
      <c r="AM22" s="23">
        <v>2608.3</v>
      </c>
      <c r="AN22" s="25">
        <v>217.3</v>
      </c>
      <c r="AO22" s="2">
        <f t="shared" si="15"/>
        <v>8.331096883027259</v>
      </c>
      <c r="AP22" s="23">
        <v>0</v>
      </c>
      <c r="AQ22" s="25">
        <v>0</v>
      </c>
      <c r="AR22" s="2" t="e">
        <f t="shared" si="16"/>
        <v>#DIV/0!</v>
      </c>
      <c r="AS22" s="21">
        <v>8592.1</v>
      </c>
      <c r="AT22" s="26">
        <v>122.7</v>
      </c>
      <c r="AU22" s="2">
        <f t="shared" si="17"/>
        <v>1.4280560049347655</v>
      </c>
      <c r="AV22" s="30">
        <v>1823.8</v>
      </c>
      <c r="AW22" s="25">
        <v>35.2</v>
      </c>
      <c r="AX22" s="2">
        <f t="shared" si="18"/>
        <v>1.9300361881785286</v>
      </c>
      <c r="AY22" s="29">
        <v>1569.2</v>
      </c>
      <c r="AZ22" s="25">
        <v>35.2</v>
      </c>
      <c r="BA22" s="2">
        <f t="shared" si="2"/>
        <v>2.2431812388478205</v>
      </c>
      <c r="BB22" s="21">
        <v>1779.2</v>
      </c>
      <c r="BC22" s="28">
        <v>0</v>
      </c>
      <c r="BD22" s="2">
        <f t="shared" si="19"/>
        <v>0</v>
      </c>
      <c r="BE22" s="29">
        <v>3087.1</v>
      </c>
      <c r="BF22" s="28">
        <v>28.7</v>
      </c>
      <c r="BG22" s="2">
        <f t="shared" si="20"/>
        <v>0.9296750996080464</v>
      </c>
      <c r="BH22" s="29">
        <v>1793.3</v>
      </c>
      <c r="BI22" s="26">
        <v>56.8</v>
      </c>
      <c r="BJ22" s="2">
        <f t="shared" si="21"/>
        <v>3.167345117938995</v>
      </c>
      <c r="BK22" s="27">
        <f t="shared" si="3"/>
        <v>0</v>
      </c>
      <c r="BL22" s="17">
        <f t="shared" si="22"/>
        <v>233.59999999999997</v>
      </c>
      <c r="BM22" s="2" t="e">
        <f t="shared" si="23"/>
        <v>#DIV/0!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4"/>
        <v>4449.3</v>
      </c>
      <c r="D23" s="21">
        <f t="shared" si="0"/>
        <v>269.9</v>
      </c>
      <c r="E23" s="2">
        <f t="shared" si="5"/>
        <v>6.066122760883734</v>
      </c>
      <c r="F23" s="21">
        <v>2089.8</v>
      </c>
      <c r="G23" s="2">
        <v>124.6</v>
      </c>
      <c r="H23" s="2">
        <f t="shared" si="6"/>
        <v>5.962293042396401</v>
      </c>
      <c r="I23" s="21">
        <v>60.6</v>
      </c>
      <c r="J23" s="2">
        <v>2.4</v>
      </c>
      <c r="K23" s="2">
        <f t="shared" si="1"/>
        <v>3.9603960396039604</v>
      </c>
      <c r="L23" s="21">
        <v>17.3</v>
      </c>
      <c r="M23" s="2">
        <v>0</v>
      </c>
      <c r="N23" s="2">
        <f t="shared" si="7"/>
        <v>0</v>
      </c>
      <c r="O23" s="21">
        <v>105</v>
      </c>
      <c r="P23" s="2">
        <v>0.5</v>
      </c>
      <c r="Q23" s="2">
        <f t="shared" si="8"/>
        <v>0.4761904761904762</v>
      </c>
      <c r="R23" s="23">
        <v>399</v>
      </c>
      <c r="S23" s="2">
        <v>3.4</v>
      </c>
      <c r="T23" s="2">
        <f t="shared" si="24"/>
        <v>0.8521303258145364</v>
      </c>
      <c r="U23" s="23"/>
      <c r="V23" s="2"/>
      <c r="W23" s="2" t="e">
        <f t="shared" si="9"/>
        <v>#DIV/0!</v>
      </c>
      <c r="X23" s="23">
        <v>610</v>
      </c>
      <c r="Y23" s="2">
        <v>31.2</v>
      </c>
      <c r="Z23" s="2">
        <f t="shared" si="10"/>
        <v>5.114754098360655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2359.5</v>
      </c>
      <c r="AK23" s="25">
        <v>145.3</v>
      </c>
      <c r="AL23" s="2">
        <f t="shared" si="14"/>
        <v>6.158084339902522</v>
      </c>
      <c r="AM23" s="23">
        <v>1640.6</v>
      </c>
      <c r="AN23" s="25">
        <v>136.7</v>
      </c>
      <c r="AO23" s="2">
        <f t="shared" si="15"/>
        <v>8.332317444837255</v>
      </c>
      <c r="AP23" s="23">
        <v>0</v>
      </c>
      <c r="AQ23" s="25">
        <v>0</v>
      </c>
      <c r="AR23" s="2" t="e">
        <f t="shared" si="16"/>
        <v>#DIV/0!</v>
      </c>
      <c r="AS23" s="21">
        <v>4449.3</v>
      </c>
      <c r="AT23" s="26">
        <v>142.1</v>
      </c>
      <c r="AU23" s="2">
        <f t="shared" si="17"/>
        <v>3.193760816308183</v>
      </c>
      <c r="AV23" s="30">
        <v>1515.7</v>
      </c>
      <c r="AW23" s="25">
        <v>30.4</v>
      </c>
      <c r="AX23" s="2">
        <f t="shared" si="18"/>
        <v>2.0056739460315365</v>
      </c>
      <c r="AY23" s="29">
        <v>1385.4</v>
      </c>
      <c r="AZ23" s="25">
        <v>30.4</v>
      </c>
      <c r="BA23" s="2">
        <f t="shared" si="2"/>
        <v>2.1943121120254077</v>
      </c>
      <c r="BB23" s="21">
        <v>1397.7</v>
      </c>
      <c r="BC23" s="28">
        <v>0</v>
      </c>
      <c r="BD23" s="2">
        <f t="shared" si="19"/>
        <v>0</v>
      </c>
      <c r="BE23" s="29">
        <v>561</v>
      </c>
      <c r="BF23" s="28">
        <v>37.9</v>
      </c>
      <c r="BG23" s="2">
        <f t="shared" si="20"/>
        <v>6.755793226381461</v>
      </c>
      <c r="BH23" s="29">
        <v>867.4</v>
      </c>
      <c r="BI23" s="26">
        <v>71.8</v>
      </c>
      <c r="BJ23" s="2">
        <f t="shared" si="21"/>
        <v>8.277611252017524</v>
      </c>
      <c r="BK23" s="27">
        <f t="shared" si="3"/>
        <v>0</v>
      </c>
      <c r="BL23" s="17">
        <f t="shared" si="22"/>
        <v>127.79999999999998</v>
      </c>
      <c r="BM23" s="2" t="e">
        <f t="shared" si="23"/>
        <v>#DIV/0!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4"/>
        <v>66852.7</v>
      </c>
      <c r="D24" s="21">
        <f t="shared" si="0"/>
        <v>3910.7</v>
      </c>
      <c r="E24" s="2">
        <f t="shared" si="5"/>
        <v>5.849726338651991</v>
      </c>
      <c r="F24" s="21">
        <v>39044.2</v>
      </c>
      <c r="G24" s="2">
        <v>2633.2</v>
      </c>
      <c r="H24" s="2">
        <f t="shared" si="6"/>
        <v>6.744151500094764</v>
      </c>
      <c r="I24" s="21">
        <v>21389.1</v>
      </c>
      <c r="J24" s="2">
        <v>851</v>
      </c>
      <c r="K24" s="2">
        <f t="shared" si="1"/>
        <v>3.9786620287903656</v>
      </c>
      <c r="L24" s="21">
        <v>4.1</v>
      </c>
      <c r="M24" s="2">
        <v>0</v>
      </c>
      <c r="N24" s="2">
        <f t="shared" si="7"/>
        <v>0</v>
      </c>
      <c r="O24" s="21">
        <v>3000</v>
      </c>
      <c r="P24" s="2">
        <v>86.5</v>
      </c>
      <c r="Q24" s="2">
        <f t="shared" si="8"/>
        <v>2.8833333333333333</v>
      </c>
      <c r="R24" s="23">
        <v>7780</v>
      </c>
      <c r="S24" s="2">
        <v>301.3</v>
      </c>
      <c r="T24" s="2">
        <f t="shared" si="24"/>
        <v>3.872750642673522</v>
      </c>
      <c r="U24" s="23">
        <v>2000</v>
      </c>
      <c r="V24" s="2">
        <v>149.4</v>
      </c>
      <c r="W24" s="2">
        <f t="shared" si="9"/>
        <v>7.470000000000001</v>
      </c>
      <c r="X24" s="23">
        <v>2050</v>
      </c>
      <c r="Y24" s="2">
        <v>19.8</v>
      </c>
      <c r="Z24" s="2">
        <f t="shared" si="10"/>
        <v>0.9658536585365853</v>
      </c>
      <c r="AA24" s="23">
        <v>25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500</v>
      </c>
      <c r="AH24" s="2">
        <v>45.1</v>
      </c>
      <c r="AI24" s="2">
        <f t="shared" si="13"/>
        <v>9.02</v>
      </c>
      <c r="AJ24" s="23">
        <v>27808.5</v>
      </c>
      <c r="AK24" s="25">
        <v>1277.5</v>
      </c>
      <c r="AL24" s="2">
        <f t="shared" si="14"/>
        <v>4.593919125447255</v>
      </c>
      <c r="AM24" s="23">
        <v>15329.9</v>
      </c>
      <c r="AN24" s="25">
        <v>1277.5</v>
      </c>
      <c r="AO24" s="2">
        <f t="shared" si="15"/>
        <v>8.333387693331334</v>
      </c>
      <c r="AP24" s="23">
        <v>0</v>
      </c>
      <c r="AQ24" s="25">
        <v>0</v>
      </c>
      <c r="AR24" s="2" t="e">
        <f t="shared" si="16"/>
        <v>#DIV/0!</v>
      </c>
      <c r="AS24" s="21">
        <v>65388.4</v>
      </c>
      <c r="AT24" s="26">
        <v>1683.2</v>
      </c>
      <c r="AU24" s="2">
        <f t="shared" si="17"/>
        <v>2.5741568840956504</v>
      </c>
      <c r="AV24" s="30">
        <v>4751.8</v>
      </c>
      <c r="AW24" s="25">
        <v>289.2</v>
      </c>
      <c r="AX24" s="2">
        <f t="shared" si="18"/>
        <v>6.086114735468664</v>
      </c>
      <c r="AY24" s="29">
        <v>3317.3</v>
      </c>
      <c r="AZ24" s="25">
        <v>289.2</v>
      </c>
      <c r="BA24" s="2">
        <f t="shared" si="2"/>
        <v>8.717933258975673</v>
      </c>
      <c r="BB24" s="21">
        <v>19177.7</v>
      </c>
      <c r="BC24" s="28">
        <v>599.9</v>
      </c>
      <c r="BD24" s="2">
        <f t="shared" si="19"/>
        <v>3.12811233881018</v>
      </c>
      <c r="BE24" s="29">
        <v>34190.2</v>
      </c>
      <c r="BF24" s="28">
        <v>471.4</v>
      </c>
      <c r="BG24" s="2">
        <f t="shared" si="20"/>
        <v>1.3787576557025112</v>
      </c>
      <c r="BH24" s="29">
        <v>6133.3</v>
      </c>
      <c r="BI24" s="26">
        <v>322.7</v>
      </c>
      <c r="BJ24" s="2">
        <f t="shared" si="21"/>
        <v>5.2614416382697735</v>
      </c>
      <c r="BK24" s="27">
        <f t="shared" si="3"/>
        <v>1464.2999999999956</v>
      </c>
      <c r="BL24" s="17">
        <f t="shared" si="22"/>
        <v>2227.5</v>
      </c>
      <c r="BM24" s="2">
        <f t="shared" si="23"/>
        <v>152.1204671173944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4"/>
        <v>4821</v>
      </c>
      <c r="D25" s="21">
        <f t="shared" si="0"/>
        <v>324.7</v>
      </c>
      <c r="E25" s="2">
        <f t="shared" si="5"/>
        <v>6.735117195602572</v>
      </c>
      <c r="F25" s="21">
        <v>1847.3</v>
      </c>
      <c r="G25" s="2">
        <v>130.2</v>
      </c>
      <c r="H25" s="2">
        <f t="shared" si="6"/>
        <v>7.048124289503599</v>
      </c>
      <c r="I25" s="21">
        <v>56.7</v>
      </c>
      <c r="J25" s="2">
        <v>3.7</v>
      </c>
      <c r="K25" s="2">
        <f t="shared" si="1"/>
        <v>6.525573192239858</v>
      </c>
      <c r="L25" s="21">
        <v>1.3</v>
      </c>
      <c r="M25" s="2">
        <v>0</v>
      </c>
      <c r="N25" s="2">
        <f t="shared" si="7"/>
        <v>0</v>
      </c>
      <c r="O25" s="21">
        <v>90</v>
      </c>
      <c r="P25" s="2">
        <v>0.7</v>
      </c>
      <c r="Q25" s="2">
        <f t="shared" si="8"/>
        <v>0.7777777777777778</v>
      </c>
      <c r="R25" s="23">
        <v>578</v>
      </c>
      <c r="S25" s="2">
        <v>5.3</v>
      </c>
      <c r="T25" s="2">
        <f t="shared" si="24"/>
        <v>0.916955017301038</v>
      </c>
      <c r="U25" s="23"/>
      <c r="V25" s="2"/>
      <c r="W25" s="2" t="e">
        <f t="shared" si="9"/>
        <v>#DIV/0!</v>
      </c>
      <c r="X25" s="23">
        <v>250</v>
      </c>
      <c r="Y25" s="2">
        <v>60.9</v>
      </c>
      <c r="Z25" s="2">
        <f t="shared" si="10"/>
        <v>24.36</v>
      </c>
      <c r="AA25" s="23">
        <v>17</v>
      </c>
      <c r="AB25" s="2">
        <v>0</v>
      </c>
      <c r="AC25" s="2">
        <f t="shared" si="11"/>
        <v>0</v>
      </c>
      <c r="AD25" s="2"/>
      <c r="AE25" s="2"/>
      <c r="AF25" s="2" t="e">
        <f t="shared" si="12"/>
        <v>#DIV/0!</v>
      </c>
      <c r="AG25" s="21">
        <v>20</v>
      </c>
      <c r="AH25" s="2">
        <v>0</v>
      </c>
      <c r="AI25" s="2">
        <f t="shared" si="13"/>
        <v>0</v>
      </c>
      <c r="AJ25" s="23">
        <v>2973.7</v>
      </c>
      <c r="AK25" s="25">
        <v>194.5</v>
      </c>
      <c r="AL25" s="2">
        <f t="shared" si="14"/>
        <v>6.540673235363352</v>
      </c>
      <c r="AM25" s="23">
        <v>1756</v>
      </c>
      <c r="AN25" s="25">
        <v>146.3</v>
      </c>
      <c r="AO25" s="2">
        <f t="shared" si="15"/>
        <v>8.331435079726653</v>
      </c>
      <c r="AP25" s="23">
        <v>474.5</v>
      </c>
      <c r="AQ25" s="25">
        <v>39.5</v>
      </c>
      <c r="AR25" s="2">
        <f t="shared" si="16"/>
        <v>8.324552160168599</v>
      </c>
      <c r="AS25" s="21">
        <v>4821</v>
      </c>
      <c r="AT25" s="26">
        <v>212.2</v>
      </c>
      <c r="AU25" s="2">
        <f t="shared" si="17"/>
        <v>4.401576436423978</v>
      </c>
      <c r="AV25" s="30">
        <v>1241.3</v>
      </c>
      <c r="AW25" s="25">
        <v>20.6</v>
      </c>
      <c r="AX25" s="2">
        <f t="shared" si="18"/>
        <v>1.6595504712801097</v>
      </c>
      <c r="AY25" s="29">
        <v>1236.3</v>
      </c>
      <c r="AZ25" s="25">
        <v>20.6</v>
      </c>
      <c r="BA25" s="2">
        <f t="shared" si="2"/>
        <v>1.666262234085578</v>
      </c>
      <c r="BB25" s="21">
        <v>1062.3</v>
      </c>
      <c r="BC25" s="28">
        <v>0</v>
      </c>
      <c r="BD25" s="2">
        <f t="shared" si="19"/>
        <v>0</v>
      </c>
      <c r="BE25" s="29">
        <v>1108.4</v>
      </c>
      <c r="BF25" s="28">
        <v>30.6</v>
      </c>
      <c r="BG25" s="2">
        <f t="shared" si="20"/>
        <v>2.7607361963190185</v>
      </c>
      <c r="BH25" s="29">
        <v>1301.1</v>
      </c>
      <c r="BI25" s="26">
        <v>160</v>
      </c>
      <c r="BJ25" s="2">
        <f t="shared" si="21"/>
        <v>12.297286911075245</v>
      </c>
      <c r="BK25" s="27">
        <f t="shared" si="3"/>
        <v>0</v>
      </c>
      <c r="BL25" s="17">
        <f t="shared" si="22"/>
        <v>112.5</v>
      </c>
      <c r="BM25" s="2" t="e">
        <f t="shared" si="23"/>
        <v>#DIV/0!</v>
      </c>
      <c r="BN25" s="8"/>
      <c r="BO25" s="9"/>
    </row>
    <row r="26" spans="1:67" ht="14.25">
      <c r="A26" s="7">
        <v>17</v>
      </c>
      <c r="B26" s="20" t="s">
        <v>46</v>
      </c>
      <c r="C26" s="33">
        <f>F26+AJ26</f>
        <v>7852.4</v>
      </c>
      <c r="D26" s="21">
        <f t="shared" si="0"/>
        <v>516.4</v>
      </c>
      <c r="E26" s="2">
        <f t="shared" si="5"/>
        <v>6.576333350313281</v>
      </c>
      <c r="F26" s="21">
        <v>2218.1</v>
      </c>
      <c r="G26" s="2">
        <v>93.4</v>
      </c>
      <c r="H26" s="2">
        <f t="shared" si="6"/>
        <v>4.2108110545061095</v>
      </c>
      <c r="I26" s="21">
        <v>871.1</v>
      </c>
      <c r="J26" s="2">
        <v>57.1</v>
      </c>
      <c r="K26" s="2">
        <f t="shared" si="1"/>
        <v>6.554930547583515</v>
      </c>
      <c r="L26" s="21">
        <v>10.9</v>
      </c>
      <c r="M26" s="2">
        <v>0</v>
      </c>
      <c r="N26" s="2">
        <f t="shared" si="7"/>
        <v>0</v>
      </c>
      <c r="O26" s="21">
        <v>270</v>
      </c>
      <c r="P26" s="2">
        <v>1.2</v>
      </c>
      <c r="Q26" s="2">
        <f t="shared" si="8"/>
        <v>0.4444444444444444</v>
      </c>
      <c r="R26" s="23">
        <v>435</v>
      </c>
      <c r="S26" s="2">
        <v>4.3</v>
      </c>
      <c r="T26" s="2">
        <f t="shared" si="24"/>
        <v>0.9885057471264367</v>
      </c>
      <c r="U26" s="23"/>
      <c r="V26" s="2"/>
      <c r="W26" s="2" t="e">
        <f t="shared" si="9"/>
        <v>#DIV/0!</v>
      </c>
      <c r="X26" s="23">
        <v>0</v>
      </c>
      <c r="Y26" s="2">
        <v>0</v>
      </c>
      <c r="Z26" s="2" t="e">
        <f t="shared" si="10"/>
        <v>#DIV/0!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70</v>
      </c>
      <c r="AH26" s="2">
        <v>3.1</v>
      </c>
      <c r="AI26" s="2">
        <f t="shared" si="13"/>
        <v>4.428571428571429</v>
      </c>
      <c r="AJ26" s="23">
        <v>5634.3</v>
      </c>
      <c r="AK26" s="25">
        <v>423</v>
      </c>
      <c r="AL26" s="2">
        <f t="shared" si="14"/>
        <v>7.50758745540706</v>
      </c>
      <c r="AM26" s="23">
        <v>4869.2</v>
      </c>
      <c r="AN26" s="25">
        <v>405.8</v>
      </c>
      <c r="AO26" s="2">
        <f t="shared" si="15"/>
        <v>8.334017908485993</v>
      </c>
      <c r="AP26" s="23">
        <v>0</v>
      </c>
      <c r="AQ26" s="25">
        <v>0</v>
      </c>
      <c r="AR26" s="2" t="e">
        <f t="shared" si="16"/>
        <v>#DIV/0!</v>
      </c>
      <c r="AS26" s="21">
        <v>7852.4</v>
      </c>
      <c r="AT26" s="26">
        <v>164.5</v>
      </c>
      <c r="AU26" s="2">
        <f t="shared" si="17"/>
        <v>2.094900922011105</v>
      </c>
      <c r="AV26" s="30">
        <v>1863.7</v>
      </c>
      <c r="AW26" s="25">
        <v>47.1</v>
      </c>
      <c r="AX26" s="2">
        <f t="shared" si="18"/>
        <v>2.527230777485647</v>
      </c>
      <c r="AY26" s="29">
        <v>1634.7</v>
      </c>
      <c r="AZ26" s="25">
        <v>47.1</v>
      </c>
      <c r="BA26" s="2">
        <f t="shared" si="2"/>
        <v>2.881262616993944</v>
      </c>
      <c r="BB26" s="21">
        <v>2784.7</v>
      </c>
      <c r="BC26" s="28">
        <v>0</v>
      </c>
      <c r="BD26" s="2">
        <f t="shared" si="19"/>
        <v>0</v>
      </c>
      <c r="BE26" s="29">
        <v>696.4</v>
      </c>
      <c r="BF26" s="28">
        <v>40.3</v>
      </c>
      <c r="BG26" s="2">
        <f t="shared" si="20"/>
        <v>5.7869040781160255</v>
      </c>
      <c r="BH26" s="29">
        <v>1346.1</v>
      </c>
      <c r="BI26" s="26">
        <v>72.2</v>
      </c>
      <c r="BJ26" s="2">
        <f t="shared" si="21"/>
        <v>5.3636431171532575</v>
      </c>
      <c r="BK26" s="27">
        <f t="shared" si="3"/>
        <v>0</v>
      </c>
      <c r="BL26" s="17">
        <f t="shared" si="22"/>
        <v>351.9</v>
      </c>
      <c r="BM26" s="2" t="e">
        <f t="shared" si="23"/>
        <v>#DIV/0!</v>
      </c>
      <c r="BN26" s="8"/>
      <c r="BO26" s="9"/>
    </row>
    <row r="27" spans="1:67" ht="21.75" customHeight="1">
      <c r="A27" s="35" t="s">
        <v>20</v>
      </c>
      <c r="B27" s="36"/>
      <c r="C27" s="22">
        <f>SUM(C10:C26)</f>
        <v>170104.4</v>
      </c>
      <c r="D27" s="22">
        <f>SUM(D10:D26)</f>
        <v>9654.8</v>
      </c>
      <c r="E27" s="6">
        <f>D27/C27*100</f>
        <v>5.675808503483743</v>
      </c>
      <c r="F27" s="22">
        <f>SUM(F10:F26)</f>
        <v>74074.90000000001</v>
      </c>
      <c r="G27" s="6">
        <f>SUM(G10:G26)</f>
        <v>4491.999999999999</v>
      </c>
      <c r="H27" s="6">
        <f>G27/F27*100</f>
        <v>6.064132384923907</v>
      </c>
      <c r="I27" s="22">
        <f>SUM(I10:I26)</f>
        <v>25406.199999999997</v>
      </c>
      <c r="J27" s="6">
        <f>SUM(J10:J26)</f>
        <v>1133.2</v>
      </c>
      <c r="K27" s="2">
        <f t="shared" si="1"/>
        <v>4.46032858121246</v>
      </c>
      <c r="L27" s="22">
        <f>SUM(L10:L26)</f>
        <v>272.5</v>
      </c>
      <c r="M27" s="6">
        <f>SUM(M10:M26)</f>
        <v>0.30000000000000004</v>
      </c>
      <c r="N27" s="6">
        <f>M27/L27*100</f>
        <v>0.11009174311926606</v>
      </c>
      <c r="O27" s="22">
        <f>SUM(O10:O26)</f>
        <v>5665</v>
      </c>
      <c r="P27" s="6">
        <f>SUM(P10:P26)</f>
        <v>157.39999999999998</v>
      </c>
      <c r="Q27" s="6">
        <f>P27/O27*100</f>
        <v>2.778464254192409</v>
      </c>
      <c r="R27" s="22">
        <f>SUM(R10:R26)</f>
        <v>17538</v>
      </c>
      <c r="S27" s="6">
        <f>SUM(S10:S26)</f>
        <v>470.50000000000006</v>
      </c>
      <c r="T27" s="6">
        <f>S27/R27*100</f>
        <v>2.6827460371764174</v>
      </c>
      <c r="U27" s="22">
        <f>SUM(U10:U26)</f>
        <v>2000</v>
      </c>
      <c r="V27" s="6">
        <f>SUM(V10:V26)</f>
        <v>149.4</v>
      </c>
      <c r="W27" s="6">
        <f>V27/U27*100</f>
        <v>7.470000000000001</v>
      </c>
      <c r="X27" s="22">
        <f>SUM(X10:X26)</f>
        <v>4978</v>
      </c>
      <c r="Y27" s="6">
        <f>SUM(Y10:Y26)</f>
        <v>310.2</v>
      </c>
      <c r="Z27" s="6">
        <f>Y27/X27*100</f>
        <v>6.231418240257131</v>
      </c>
      <c r="AA27" s="22">
        <f>SUM(AA10:AA26)</f>
        <v>432</v>
      </c>
      <c r="AB27" s="6">
        <f>SUM(AB10:AB26)</f>
        <v>18.4</v>
      </c>
      <c r="AC27" s="6">
        <f>AB27/AA27*100</f>
        <v>4.2592592592592595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927</v>
      </c>
      <c r="AH27" s="6">
        <f>SUM(AH10:AH26)</f>
        <v>60.400000000000006</v>
      </c>
      <c r="AI27" s="2">
        <f>AH27/AG27*100</f>
        <v>6.515641855447682</v>
      </c>
      <c r="AJ27" s="22">
        <f>SUM(AJ10:AJ26)</f>
        <v>96029.5</v>
      </c>
      <c r="AK27" s="6">
        <f>SUM(AK10:AK26)</f>
        <v>5162.8</v>
      </c>
      <c r="AL27" s="6">
        <f>AK27/AJ27*100</f>
        <v>5.37626458536179</v>
      </c>
      <c r="AM27" s="22">
        <f>SUM(AM10:AM26)</f>
        <v>58159</v>
      </c>
      <c r="AN27" s="6">
        <f>SUM(AN10:AN26)</f>
        <v>4846.6</v>
      </c>
      <c r="AO27" s="6">
        <f>AN27/AM27*100</f>
        <v>8.333361990405614</v>
      </c>
      <c r="AP27" s="22">
        <f>SUM(AP10:AP26)</f>
        <v>1473.3</v>
      </c>
      <c r="AQ27" s="6">
        <f>SUM(AQ10:AQ26)</f>
        <v>122.7</v>
      </c>
      <c r="AR27" s="6">
        <f>AQ27/AP27*100</f>
        <v>8.328242720423539</v>
      </c>
      <c r="AS27" s="22">
        <f>SUM(AS10:AS26)</f>
        <v>168640.1</v>
      </c>
      <c r="AT27" s="6">
        <f>SUM(AT10:AT26)</f>
        <v>4582.4</v>
      </c>
      <c r="AU27" s="6">
        <f>(AT27/AS27)*100</f>
        <v>2.717265940900177</v>
      </c>
      <c r="AV27" s="22">
        <f>SUM(AV10:AV26)</f>
        <v>29119.3</v>
      </c>
      <c r="AW27" s="6">
        <f>SUM(AW10:AW26)</f>
        <v>793.1</v>
      </c>
      <c r="AX27" s="6">
        <f>AW27/AV27*100</f>
        <v>2.723623164018366</v>
      </c>
      <c r="AY27" s="22">
        <f>SUM(AY10:AY26)</f>
        <v>25342.3</v>
      </c>
      <c r="AZ27" s="34">
        <f>SUM(AZ10:AZ26)</f>
        <v>793.1</v>
      </c>
      <c r="BA27" s="6">
        <f t="shared" si="2"/>
        <v>3.129550198679678</v>
      </c>
      <c r="BB27" s="22">
        <f>SUM(BB10:BB26)</f>
        <v>56539.40000000001</v>
      </c>
      <c r="BC27" s="34">
        <f>SUM(BC10:BC26)</f>
        <v>599.9</v>
      </c>
      <c r="BD27" s="6">
        <f>BC27/BB27*100</f>
        <v>1.0610300073930743</v>
      </c>
      <c r="BE27" s="22">
        <f>SUM(BE10:BE26)</f>
        <v>52283.7</v>
      </c>
      <c r="BF27" s="6">
        <f>SUM(BF10:BF26)</f>
        <v>1427.8999999999999</v>
      </c>
      <c r="BG27" s="6">
        <f>BF27/BE27*100</f>
        <v>2.7310614971778966</v>
      </c>
      <c r="BH27" s="22">
        <f>SUM(BH10:BH26)</f>
        <v>26670.6</v>
      </c>
      <c r="BI27" s="6">
        <f>SUM(BI10:BI26)</f>
        <v>1722.5</v>
      </c>
      <c r="BJ27" s="6">
        <f>BI27/BH27*100</f>
        <v>6.458422382698552</v>
      </c>
      <c r="BK27" s="22">
        <f>SUM(BK10:BK26)</f>
        <v>1464.2999999999956</v>
      </c>
      <c r="BL27" s="6">
        <f>SUM(BL10:BL26)</f>
        <v>5072.4</v>
      </c>
      <c r="BM27" s="6">
        <f>BL27/BK27*100</f>
        <v>346.40442532268077</v>
      </c>
      <c r="BN27" s="8"/>
      <c r="BO27" s="9"/>
    </row>
    <row r="28" spans="3:65" ht="14.25" hidden="1">
      <c r="C28" s="13">
        <f aca="true" t="shared" si="25" ref="C28:AC28">C27-C20</f>
        <v>166297.1</v>
      </c>
      <c r="D28" s="13">
        <f t="shared" si="25"/>
        <v>9395.4</v>
      </c>
      <c r="E28" s="13">
        <f t="shared" si="25"/>
        <v>-1.1374187179067432</v>
      </c>
      <c r="F28" s="13">
        <f t="shared" si="25"/>
        <v>73074.70000000001</v>
      </c>
      <c r="G28" s="13">
        <f t="shared" si="25"/>
        <v>4429.499999999999</v>
      </c>
      <c r="H28" s="13">
        <f t="shared" si="25"/>
        <v>-0.18461786502610256</v>
      </c>
      <c r="I28" s="13">
        <f t="shared" si="25"/>
        <v>25395.6</v>
      </c>
      <c r="J28" s="13">
        <f t="shared" si="25"/>
        <v>1132.8</v>
      </c>
      <c r="K28" s="13">
        <f t="shared" si="25"/>
        <v>0.6867436755520822</v>
      </c>
      <c r="L28" s="13">
        <f t="shared" si="25"/>
        <v>271.6</v>
      </c>
      <c r="M28" s="13">
        <f t="shared" si="25"/>
        <v>0.10000000000000003</v>
      </c>
      <c r="N28" s="13">
        <f t="shared" si="25"/>
        <v>-22.11213047910296</v>
      </c>
      <c r="O28" s="13">
        <f t="shared" si="25"/>
        <v>5620</v>
      </c>
      <c r="P28" s="13">
        <f t="shared" si="25"/>
        <v>157.2</v>
      </c>
      <c r="Q28" s="13">
        <f t="shared" si="25"/>
        <v>2.3340198097479643</v>
      </c>
      <c r="R28" s="13">
        <f t="shared" si="25"/>
        <v>17257</v>
      </c>
      <c r="S28" s="13">
        <f t="shared" si="25"/>
        <v>468.6000000000001</v>
      </c>
      <c r="T28" s="13">
        <f t="shared" si="25"/>
        <v>2.0065894535465243</v>
      </c>
      <c r="U28" s="13">
        <f t="shared" si="25"/>
        <v>2000</v>
      </c>
      <c r="V28" s="13">
        <f t="shared" si="25"/>
        <v>149.4</v>
      </c>
      <c r="W28" s="13" t="e">
        <f t="shared" si="25"/>
        <v>#DIV/0!</v>
      </c>
      <c r="X28" s="13">
        <f t="shared" si="25"/>
        <v>4978</v>
      </c>
      <c r="Y28" s="13">
        <f t="shared" si="25"/>
        <v>310.2</v>
      </c>
      <c r="Z28" s="13" t="e">
        <f t="shared" si="25"/>
        <v>#DIV/0!</v>
      </c>
      <c r="AA28" s="13">
        <f t="shared" si="25"/>
        <v>404</v>
      </c>
      <c r="AB28" s="13">
        <f t="shared" si="25"/>
        <v>16.4</v>
      </c>
      <c r="AC28" s="13">
        <f t="shared" si="25"/>
        <v>-2.883597883597883</v>
      </c>
      <c r="AD28" s="13"/>
      <c r="AE28" s="13"/>
      <c r="AF28" s="2" t="e">
        <f t="shared" si="12"/>
        <v>#DIV/0!</v>
      </c>
      <c r="AG28" s="13">
        <f aca="true" t="shared" si="26" ref="AG28:BM28">AG27-AG20</f>
        <v>927</v>
      </c>
      <c r="AH28" s="13">
        <f t="shared" si="26"/>
        <v>60.400000000000006</v>
      </c>
      <c r="AI28" s="13" t="e">
        <f t="shared" si="26"/>
        <v>#DIV/0!</v>
      </c>
      <c r="AJ28" s="13">
        <f t="shared" si="26"/>
        <v>93222.4</v>
      </c>
      <c r="AK28" s="13">
        <f t="shared" si="26"/>
        <v>4965.900000000001</v>
      </c>
      <c r="AL28" s="13">
        <f t="shared" si="26"/>
        <v>-1.638091867917396</v>
      </c>
      <c r="AM28" s="13">
        <f t="shared" si="26"/>
        <v>55899.3</v>
      </c>
      <c r="AN28" s="13">
        <f t="shared" si="26"/>
        <v>4658.3</v>
      </c>
      <c r="AO28" s="13">
        <f t="shared" si="26"/>
        <v>0.00039743758886778835</v>
      </c>
      <c r="AP28" s="13">
        <f t="shared" si="26"/>
        <v>1473.3</v>
      </c>
      <c r="AQ28" s="13">
        <f t="shared" si="26"/>
        <v>122.7</v>
      </c>
      <c r="AR28" s="13" t="e">
        <f t="shared" si="26"/>
        <v>#DIV/0!</v>
      </c>
      <c r="AS28" s="13">
        <f t="shared" si="26"/>
        <v>164832.80000000002</v>
      </c>
      <c r="AT28" s="13">
        <f t="shared" si="26"/>
        <v>4482.7</v>
      </c>
      <c r="AU28" s="13">
        <f t="shared" si="26"/>
        <v>0.09861230183837488</v>
      </c>
      <c r="AV28" s="13">
        <f t="shared" si="26"/>
        <v>27708.7</v>
      </c>
      <c r="AW28" s="13">
        <f t="shared" si="26"/>
        <v>757.4</v>
      </c>
      <c r="AX28" s="13">
        <f t="shared" si="26"/>
        <v>0.19278522271679188</v>
      </c>
      <c r="AY28" s="13">
        <f t="shared" si="26"/>
        <v>24042.7</v>
      </c>
      <c r="AZ28" s="13">
        <f t="shared" si="26"/>
        <v>757.4</v>
      </c>
      <c r="BA28" s="13">
        <f t="shared" si="26"/>
        <v>0.3825511220407116</v>
      </c>
      <c r="BB28" s="13">
        <f t="shared" si="26"/>
        <v>55699.70000000001</v>
      </c>
      <c r="BC28" s="13">
        <f t="shared" si="26"/>
        <v>599.9</v>
      </c>
      <c r="BD28" s="13">
        <f t="shared" si="26"/>
        <v>1.0610300073930743</v>
      </c>
      <c r="BE28" s="13">
        <f t="shared" si="26"/>
        <v>51752.799999999996</v>
      </c>
      <c r="BF28" s="13">
        <f t="shared" si="26"/>
        <v>1390.3</v>
      </c>
      <c r="BG28" s="13">
        <f t="shared" si="26"/>
        <v>-4.351251556127812</v>
      </c>
      <c r="BH28" s="13">
        <f t="shared" si="26"/>
        <v>25752</v>
      </c>
      <c r="BI28" s="13">
        <f t="shared" si="26"/>
        <v>1698.1</v>
      </c>
      <c r="BJ28" s="13">
        <f t="shared" si="26"/>
        <v>3.8022064018581423</v>
      </c>
      <c r="BK28" s="13">
        <f t="shared" si="26"/>
        <v>1464.2999999999956</v>
      </c>
      <c r="BL28" s="13">
        <f t="shared" si="26"/>
        <v>4912.7</v>
      </c>
      <c r="BM28" s="13" t="e">
        <f t="shared" si="26"/>
        <v>#DIV/0!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2020-09-03T12:32:24Z</cp:lastPrinted>
  <dcterms:created xsi:type="dcterms:W3CDTF">2013-04-03T10:22:22Z</dcterms:created>
  <dcterms:modified xsi:type="dcterms:W3CDTF">2021-02-02T14:16:01Z</dcterms:modified>
  <cp:category/>
  <cp:version/>
  <cp:contentType/>
  <cp:contentStatus/>
</cp:coreProperties>
</file>