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 activeTab="3"/>
  </bookViews>
  <sheets>
    <sheet name="анализ " sheetId="3" r:id="rId1"/>
    <sheet name="Лист1" sheetId="4" r:id="rId2"/>
    <sheet name="Лист2" sheetId="5" r:id="rId3"/>
    <sheet name="Лист3" sheetId="6" r:id="rId4"/>
  </sheets>
  <calcPr calcId="144525"/>
</workbook>
</file>

<file path=xl/calcChain.xml><?xml version="1.0" encoding="utf-8"?>
<calcChain xmlns="http://schemas.openxmlformats.org/spreadsheetml/2006/main">
  <c r="B8" i="3" l="1"/>
  <c r="D9" i="4"/>
  <c r="C9" i="4"/>
  <c r="B9" i="4"/>
  <c r="G10" i="6" l="1"/>
  <c r="G12" i="6"/>
  <c r="G13" i="6"/>
  <c r="G14" i="6"/>
  <c r="G16" i="6"/>
  <c r="G18" i="6"/>
  <c r="G19" i="6"/>
  <c r="G22" i="6"/>
  <c r="G23" i="6"/>
  <c r="G24" i="6"/>
  <c r="G9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C25" i="6"/>
  <c r="D25" i="6"/>
  <c r="E25" i="6" l="1"/>
  <c r="K8" i="5"/>
  <c r="I9" i="5" l="1"/>
  <c r="G9" i="5"/>
  <c r="F9" i="5"/>
  <c r="E9" i="5"/>
  <c r="C9" i="5"/>
  <c r="J8" i="5"/>
  <c r="J9" i="5" s="1"/>
  <c r="H8" i="4"/>
  <c r="H9" i="4" s="1"/>
  <c r="E9" i="4"/>
  <c r="F9" i="4"/>
  <c r="G9" i="4"/>
  <c r="C8" i="3" l="1"/>
  <c r="F21" i="6"/>
  <c r="G21" i="6" s="1"/>
  <c r="F20" i="6"/>
  <c r="G20" i="6" s="1"/>
  <c r="F17" i="6"/>
  <c r="G17" i="6" s="1"/>
  <c r="F11" i="6" l="1"/>
  <c r="F25" i="6" s="1"/>
  <c r="G25" i="6" s="1"/>
  <c r="F15" i="6"/>
  <c r="G15" i="6" s="1"/>
  <c r="G11" i="6" l="1"/>
</calcChain>
</file>

<file path=xl/sharedStrings.xml><?xml version="1.0" encoding="utf-8"?>
<sst xmlns="http://schemas.openxmlformats.org/spreadsheetml/2006/main" count="69" uniqueCount="45">
  <si>
    <t>ИТОГО</t>
  </si>
  <si>
    <t xml:space="preserve"> Категории  налогоплательщиков освобожденных от уплаты земельного налога</t>
  </si>
  <si>
    <t>Количество налогоплательщиков</t>
  </si>
  <si>
    <t xml:space="preserve">                                                                         тыс. руб.</t>
  </si>
  <si>
    <t>Кувакинское сельское поселение</t>
  </si>
  <si>
    <t>Стемасское сельское поселение</t>
  </si>
  <si>
    <t>Иваньково-Ленинское сельское поселение</t>
  </si>
  <si>
    <t>Староайбесинское сельское поселение</t>
  </si>
  <si>
    <t>Восходское сельское поселение</t>
  </si>
  <si>
    <t>Атратское сельское поселение</t>
  </si>
  <si>
    <t>Алтышевское сельское поселение</t>
  </si>
  <si>
    <t>Ахматовское сельское поселение</t>
  </si>
  <si>
    <t>Чуварлейское сельское поселение</t>
  </si>
  <si>
    <t xml:space="preserve">Анализ предоставляемых налоговых льгот по местным налогам и сборам </t>
  </si>
  <si>
    <t>Оценка социальной эффективности  налоговых льгот по земельногму налогу физическим лицам</t>
  </si>
  <si>
    <t xml:space="preserve">Коэффициент социальной эффективности </t>
  </si>
  <si>
    <t>Оценка социальной и бюджетной эффективности  налоговых льгот по земельногму налогу организаций</t>
  </si>
  <si>
    <t>Учреждения финансируемые за счет консолидированного бюджета Алатырского района</t>
  </si>
  <si>
    <t>Коэффициент бюджетной эффективности</t>
  </si>
  <si>
    <t>Прирост поступлений по доходам от использования имущества</t>
  </si>
  <si>
    <t>земельный налог (код дохода 00010606000000000110)</t>
  </si>
  <si>
    <t xml:space="preserve">план </t>
  </si>
  <si>
    <t>факт</t>
  </si>
  <si>
    <t>процент исполнения</t>
  </si>
  <si>
    <t>Наименование поселений</t>
  </si>
  <si>
    <t>Кирское сельское поселение</t>
  </si>
  <si>
    <t>Междуреченское сельское поселение</t>
  </si>
  <si>
    <t>Миренское сельское поселение</t>
  </si>
  <si>
    <t>Новоайбесинское сельское поселение</t>
  </si>
  <si>
    <t>Октябрьское сельское поселение</t>
  </si>
  <si>
    <t>Первомайское сельское поселение</t>
  </si>
  <si>
    <t>Сойгинское сельское поселение</t>
  </si>
  <si>
    <t>Итого по поселениям</t>
  </si>
  <si>
    <t>О.Г. Прошенкова</t>
  </si>
  <si>
    <t>2020 год</t>
  </si>
  <si>
    <t xml:space="preserve">Органы местного самоуправления и бюджетные организвции, финансируемые из консолидированного бюджета Алатырского района </t>
  </si>
  <si>
    <t>Многодетные семья</t>
  </si>
  <si>
    <t>Сумма льготы по земельному                     налогу за 2020 год</t>
  </si>
  <si>
    <t>Многодетные семьи</t>
  </si>
  <si>
    <t>Сумма льготы по земельному                     налогу за 2021 год</t>
  </si>
  <si>
    <t>2021 год</t>
  </si>
  <si>
    <t xml:space="preserve">Сумма льготы по земельному                     налогу </t>
  </si>
  <si>
    <t>Прожиточный минимум в Чувашской Республике на конец 2020 года</t>
  </si>
  <si>
    <t>Прожиточный минимум в Чувашской Республике на конец 2021 года, тыс. руб.</t>
  </si>
  <si>
    <t>Заместитель главы - начальник финансового отдела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</si>
</sst>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10"/>
      <name val="TimesET"/>
    </font>
    <font>
      <sz val="8"/>
      <name val="TimesET"/>
    </font>
    <font>
      <b/>
      <sz val="8"/>
      <name val="Arial Cyr"/>
      <charset val="204"/>
    </font>
    <font>
      <sz val="9"/>
      <name val="Arial Cyr"/>
      <charset val="204"/>
    </font>
    <font>
      <sz val="11"/>
      <name val="Arial"/>
      <family val="2"/>
      <charset val="204"/>
    </font>
    <font>
      <sz val="9"/>
      <color indexed="8"/>
      <name val="Arial Cyr"/>
      <charset val="204"/>
    </font>
    <font>
      <sz val="11"/>
      <name val="Times New Roman"/>
      <family val="1"/>
      <charset val="204"/>
    </font>
    <font>
      <b/>
      <sz val="9"/>
      <name val="Arial Cyr"/>
      <charset val="204"/>
    </font>
    <font>
      <sz val="12"/>
      <name val="TimesET"/>
    </font>
    <font>
      <sz val="10"/>
      <name val="Arial"/>
      <family val="2"/>
      <charset val="204"/>
    </font>
    <font>
      <sz val="9"/>
      <name val="TimesET"/>
    </font>
    <font>
      <sz val="11"/>
      <name val="TimesE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8" fillId="0" borderId="0"/>
  </cellStyleXfs>
  <cellXfs count="50">
    <xf numFmtId="0" fontId="0" fillId="0" borderId="0" xfId="0"/>
    <xf numFmtId="0" fontId="5" fillId="2" borderId="0" xfId="0" applyFont="1" applyFill="1" applyAlignment="1">
      <alignment horizontal="center"/>
    </xf>
    <xf numFmtId="0" fontId="0" fillId="2" borderId="0" xfId="0" applyFill="1"/>
    <xf numFmtId="0" fontId="4" fillId="2" borderId="4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3" fillId="2" borderId="0" xfId="0" applyFont="1" applyFill="1" applyBorder="1" applyAlignment="1">
      <alignment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9" fillId="2" borderId="1" xfId="1" applyFont="1" applyFill="1" applyBorder="1" applyAlignment="1" applyProtection="1">
      <alignment vertical="center" wrapText="1"/>
    </xf>
    <xf numFmtId="0" fontId="9" fillId="2" borderId="1" xfId="1" applyFont="1" applyFill="1" applyBorder="1" applyAlignment="1" applyProtection="1">
      <alignment horizontal="left" vertical="center" wrapText="1"/>
    </xf>
    <xf numFmtId="165" fontId="12" fillId="2" borderId="1" xfId="0" applyNumberFormat="1" applyFont="1" applyFill="1" applyBorder="1" applyAlignment="1" applyProtection="1">
      <alignment vertical="center" wrapText="1"/>
      <protection locked="0"/>
    </xf>
    <xf numFmtId="165" fontId="13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0" xfId="0" applyNumberFormat="1" applyFill="1"/>
    <xf numFmtId="165" fontId="14" fillId="2" borderId="1" xfId="0" applyNumberFormat="1" applyFont="1" applyFill="1" applyBorder="1" applyAlignment="1" applyProtection="1">
      <alignment vertical="center" wrapText="1"/>
      <protection locked="0"/>
    </xf>
    <xf numFmtId="0" fontId="20" fillId="2" borderId="5" xfId="1" applyFont="1" applyFill="1" applyBorder="1" applyAlignment="1" applyProtection="1">
      <alignment horizontal="center" vertical="center" wrapText="1"/>
    </xf>
    <xf numFmtId="0" fontId="20" fillId="2" borderId="6" xfId="1" applyFont="1" applyFill="1" applyBorder="1" applyAlignment="1" applyProtection="1">
      <alignment horizontal="center" vertical="center" wrapText="1"/>
    </xf>
    <xf numFmtId="165" fontId="16" fillId="2" borderId="1" xfId="0" applyNumberFormat="1" applyFont="1" applyFill="1" applyBorder="1" applyAlignment="1" applyProtection="1">
      <alignment vertical="center" wrapText="1"/>
      <protection locked="0"/>
    </xf>
    <xf numFmtId="165" fontId="15" fillId="2" borderId="1" xfId="0" applyNumberFormat="1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164" fontId="0" fillId="2" borderId="1" xfId="0" applyNumberFormat="1" applyFill="1" applyBorder="1"/>
    <xf numFmtId="0" fontId="0" fillId="2" borderId="1" xfId="0" applyFill="1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topLeftCell="A2" workbookViewId="0">
      <selection activeCell="B20" sqref="B20"/>
    </sheetView>
  </sheetViews>
  <sheetFormatPr defaultRowHeight="15"/>
  <cols>
    <col min="1" max="1" width="32.5703125" style="2" customWidth="1"/>
    <col min="2" max="2" width="22.140625" style="2" customWidth="1"/>
    <col min="3" max="3" width="17.85546875" style="2" customWidth="1"/>
    <col min="4" max="4" width="24.5703125" style="2" customWidth="1"/>
    <col min="5" max="5" width="16.5703125" style="2" customWidth="1"/>
    <col min="6" max="16384" width="9.140625" style="2"/>
  </cols>
  <sheetData>
    <row r="2" spans="1:5" ht="18.75">
      <c r="A2" s="1" t="s">
        <v>13</v>
      </c>
      <c r="B2" s="1"/>
      <c r="C2" s="1"/>
      <c r="D2" s="1"/>
      <c r="E2" s="1"/>
    </row>
    <row r="3" spans="1:5">
      <c r="A3" s="3" t="s">
        <v>3</v>
      </c>
      <c r="B3" s="3"/>
      <c r="C3" s="3"/>
      <c r="D3" s="3"/>
      <c r="E3" s="3"/>
    </row>
    <row r="4" spans="1:5" ht="43.5" customHeight="1">
      <c r="A4" s="4" t="s">
        <v>1</v>
      </c>
      <c r="B4" s="4" t="s">
        <v>2</v>
      </c>
      <c r="C4" s="4" t="s">
        <v>39</v>
      </c>
      <c r="D4" s="4" t="s">
        <v>2</v>
      </c>
      <c r="E4" s="4" t="s">
        <v>37</v>
      </c>
    </row>
    <row r="5" spans="1:5">
      <c r="A5" s="5"/>
      <c r="B5" s="5"/>
      <c r="C5" s="5"/>
      <c r="D5" s="5"/>
      <c r="E5" s="5"/>
    </row>
    <row r="6" spans="1:5" ht="73.5" customHeight="1">
      <c r="A6" s="6" t="s">
        <v>35</v>
      </c>
      <c r="B6" s="7">
        <v>30</v>
      </c>
      <c r="C6" s="8">
        <v>146</v>
      </c>
      <c r="D6" s="7">
        <v>27</v>
      </c>
      <c r="E6" s="8">
        <v>128</v>
      </c>
    </row>
    <row r="7" spans="1:5">
      <c r="A7" s="6" t="s">
        <v>36</v>
      </c>
      <c r="B7" s="7">
        <v>103</v>
      </c>
      <c r="C7" s="8">
        <v>11</v>
      </c>
      <c r="D7" s="7">
        <v>6</v>
      </c>
      <c r="E7" s="8">
        <v>1</v>
      </c>
    </row>
    <row r="8" spans="1:5">
      <c r="A8" s="6" t="s">
        <v>0</v>
      </c>
      <c r="B8" s="8">
        <f>SUM(B6:B7)</f>
        <v>133</v>
      </c>
      <c r="C8" s="8">
        <f>SUM(C6:C7)</f>
        <v>157</v>
      </c>
      <c r="D8" s="8">
        <v>1</v>
      </c>
      <c r="E8" s="8">
        <v>1</v>
      </c>
    </row>
    <row r="11" spans="1:5" ht="25.5">
      <c r="A11" s="9" t="s">
        <v>44</v>
      </c>
      <c r="D11" s="2" t="s">
        <v>33</v>
      </c>
    </row>
  </sheetData>
  <mergeCells count="7">
    <mergeCell ref="E4:E5"/>
    <mergeCell ref="A3:E3"/>
    <mergeCell ref="A2:E2"/>
    <mergeCell ref="A4:A5"/>
    <mergeCell ref="B4:B5"/>
    <mergeCell ref="D4:D5"/>
    <mergeCell ref="C4:C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workbookViewId="0">
      <selection activeCell="B20" sqref="B20"/>
    </sheetView>
  </sheetViews>
  <sheetFormatPr defaultColWidth="9.140625" defaultRowHeight="15"/>
  <cols>
    <col min="1" max="1" width="32.5703125" style="2" customWidth="1"/>
    <col min="2" max="2" width="11.85546875" style="2" customWidth="1"/>
    <col min="3" max="3" width="12.28515625" style="2" customWidth="1"/>
    <col min="4" max="4" width="21.140625" style="2" customWidth="1"/>
    <col min="5" max="6" width="18.140625" style="2" customWidth="1"/>
    <col min="7" max="7" width="16.5703125" style="2" customWidth="1"/>
    <col min="8" max="8" width="15.28515625" style="2" customWidth="1"/>
    <col min="9" max="16384" width="9.140625" style="2"/>
  </cols>
  <sheetData>
    <row r="2" spans="1:8" ht="18.75">
      <c r="A2" s="1" t="s">
        <v>14</v>
      </c>
      <c r="B2" s="1"/>
      <c r="C2" s="1"/>
      <c r="D2" s="1"/>
      <c r="E2" s="1"/>
      <c r="F2" s="1"/>
      <c r="G2" s="1"/>
    </row>
    <row r="3" spans="1:8">
      <c r="A3" s="34" t="s">
        <v>3</v>
      </c>
      <c r="B3" s="34"/>
      <c r="C3" s="34"/>
      <c r="D3" s="34"/>
      <c r="E3" s="34"/>
      <c r="F3" s="34"/>
      <c r="G3" s="34"/>
    </row>
    <row r="4" spans="1:8">
      <c r="A4" s="35"/>
      <c r="B4" s="35"/>
      <c r="C4" s="35"/>
      <c r="D4" s="35"/>
      <c r="E4" s="35"/>
      <c r="F4" s="35"/>
      <c r="G4" s="35"/>
    </row>
    <row r="5" spans="1:8" ht="15" customHeight="1">
      <c r="A5" s="36" t="s">
        <v>1</v>
      </c>
      <c r="B5" s="37" t="s">
        <v>40</v>
      </c>
      <c r="C5" s="37"/>
      <c r="D5" s="37"/>
      <c r="E5" s="37" t="s">
        <v>34</v>
      </c>
      <c r="F5" s="37"/>
      <c r="G5" s="37"/>
      <c r="H5" s="38" t="s">
        <v>15</v>
      </c>
    </row>
    <row r="6" spans="1:8" ht="43.5" customHeight="1">
      <c r="A6" s="36"/>
      <c r="B6" s="40" t="s">
        <v>2</v>
      </c>
      <c r="C6" s="40" t="s">
        <v>41</v>
      </c>
      <c r="D6" s="42" t="s">
        <v>43</v>
      </c>
      <c r="E6" s="40" t="s">
        <v>2</v>
      </c>
      <c r="F6" s="40" t="s">
        <v>41</v>
      </c>
      <c r="G6" s="40" t="s">
        <v>42</v>
      </c>
      <c r="H6" s="43"/>
    </row>
    <row r="7" spans="1:8">
      <c r="A7" s="36"/>
      <c r="B7" s="40"/>
      <c r="C7" s="40"/>
      <c r="D7" s="45"/>
      <c r="E7" s="40"/>
      <c r="F7" s="40"/>
      <c r="G7" s="40"/>
      <c r="H7" s="46"/>
    </row>
    <row r="8" spans="1:8">
      <c r="A8" s="6" t="s">
        <v>38</v>
      </c>
      <c r="B8" s="7">
        <v>103</v>
      </c>
      <c r="C8" s="8">
        <v>11</v>
      </c>
      <c r="D8" s="47">
        <v>9.8000000000000007</v>
      </c>
      <c r="E8" s="7">
        <v>6</v>
      </c>
      <c r="F8" s="8">
        <v>1</v>
      </c>
      <c r="G8" s="47">
        <v>9.8000000000000007</v>
      </c>
      <c r="H8" s="48">
        <f>((F8/E8)/G8)/((C8/B8)/D8)</f>
        <v>1.5606060606060606</v>
      </c>
    </row>
    <row r="9" spans="1:8">
      <c r="A9" s="6" t="s">
        <v>0</v>
      </c>
      <c r="B9" s="8">
        <f t="shared" ref="B9:D9" si="0">SUM(B8:B8)</f>
        <v>103</v>
      </c>
      <c r="C9" s="8">
        <f t="shared" si="0"/>
        <v>11</v>
      </c>
      <c r="D9" s="8">
        <f t="shared" si="0"/>
        <v>9.8000000000000007</v>
      </c>
      <c r="E9" s="8">
        <f t="shared" ref="E9:H9" si="1">SUM(E8:E8)</f>
        <v>6</v>
      </c>
      <c r="F9" s="8">
        <f t="shared" si="1"/>
        <v>1</v>
      </c>
      <c r="G9" s="8">
        <f t="shared" si="1"/>
        <v>9.8000000000000007</v>
      </c>
      <c r="H9" s="47">
        <f t="shared" si="1"/>
        <v>1.5606060606060606</v>
      </c>
    </row>
    <row r="12" spans="1:8" ht="25.5">
      <c r="A12" s="9" t="s">
        <v>44</v>
      </c>
      <c r="D12" s="2" t="s">
        <v>33</v>
      </c>
    </row>
  </sheetData>
  <mergeCells count="12">
    <mergeCell ref="F6:F7"/>
    <mergeCell ref="E5:G5"/>
    <mergeCell ref="H5:H7"/>
    <mergeCell ref="A2:G2"/>
    <mergeCell ref="A3:G3"/>
    <mergeCell ref="B6:B7"/>
    <mergeCell ref="C6:C7"/>
    <mergeCell ref="E6:E7"/>
    <mergeCell ref="G6:G7"/>
    <mergeCell ref="A5:A7"/>
    <mergeCell ref="B5:D5"/>
    <mergeCell ref="D6:D7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2"/>
  <sheetViews>
    <sheetView workbookViewId="0">
      <selection activeCell="B20" sqref="B20"/>
    </sheetView>
  </sheetViews>
  <sheetFormatPr defaultColWidth="9.140625" defaultRowHeight="15"/>
  <cols>
    <col min="1" max="1" width="32.5703125" style="2" customWidth="1"/>
    <col min="2" max="2" width="11.85546875" style="2" customWidth="1"/>
    <col min="3" max="3" width="12.28515625" style="2" customWidth="1"/>
    <col min="4" max="4" width="17" style="2" customWidth="1"/>
    <col min="5" max="5" width="21.140625" style="2" customWidth="1"/>
    <col min="6" max="8" width="18.140625" style="2" customWidth="1"/>
    <col min="9" max="9" width="16.5703125" style="2" customWidth="1"/>
    <col min="10" max="10" width="15.28515625" style="2" customWidth="1"/>
    <col min="11" max="11" width="14.140625" style="2" customWidth="1"/>
    <col min="12" max="16384" width="9.140625" style="2"/>
  </cols>
  <sheetData>
    <row r="2" spans="1:11" ht="18.75">
      <c r="A2" s="1" t="s">
        <v>16</v>
      </c>
      <c r="B2" s="1"/>
      <c r="C2" s="1"/>
      <c r="D2" s="1"/>
      <c r="E2" s="1"/>
      <c r="F2" s="1"/>
      <c r="G2" s="1"/>
      <c r="H2" s="1"/>
      <c r="I2" s="1"/>
    </row>
    <row r="3" spans="1:11">
      <c r="A3" s="34" t="s">
        <v>3</v>
      </c>
      <c r="B3" s="34"/>
      <c r="C3" s="34"/>
      <c r="D3" s="34"/>
      <c r="E3" s="34"/>
      <c r="F3" s="34"/>
      <c r="G3" s="34"/>
      <c r="H3" s="34"/>
      <c r="I3" s="34"/>
    </row>
    <row r="4" spans="1:11">
      <c r="A4" s="35"/>
      <c r="B4" s="35"/>
      <c r="C4" s="35"/>
      <c r="D4" s="35"/>
      <c r="E4" s="35"/>
      <c r="F4" s="35"/>
      <c r="G4" s="35"/>
      <c r="H4" s="35"/>
      <c r="I4" s="35"/>
    </row>
    <row r="5" spans="1:11" ht="15" customHeight="1">
      <c r="A5" s="36" t="s">
        <v>1</v>
      </c>
      <c r="B5" s="37" t="s">
        <v>40</v>
      </c>
      <c r="C5" s="37"/>
      <c r="D5" s="37"/>
      <c r="E5" s="37"/>
      <c r="F5" s="37" t="s">
        <v>34</v>
      </c>
      <c r="G5" s="37"/>
      <c r="H5" s="37"/>
      <c r="I5" s="37"/>
      <c r="J5" s="38" t="s">
        <v>15</v>
      </c>
      <c r="K5" s="39" t="s">
        <v>18</v>
      </c>
    </row>
    <row r="6" spans="1:11" ht="43.5" customHeight="1">
      <c r="A6" s="36"/>
      <c r="B6" s="40" t="s">
        <v>2</v>
      </c>
      <c r="C6" s="40" t="s">
        <v>39</v>
      </c>
      <c r="D6" s="41" t="s">
        <v>19</v>
      </c>
      <c r="E6" s="42" t="s">
        <v>43</v>
      </c>
      <c r="F6" s="40" t="s">
        <v>2</v>
      </c>
      <c r="G6" s="40" t="s">
        <v>37</v>
      </c>
      <c r="H6" s="41" t="s">
        <v>19</v>
      </c>
      <c r="I6" s="40" t="s">
        <v>42</v>
      </c>
      <c r="J6" s="43"/>
      <c r="K6" s="39"/>
    </row>
    <row r="7" spans="1:11">
      <c r="A7" s="36"/>
      <c r="B7" s="40"/>
      <c r="C7" s="40"/>
      <c r="D7" s="44"/>
      <c r="E7" s="45"/>
      <c r="F7" s="40"/>
      <c r="G7" s="40"/>
      <c r="H7" s="44"/>
      <c r="I7" s="40"/>
      <c r="J7" s="46"/>
      <c r="K7" s="39"/>
    </row>
    <row r="8" spans="1:11" ht="38.25">
      <c r="A8" s="6" t="s">
        <v>17</v>
      </c>
      <c r="B8" s="7">
        <v>30</v>
      </c>
      <c r="C8" s="8">
        <v>146</v>
      </c>
      <c r="D8" s="8">
        <v>-258.10000000000002</v>
      </c>
      <c r="E8" s="47">
        <v>9.8000000000000007</v>
      </c>
      <c r="F8" s="7">
        <v>27</v>
      </c>
      <c r="G8" s="8">
        <v>128</v>
      </c>
      <c r="H8" s="8">
        <v>957.5</v>
      </c>
      <c r="I8" s="47">
        <v>9.8000000000000007</v>
      </c>
      <c r="J8" s="48">
        <f>((G8/F8)/I8)/((C8/B8)/E8)</f>
        <v>0.97412480974124815</v>
      </c>
      <c r="K8" s="48">
        <f>(H8+D8)/(G8+C8)</f>
        <v>2.5525547445255472</v>
      </c>
    </row>
    <row r="9" spans="1:11">
      <c r="A9" s="6" t="s">
        <v>0</v>
      </c>
      <c r="B9" s="8">
        <v>100</v>
      </c>
      <c r="C9" s="8">
        <f>SUM(C8:C8)</f>
        <v>146</v>
      </c>
      <c r="D9" s="8"/>
      <c r="E9" s="8">
        <f t="shared" ref="E9:J9" si="0">SUM(E8:E8)</f>
        <v>9.8000000000000007</v>
      </c>
      <c r="F9" s="8">
        <f t="shared" si="0"/>
        <v>27</v>
      </c>
      <c r="G9" s="8">
        <f t="shared" si="0"/>
        <v>128</v>
      </c>
      <c r="H9" s="8"/>
      <c r="I9" s="8">
        <f t="shared" si="0"/>
        <v>9.8000000000000007</v>
      </c>
      <c r="J9" s="47">
        <f t="shared" si="0"/>
        <v>0.97412480974124815</v>
      </c>
      <c r="K9" s="49"/>
    </row>
    <row r="12" spans="1:11" ht="25.5">
      <c r="A12" s="9" t="s">
        <v>44</v>
      </c>
      <c r="F12" s="2" t="s">
        <v>33</v>
      </c>
    </row>
  </sheetData>
  <mergeCells count="15">
    <mergeCell ref="G6:G7"/>
    <mergeCell ref="I6:I7"/>
    <mergeCell ref="K5:K7"/>
    <mergeCell ref="D6:D7"/>
    <mergeCell ref="A2:I2"/>
    <mergeCell ref="A3:I3"/>
    <mergeCell ref="A5:A7"/>
    <mergeCell ref="B5:E5"/>
    <mergeCell ref="F5:I5"/>
    <mergeCell ref="J5:J7"/>
    <mergeCell ref="B6:B7"/>
    <mergeCell ref="C6:C7"/>
    <mergeCell ref="E6:E7"/>
    <mergeCell ref="F6:F7"/>
    <mergeCell ref="H6:H7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tabSelected="1" topLeftCell="A10" workbookViewId="0">
      <selection activeCell="B20" sqref="B20"/>
    </sheetView>
  </sheetViews>
  <sheetFormatPr defaultRowHeight="15"/>
  <cols>
    <col min="1" max="1" width="3.85546875" style="2" customWidth="1"/>
    <col min="2" max="2" width="24.140625" style="2" customWidth="1"/>
    <col min="3" max="16384" width="9.140625" style="2"/>
  </cols>
  <sheetData>
    <row r="3" spans="1:7" ht="15" customHeight="1">
      <c r="A3" s="10" t="s">
        <v>24</v>
      </c>
      <c r="B3" s="10"/>
      <c r="C3" s="11" t="s">
        <v>20</v>
      </c>
      <c r="D3" s="12"/>
      <c r="E3" s="13"/>
    </row>
    <row r="4" spans="1:7">
      <c r="A4" s="10"/>
      <c r="B4" s="10"/>
      <c r="C4" s="14"/>
      <c r="D4" s="15"/>
      <c r="E4" s="16"/>
    </row>
    <row r="5" spans="1:7">
      <c r="A5" s="10"/>
      <c r="B5" s="10"/>
      <c r="C5" s="14"/>
      <c r="D5" s="15"/>
      <c r="E5" s="16"/>
    </row>
    <row r="6" spans="1:7">
      <c r="A6" s="10"/>
      <c r="B6" s="10"/>
      <c r="C6" s="17"/>
      <c r="D6" s="18"/>
      <c r="E6" s="19"/>
    </row>
    <row r="7" spans="1:7" ht="22.5">
      <c r="A7" s="10"/>
      <c r="B7" s="10"/>
      <c r="C7" s="20" t="s">
        <v>21</v>
      </c>
      <c r="D7" s="20" t="s">
        <v>22</v>
      </c>
      <c r="E7" s="20" t="s">
        <v>23</v>
      </c>
    </row>
    <row r="8" spans="1:7">
      <c r="A8" s="21">
        <v>1</v>
      </c>
      <c r="B8" s="22"/>
      <c r="C8" s="23">
        <v>17</v>
      </c>
      <c r="D8" s="23">
        <v>18</v>
      </c>
      <c r="E8" s="23">
        <v>19</v>
      </c>
    </row>
    <row r="9" spans="1:7" ht="25.5">
      <c r="A9" s="24">
        <v>1</v>
      </c>
      <c r="B9" s="25" t="s">
        <v>10</v>
      </c>
      <c r="C9" s="26">
        <v>283.39999999999998</v>
      </c>
      <c r="D9" s="27">
        <v>297</v>
      </c>
      <c r="E9" s="26">
        <f>D9/C9*100</f>
        <v>104.79887085391672</v>
      </c>
      <c r="F9" s="28">
        <v>7.6</v>
      </c>
      <c r="G9" s="28">
        <f>F9/D9*100</f>
        <v>2.5589225589225588</v>
      </c>
    </row>
    <row r="10" spans="1:7" ht="25.5">
      <c r="A10" s="24">
        <v>2</v>
      </c>
      <c r="B10" s="25" t="s">
        <v>9</v>
      </c>
      <c r="C10" s="26">
        <v>421.7</v>
      </c>
      <c r="D10" s="27">
        <v>421.7</v>
      </c>
      <c r="E10" s="26">
        <f t="shared" ref="E10:E24" si="0">D10/C10*100</f>
        <v>100</v>
      </c>
      <c r="F10" s="28">
        <v>14.5</v>
      </c>
      <c r="G10" s="28">
        <f t="shared" ref="G10:G24" si="1">F10/D10*100</f>
        <v>3.4384633625800332</v>
      </c>
    </row>
    <row r="11" spans="1:7" ht="25.5">
      <c r="A11" s="24">
        <v>3</v>
      </c>
      <c r="B11" s="25" t="s">
        <v>11</v>
      </c>
      <c r="C11" s="29">
        <v>198.1</v>
      </c>
      <c r="D11" s="27">
        <v>201.1</v>
      </c>
      <c r="E11" s="26">
        <f t="shared" si="0"/>
        <v>101.51438667339727</v>
      </c>
      <c r="F11" s="28" t="e">
        <f>#REF!+#REF!</f>
        <v>#REF!</v>
      </c>
      <c r="G11" s="28" t="e">
        <f t="shared" si="1"/>
        <v>#REF!</v>
      </c>
    </row>
    <row r="12" spans="1:7" ht="25.5">
      <c r="A12" s="24">
        <v>4</v>
      </c>
      <c r="B12" s="25" t="s">
        <v>8</v>
      </c>
      <c r="C12" s="26">
        <v>117.1</v>
      </c>
      <c r="D12" s="27">
        <v>141.4</v>
      </c>
      <c r="E12" s="26">
        <f t="shared" si="0"/>
        <v>120.75149444918874</v>
      </c>
      <c r="F12" s="28">
        <v>8.6</v>
      </c>
      <c r="G12" s="28">
        <f t="shared" si="1"/>
        <v>6.082036775106082</v>
      </c>
    </row>
    <row r="13" spans="1:7" ht="25.5">
      <c r="A13" s="24">
        <v>5</v>
      </c>
      <c r="B13" s="25" t="s">
        <v>6</v>
      </c>
      <c r="C13" s="26">
        <v>240.4</v>
      </c>
      <c r="D13" s="27">
        <v>240.4</v>
      </c>
      <c r="E13" s="26">
        <f t="shared" si="0"/>
        <v>100</v>
      </c>
      <c r="F13" s="28">
        <v>0.4</v>
      </c>
      <c r="G13" s="28">
        <f t="shared" si="1"/>
        <v>0.16638935108153077</v>
      </c>
    </row>
    <row r="14" spans="1:7" ht="25.5">
      <c r="A14" s="24">
        <v>6</v>
      </c>
      <c r="B14" s="25" t="s">
        <v>25</v>
      </c>
      <c r="C14" s="26">
        <v>12.1</v>
      </c>
      <c r="D14" s="27">
        <v>11.9</v>
      </c>
      <c r="E14" s="26">
        <f t="shared" si="0"/>
        <v>98.347107438016536</v>
      </c>
      <c r="F14" s="28">
        <v>9.6999999999999993</v>
      </c>
      <c r="G14" s="28">
        <f t="shared" si="1"/>
        <v>81.512605042016801</v>
      </c>
    </row>
    <row r="15" spans="1:7" ht="25.5">
      <c r="A15" s="24">
        <v>7</v>
      </c>
      <c r="B15" s="25" t="s">
        <v>4</v>
      </c>
      <c r="C15" s="26">
        <v>184.4</v>
      </c>
      <c r="D15" s="27">
        <v>188.1</v>
      </c>
      <c r="E15" s="26">
        <f t="shared" si="0"/>
        <v>102.00650759219087</v>
      </c>
      <c r="F15" s="28" t="e">
        <f>#REF!+#REF!</f>
        <v>#REF!</v>
      </c>
      <c r="G15" s="28" t="e">
        <f t="shared" si="1"/>
        <v>#REF!</v>
      </c>
    </row>
    <row r="16" spans="1:7" ht="25.5">
      <c r="A16" s="24">
        <v>8</v>
      </c>
      <c r="B16" s="25" t="s">
        <v>26</v>
      </c>
      <c r="C16" s="26">
        <v>239.1</v>
      </c>
      <c r="D16" s="27">
        <v>239.5</v>
      </c>
      <c r="E16" s="26">
        <f t="shared" si="0"/>
        <v>100.16729401923881</v>
      </c>
      <c r="F16" s="28"/>
      <c r="G16" s="28">
        <f t="shared" si="1"/>
        <v>0</v>
      </c>
    </row>
    <row r="17" spans="1:7" ht="25.5">
      <c r="A17" s="24">
        <v>9</v>
      </c>
      <c r="B17" s="25" t="s">
        <v>27</v>
      </c>
      <c r="C17" s="26">
        <v>235.2</v>
      </c>
      <c r="D17" s="27">
        <v>235.2</v>
      </c>
      <c r="E17" s="26">
        <f t="shared" si="0"/>
        <v>100</v>
      </c>
      <c r="F17" s="28" t="e">
        <f>#REF!</f>
        <v>#REF!</v>
      </c>
      <c r="G17" s="28" t="e">
        <f t="shared" si="1"/>
        <v>#REF!</v>
      </c>
    </row>
    <row r="18" spans="1:7" ht="25.5">
      <c r="A18" s="24">
        <v>10</v>
      </c>
      <c r="B18" s="25" t="s">
        <v>28</v>
      </c>
      <c r="C18" s="26">
        <v>49.5</v>
      </c>
      <c r="D18" s="27">
        <v>49.5</v>
      </c>
      <c r="E18" s="26">
        <f t="shared" si="0"/>
        <v>100</v>
      </c>
      <c r="F18" s="28">
        <v>43.7</v>
      </c>
      <c r="G18" s="28">
        <f t="shared" si="1"/>
        <v>88.282828282828291</v>
      </c>
    </row>
    <row r="19" spans="1:7" ht="25.5">
      <c r="A19" s="24">
        <v>11</v>
      </c>
      <c r="B19" s="25" t="s">
        <v>29</v>
      </c>
      <c r="C19" s="26">
        <v>80.2</v>
      </c>
      <c r="D19" s="27">
        <v>80.400000000000006</v>
      </c>
      <c r="E19" s="26">
        <f t="shared" si="0"/>
        <v>100.24937655860349</v>
      </c>
      <c r="F19" s="28">
        <v>8.6</v>
      </c>
      <c r="G19" s="28">
        <f t="shared" si="1"/>
        <v>10.696517412935322</v>
      </c>
    </row>
    <row r="20" spans="1:7" ht="25.5">
      <c r="A20" s="24">
        <v>12</v>
      </c>
      <c r="B20" s="25" t="s">
        <v>30</v>
      </c>
      <c r="C20" s="26">
        <v>11.7</v>
      </c>
      <c r="D20" s="27">
        <v>11.7</v>
      </c>
      <c r="E20" s="26">
        <f t="shared" si="0"/>
        <v>100</v>
      </c>
      <c r="F20" s="28" t="e">
        <f>#REF!</f>
        <v>#REF!</v>
      </c>
      <c r="G20" s="28" t="e">
        <f t="shared" si="1"/>
        <v>#REF!</v>
      </c>
    </row>
    <row r="21" spans="1:7" ht="25.5">
      <c r="A21" s="24">
        <v>13</v>
      </c>
      <c r="B21" s="25" t="s">
        <v>31</v>
      </c>
      <c r="C21" s="26">
        <v>76.3</v>
      </c>
      <c r="D21" s="27">
        <v>76.3</v>
      </c>
      <c r="E21" s="26">
        <f t="shared" si="0"/>
        <v>100</v>
      </c>
      <c r="F21" s="28" t="e">
        <f>#REF!</f>
        <v>#REF!</v>
      </c>
      <c r="G21" s="28" t="e">
        <f t="shared" si="1"/>
        <v>#REF!</v>
      </c>
    </row>
    <row r="22" spans="1:7" ht="25.5">
      <c r="A22" s="24">
        <v>14</v>
      </c>
      <c r="B22" s="25" t="s">
        <v>7</v>
      </c>
      <c r="C22" s="26">
        <v>93.1</v>
      </c>
      <c r="D22" s="27">
        <v>93.8</v>
      </c>
      <c r="E22" s="26">
        <f t="shared" si="0"/>
        <v>100.75187969924812</v>
      </c>
      <c r="F22" s="28">
        <v>3.4</v>
      </c>
      <c r="G22" s="28">
        <f t="shared" si="1"/>
        <v>3.624733475479744</v>
      </c>
    </row>
    <row r="23" spans="1:7" ht="25.5">
      <c r="A23" s="24">
        <v>15</v>
      </c>
      <c r="B23" s="25" t="s">
        <v>5</v>
      </c>
      <c r="C23" s="26">
        <v>238.7</v>
      </c>
      <c r="D23" s="27">
        <v>238.8</v>
      </c>
      <c r="E23" s="26">
        <f t="shared" si="0"/>
        <v>100.04189359028071</v>
      </c>
      <c r="F23" s="28">
        <v>10</v>
      </c>
      <c r="G23" s="28">
        <f t="shared" si="1"/>
        <v>4.1876046901172526</v>
      </c>
    </row>
    <row r="24" spans="1:7" ht="25.5">
      <c r="A24" s="24">
        <v>16</v>
      </c>
      <c r="B24" s="25" t="s">
        <v>12</v>
      </c>
      <c r="C24" s="26">
        <v>136.5</v>
      </c>
      <c r="D24" s="27">
        <v>136.5</v>
      </c>
      <c r="E24" s="26">
        <f t="shared" si="0"/>
        <v>100</v>
      </c>
      <c r="F24" s="28">
        <v>22.5</v>
      </c>
      <c r="G24" s="28">
        <f t="shared" si="1"/>
        <v>16.483516483516482</v>
      </c>
    </row>
    <row r="25" spans="1:7">
      <c r="A25" s="30" t="s">
        <v>32</v>
      </c>
      <c r="B25" s="31"/>
      <c r="C25" s="32">
        <f>SUM(C9:C24)</f>
        <v>2617.4999999999995</v>
      </c>
      <c r="D25" s="32">
        <f>SUM(D9:D24)</f>
        <v>2663.3000000000006</v>
      </c>
      <c r="E25" s="32">
        <f>D25/C25*100</f>
        <v>101.74976122254063</v>
      </c>
      <c r="F25" s="28" t="e">
        <f>SUM(F9:F24)</f>
        <v>#REF!</v>
      </c>
      <c r="G25" s="2" t="e">
        <f t="shared" ref="G25" si="2">F25/C25*100</f>
        <v>#REF!</v>
      </c>
    </row>
    <row r="26" spans="1:7">
      <c r="C26" s="26"/>
      <c r="D26" s="33"/>
      <c r="E26" s="26"/>
    </row>
  </sheetData>
  <mergeCells count="4">
    <mergeCell ref="A3:B7"/>
    <mergeCell ref="A8:B8"/>
    <mergeCell ref="A25:B25"/>
    <mergeCell ref="C3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анализ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2022-09-20T08:51:46Z</dcterms:modified>
</cp:coreProperties>
</file>