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825" windowWidth="13020" windowHeight="7290"/>
  </bookViews>
  <sheets>
    <sheet name="АИП - 2023 - 2025 " sheetId="9" r:id="rId1"/>
  </sheets>
  <definedNames>
    <definedName name="_xlnm.Print_Area" localSheetId="0">'АИП - 2023 - 2025 '!$A$1:$E$164</definedName>
  </definedNames>
  <calcPr calcId="145621" iterateDelta="1E-4"/>
</workbook>
</file>

<file path=xl/calcChain.xml><?xml version="1.0" encoding="utf-8"?>
<calcChain xmlns="http://schemas.openxmlformats.org/spreadsheetml/2006/main">
  <c r="D14" i="9" l="1"/>
  <c r="E14" i="9"/>
  <c r="C14" i="9"/>
  <c r="D144" i="9" l="1"/>
  <c r="E144" i="9"/>
  <c r="C144" i="9"/>
  <c r="E160" i="9" l="1"/>
  <c r="D160" i="9"/>
  <c r="C160" i="9"/>
  <c r="E157" i="9"/>
  <c r="D157" i="9"/>
  <c r="C157" i="9"/>
  <c r="E154" i="9"/>
  <c r="D154" i="9"/>
  <c r="C154" i="9"/>
  <c r="E150" i="9"/>
  <c r="D150" i="9"/>
  <c r="C150" i="9"/>
  <c r="E147" i="9"/>
  <c r="D147" i="9"/>
  <c r="C147" i="9"/>
  <c r="E139" i="9"/>
  <c r="D139" i="9"/>
  <c r="C139" i="9"/>
  <c r="E133" i="9"/>
  <c r="D133" i="9"/>
  <c r="C133" i="9"/>
  <c r="C130" i="9"/>
  <c r="C127" i="9"/>
  <c r="E124" i="9"/>
  <c r="D124" i="9"/>
  <c r="C124" i="9"/>
  <c r="E121" i="9"/>
  <c r="D121" i="9"/>
  <c r="C121" i="9"/>
  <c r="E118" i="9"/>
  <c r="D118" i="9"/>
  <c r="C118" i="9"/>
  <c r="D114" i="9"/>
  <c r="C114" i="9"/>
  <c r="C111" i="9"/>
  <c r="D107" i="9"/>
  <c r="C107" i="9"/>
  <c r="E103" i="9"/>
  <c r="D103" i="9"/>
  <c r="C103" i="9"/>
  <c r="C99" i="9"/>
  <c r="E96" i="9"/>
  <c r="D96" i="9"/>
  <c r="C96" i="9"/>
  <c r="E92" i="9"/>
  <c r="D92" i="9"/>
  <c r="C92" i="9"/>
  <c r="E89" i="9"/>
  <c r="D89" i="9"/>
  <c r="C89" i="9"/>
  <c r="E86" i="9"/>
  <c r="D86" i="9"/>
  <c r="C86" i="9"/>
  <c r="E83" i="9"/>
  <c r="D83" i="9"/>
  <c r="C83" i="9"/>
  <c r="E80" i="9"/>
  <c r="D80" i="9"/>
  <c r="C80" i="9"/>
  <c r="E77" i="9"/>
  <c r="D77" i="9"/>
  <c r="C77" i="9"/>
  <c r="E74" i="9"/>
  <c r="D74" i="9"/>
  <c r="C74" i="9"/>
  <c r="E71" i="9"/>
  <c r="D71" i="9"/>
  <c r="C71" i="9"/>
  <c r="E67" i="9"/>
  <c r="D67" i="9"/>
  <c r="C67" i="9"/>
  <c r="E63" i="9"/>
  <c r="D63" i="9"/>
  <c r="C63" i="9"/>
  <c r="E59" i="9"/>
  <c r="E56" i="9" s="1"/>
  <c r="E54" i="9" s="1"/>
  <c r="D59" i="9"/>
  <c r="D56" i="9" s="1"/>
  <c r="D54" i="9" s="1"/>
  <c r="C59" i="9"/>
  <c r="C56" i="9" s="1"/>
  <c r="C54" i="9" s="1"/>
  <c r="E49" i="9"/>
  <c r="E48" i="9" s="1"/>
  <c r="D49" i="9"/>
  <c r="D48" i="9" s="1"/>
  <c r="C49" i="9"/>
  <c r="C48" i="9" s="1"/>
  <c r="C44" i="9"/>
  <c r="E39" i="9"/>
  <c r="D39" i="9"/>
  <c r="C39" i="9"/>
  <c r="E36" i="9"/>
  <c r="D36" i="9"/>
  <c r="C36" i="9"/>
  <c r="E32" i="9"/>
  <c r="D32" i="9"/>
  <c r="C32" i="9"/>
  <c r="E28" i="9"/>
  <c r="D28" i="9"/>
  <c r="C28" i="9"/>
  <c r="E25" i="9"/>
  <c r="D25" i="9"/>
  <c r="C25" i="9"/>
  <c r="E20" i="9"/>
  <c r="D20" i="9"/>
  <c r="C20" i="9"/>
  <c r="C12" i="9" l="1"/>
  <c r="D12" i="9"/>
  <c r="E12" i="9"/>
  <c r="C62" i="9"/>
  <c r="E95" i="9"/>
  <c r="D95" i="9"/>
  <c r="E62" i="9"/>
  <c r="C95" i="9"/>
  <c r="D62" i="9"/>
  <c r="D138" i="9"/>
  <c r="D136" i="9" s="1"/>
  <c r="C138" i="9"/>
  <c r="C136" i="9" s="1"/>
  <c r="E10" i="9"/>
  <c r="E138" i="9"/>
  <c r="E136" i="9" s="1"/>
  <c r="E52" i="9" l="1"/>
  <c r="D52" i="9"/>
  <c r="C10" i="9"/>
  <c r="C52" i="9"/>
  <c r="D10" i="9"/>
  <c r="E163" i="9" l="1"/>
  <c r="E8" i="9"/>
  <c r="D8" i="9"/>
  <c r="D163" i="9"/>
  <c r="C8" i="9"/>
  <c r="C163" i="9"/>
</calcChain>
</file>

<file path=xl/sharedStrings.xml><?xml version="1.0" encoding="utf-8"?>
<sst xmlns="http://schemas.openxmlformats.org/spreadsheetml/2006/main" count="182" uniqueCount="86">
  <si>
    <t>в том числе:</t>
  </si>
  <si>
    <t>из них:</t>
  </si>
  <si>
    <t>Дорожное хозяйство</t>
  </si>
  <si>
    <t>Другие вопросы в области национальной экономики</t>
  </si>
  <si>
    <t>Коммунальное хозяйство</t>
  </si>
  <si>
    <t>(тыс. рублей)</t>
  </si>
  <si>
    <t>Наименование объектов</t>
  </si>
  <si>
    <t>Проект бюджета на</t>
  </si>
  <si>
    <t>ВСЕГО</t>
  </si>
  <si>
    <t>проектные и изыскательские работы</t>
  </si>
  <si>
    <t>в то числе:</t>
  </si>
  <si>
    <t>Благоустройство</t>
  </si>
  <si>
    <t>ОХРАНА ОКРУЖАЮЩЕЙ СРЕДЫ</t>
  </si>
  <si>
    <t>Сбор, удаление отходов и очистка сточных вод</t>
  </si>
  <si>
    <t>ЖИЛИЩНО - КОММУНАЛЬНОЕ ХОЗЯЙСТВО</t>
  </si>
  <si>
    <t>НАЦИОНАЛЬНАЯ ЭКОНОМИКА</t>
  </si>
  <si>
    <t>Жилищное хозяйство</t>
  </si>
  <si>
    <t>Реконструкция Лапсарского проезда со строительством подъеза к д. 65 по Лапсарскому проезду г. Чебоксары</t>
  </si>
  <si>
    <t>2023 год</t>
  </si>
  <si>
    <t xml:space="preserve">Строительство (приобретение) жилья для малоимущих граждан </t>
  </si>
  <si>
    <t>Строительство автомобильной дороги по ул. 1-я Южная в г.Чебоксары</t>
  </si>
  <si>
    <t>строительно-монтажные работы</t>
  </si>
  <si>
    <t>осуществление технического надзора</t>
  </si>
  <si>
    <t>Реконструкция моста по ул.Полевая</t>
  </si>
  <si>
    <t>Реконструкция моста по ул.Грибоедова</t>
  </si>
  <si>
    <t>Строительство наружного освещения в мкр.Соляное</t>
  </si>
  <si>
    <t>Строительство ливневых очистных сооружений в районе Марпосадского шоссе</t>
  </si>
  <si>
    <t>Строительство снегоплавильной станции в городе Чебоксары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</si>
  <si>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</si>
  <si>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1.1</t>
  </si>
  <si>
    <t>2024 год</t>
  </si>
  <si>
    <t>технологическое присоединение</t>
  </si>
  <si>
    <t>Строительство локальных очистных сооружений  на водовыпуске в районе Октябрьского моста (№33)</t>
  </si>
  <si>
    <t>Строительство локальных очистных сооружений  на водовыпуске в районе Ягодного переулка (№83)</t>
  </si>
  <si>
    <t>Строительство наружного освещения г. Чебоксары (Этап 8. Строительство наружного освещения в дер. Чандрово г. Чебоксары по ул. Совхозная, ул. Спортивная, ул.Междуреченская)</t>
  </si>
  <si>
    <t>Строительство сетей наружного освещения в г. Чебоксары вдоль дома № 21 по ул. Энгельса к домам №№11,12,15,17,19 по ул. Николаева, включая дом № 22 по ул. Чапаева</t>
  </si>
  <si>
    <t>Строительство сетей наружного освещения в пос.Пролетарский</t>
  </si>
  <si>
    <t>Строительство дороги с пешеходным бульваром по ул. З. Яковлевой в III микрорайоне центральной части г. Чебоксары</t>
  </si>
  <si>
    <t>Строительство объектов инженерной инфраструктуры для земельных участков, предоставленных многодетным семьям для целей жилищного строительства</t>
  </si>
  <si>
    <t>1.2</t>
  </si>
  <si>
    <t>2.</t>
  </si>
  <si>
    <t>2.1</t>
  </si>
  <si>
    <t>2.2</t>
  </si>
  <si>
    <t>2.3</t>
  </si>
  <si>
    <t>3</t>
  </si>
  <si>
    <t>3.1</t>
  </si>
  <si>
    <t xml:space="preserve"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</si>
  <si>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>№ п/п</t>
  </si>
  <si>
    <t>2025 год</t>
  </si>
  <si>
    <t>Строительство перекрестка ул.Гагарина - ул. Цивильская в г.Чебоксары</t>
  </si>
  <si>
    <t>выкуп земельных участков</t>
  </si>
  <si>
    <t>Магистральная дорога районного значения № 3 в микрорайоне № 2 в жилом районе "Новый город" г. Чебоксары. 3 этап (в границах микрорайона № 2)</t>
  </si>
  <si>
    <t>Реконструкция  моста в парк  "Лакреевский лес"</t>
  </si>
  <si>
    <t xml:space="preserve">Строительство коллектора ливневой канализации от индустриального парка (II очередь) до существующего коллектора ливневой канализации по пр. Тракторостроителей </t>
  </si>
  <si>
    <t>Строительство коллектора дождевой канализации в районе д.№1 по ул. Челомея</t>
  </si>
  <si>
    <t>Строительство сетей наружного освещения дворовых территорий домов №№8,10,10А по ул.Гагарина</t>
  </si>
  <si>
    <t>Строительство сетей наружного освещения по ул.Прирельсовая, по ул. 1-й, 2-й, 3-й, Якимовский овраг</t>
  </si>
  <si>
    <t>Строительство сетей наружного освещения по ул.Брусничная</t>
  </si>
  <si>
    <t xml:space="preserve">Строительство сетей наружного освещения по ул.Эльменя в районе д. № 13,15,17  </t>
  </si>
  <si>
    <t>Строительство сетей наружного освещения на территории жилого дома по пр.9-ой Пятилетки, 19/37</t>
  </si>
  <si>
    <t xml:space="preserve">Строительство наружного освещения от дома №5 по ул.Кукшумская до дома №26Б по ул.Хузангая и к дому №12 по пр.И. Яковлева. Вдоль стадиона "Трактор" </t>
  </si>
  <si>
    <t>Строительство наружного освещения в мкр. Байконур г.Чебоксары</t>
  </si>
  <si>
    <t>Строительство приюта для животных без владельцев на Марпосадском шоссе</t>
  </si>
  <si>
    <t>Строительство противооползневых и берегоукрепительных сооружений Московской набережной города Чебоксары</t>
  </si>
  <si>
    <t>Строительство водопровода по ул. Б.Хмельницкого микрорайона "Новая Богданка" г. Чебоксары</t>
  </si>
  <si>
    <t>Строительство объектов инженерной инфраструктуры для земельных участков, предоставленных многодетным семьям для целей жилищного строительства в  г.Мариинский Посад Чувашской Республики</t>
  </si>
  <si>
    <t>Строительство инженерной инфраструктуры для земельных участков, предоставленных многодетным семьям для целей жилищного строительства, расположенных возле деревни Чурикасы Кадикасинского сельского поселения Моргаушского района Чувашской Республики (электроснабжение)</t>
  </si>
  <si>
    <t>Строительство объектов инженерной инфраструктуры для земельных участков, предоставленных многодетным семьям для целей жилищного строительства, расположенных возле деревни Чурикасы Кадикасинского сельского поселения Моргаушского района Чувашской Республики (наружный газопровод)</t>
  </si>
  <si>
    <t>Реконструкция сетей водоснабжения и напорной канализации в микрорайоне № 2 жилого района "Новый город" г. Чебоксары</t>
  </si>
  <si>
    <t>строительство многоквартирного жилого дома по ул. Н.И. Ашмарина г. Чебоксары</t>
  </si>
  <si>
    <t>S138</t>
  </si>
  <si>
    <t>S140</t>
  </si>
  <si>
    <t>S141</t>
  </si>
  <si>
    <t>S142</t>
  </si>
  <si>
    <t>S147</t>
  </si>
  <si>
    <t>S150</t>
  </si>
  <si>
    <t>S151</t>
  </si>
  <si>
    <t>S152</t>
  </si>
  <si>
    <t>S155</t>
  </si>
  <si>
    <t>S158</t>
  </si>
  <si>
    <t>S156</t>
  </si>
  <si>
    <t>Строительство отводящего коллектора водовыпуска №75 с подключением в сооружение очистки дождевых стоков центральной части г.Чебоксары</t>
  </si>
  <si>
    <t>Строительство локальных очистных сооружений на водовыпуске в районе пр.Машиностроителей  (№21)</t>
  </si>
  <si>
    <t>Строительство локальных очистных сооружений на водовыпуске в районе ул.Гладкова (№64)</t>
  </si>
  <si>
    <t>Строительство локальных очистных сооружений на водовыпуске в районе Гагаринского моста (№44)</t>
  </si>
  <si>
    <t xml:space="preserve">Инвестиционные расходы города Чебоксары на 2023 и на плановый период 2024 и 2025 годов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</si>
</sst>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46">
    <xf numFmtId="0" fontId="0" fillId="0" borderId="0" xfId="0"/>
    <xf numFmtId="164" fontId="4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justify" vertical="center" wrapText="1"/>
    </xf>
    <xf numFmtId="0" fontId="0" fillId="0" borderId="0" xfId="0" applyBorder="1"/>
    <xf numFmtId="14" fontId="3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7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 applyProtection="1">
      <alignment vertical="top" wrapText="1"/>
      <protection locked="0"/>
    </xf>
    <xf numFmtId="164" fontId="8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Fill="1" applyBorder="1" applyAlignment="1" applyProtection="1">
      <alignment horizontal="right" vertical="center"/>
      <protection locked="0"/>
    </xf>
    <xf numFmtId="164" fontId="4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 applyProtection="1">
      <alignment horizontal="justify" vertical="top" wrapText="1"/>
      <protection locked="0"/>
    </xf>
    <xf numFmtId="164" fontId="6" fillId="0" borderId="1" xfId="1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0" fillId="0" borderId="0" xfId="0" applyNumberForma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 indent="2"/>
    </xf>
    <xf numFmtId="0" fontId="6" fillId="0" borderId="1" xfId="1" applyFont="1" applyFill="1" applyBorder="1" applyAlignment="1" applyProtection="1">
      <alignment horizontal="left" vertical="top" wrapText="1" indent="2"/>
      <protection locked="0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right"/>
    </xf>
    <xf numFmtId="164" fontId="0" fillId="0" borderId="0" xfId="0" applyNumberFormat="1" applyBorder="1"/>
    <xf numFmtId="49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abSelected="1" view="pageBreakPreview" zoomScale="80" zoomScaleNormal="70" zoomScaleSheetLayoutView="80" workbookViewId="0">
      <selection activeCell="B1" sqref="B1"/>
    </sheetView>
  </sheetViews>
  <sheetFormatPr defaultRowHeight="15" x14ac:dyDescent="0.25"/>
  <cols>
    <col min="2" max="2" width="79.85546875" customWidth="1"/>
    <col min="3" max="3" width="14.85546875" customWidth="1"/>
    <col min="4" max="4" width="14.7109375" customWidth="1"/>
    <col min="5" max="5" width="14.28515625" customWidth="1"/>
    <col min="6" max="6" width="16.7109375" customWidth="1"/>
  </cols>
  <sheetData>
    <row r="1" spans="1:5" ht="18.75" x14ac:dyDescent="0.3">
      <c r="B1" s="10"/>
    </row>
    <row r="2" spans="1:5" ht="46.9" customHeight="1" x14ac:dyDescent="0.25">
      <c r="A2" s="42" t="s">
        <v>85</v>
      </c>
      <c r="B2" s="42"/>
      <c r="C2" s="42"/>
      <c r="D2" s="42"/>
      <c r="E2" s="42"/>
    </row>
    <row r="3" spans="1:5" ht="18.75" customHeight="1" x14ac:dyDescent="0.25">
      <c r="B3" s="43"/>
      <c r="C3" s="43"/>
      <c r="D3" s="43"/>
      <c r="E3" s="43"/>
    </row>
    <row r="4" spans="1:5" ht="18.75" customHeight="1" x14ac:dyDescent="0.25">
      <c r="B4" s="43"/>
      <c r="C4" s="43"/>
      <c r="D4" s="43"/>
      <c r="E4" s="43"/>
    </row>
    <row r="5" spans="1:5" ht="18.75" x14ac:dyDescent="0.3">
      <c r="D5" s="44" t="s">
        <v>5</v>
      </c>
      <c r="E5" s="44"/>
    </row>
    <row r="6" spans="1:5" ht="40.5" customHeight="1" x14ac:dyDescent="0.25">
      <c r="A6" s="45" t="s">
        <v>47</v>
      </c>
      <c r="B6" s="45" t="s">
        <v>6</v>
      </c>
      <c r="C6" s="45" t="s">
        <v>7</v>
      </c>
      <c r="D6" s="45"/>
      <c r="E6" s="45"/>
    </row>
    <row r="7" spans="1:5" ht="22.9" customHeight="1" x14ac:dyDescent="0.25">
      <c r="A7" s="45"/>
      <c r="B7" s="45"/>
      <c r="C7" s="22" t="s">
        <v>18</v>
      </c>
      <c r="D7" s="23" t="s">
        <v>30</v>
      </c>
      <c r="E7" s="23" t="s">
        <v>48</v>
      </c>
    </row>
    <row r="8" spans="1:5" ht="24.6" customHeight="1" x14ac:dyDescent="0.3">
      <c r="A8" s="12"/>
      <c r="B8" s="36" t="s">
        <v>8</v>
      </c>
      <c r="C8" s="15">
        <f>C10+C52+C136</f>
        <v>365502.10000000003</v>
      </c>
      <c r="D8" s="15">
        <f>D10+D52+D136</f>
        <v>169393.7</v>
      </c>
      <c r="E8" s="15">
        <f>E10+E52+E136</f>
        <v>100723.3</v>
      </c>
    </row>
    <row r="9" spans="1:5" ht="18.600000000000001" customHeight="1" x14ac:dyDescent="0.3">
      <c r="A9" s="12"/>
      <c r="B9" s="13"/>
      <c r="C9" s="15"/>
      <c r="D9" s="15"/>
      <c r="E9" s="15"/>
    </row>
    <row r="10" spans="1:5" ht="18" customHeight="1" x14ac:dyDescent="0.25">
      <c r="A10" s="11">
        <v>1</v>
      </c>
      <c r="B10" s="24" t="s">
        <v>15</v>
      </c>
      <c r="C10" s="1">
        <f>C12+C48</f>
        <v>172080.30000000002</v>
      </c>
      <c r="D10" s="1">
        <f>D12+D48</f>
        <v>102194.6</v>
      </c>
      <c r="E10" s="1">
        <f>E12+E48</f>
        <v>100723.3</v>
      </c>
    </row>
    <row r="11" spans="1:5" ht="18" customHeight="1" x14ac:dyDescent="0.3">
      <c r="A11" s="12"/>
      <c r="B11" s="25" t="s">
        <v>0</v>
      </c>
      <c r="C11" s="7"/>
      <c r="D11" s="7"/>
      <c r="E11" s="7"/>
    </row>
    <row r="12" spans="1:5" ht="18.75" x14ac:dyDescent="0.25">
      <c r="A12" s="37" t="s">
        <v>29</v>
      </c>
      <c r="B12" s="26" t="s">
        <v>2</v>
      </c>
      <c r="C12" s="2">
        <f>C14+C20+C25+C28+C32+C36+C39+C44</f>
        <v>169486.7</v>
      </c>
      <c r="D12" s="2">
        <f t="shared" ref="D12:E12" si="0">D14+D20+D25+D28+D32+D36+D39+D44</f>
        <v>102194.6</v>
      </c>
      <c r="E12" s="2">
        <f t="shared" si="0"/>
        <v>100723.3</v>
      </c>
    </row>
    <row r="13" spans="1:5" ht="16.149999999999999" customHeight="1" x14ac:dyDescent="0.25">
      <c r="A13" s="37"/>
      <c r="B13" s="27" t="s">
        <v>1</v>
      </c>
      <c r="C13" s="4"/>
      <c r="D13" s="6"/>
      <c r="E13" s="6"/>
    </row>
    <row r="14" spans="1:5" ht="37.5" x14ac:dyDescent="0.25">
      <c r="A14" s="37"/>
      <c r="B14" s="25" t="s">
        <v>17</v>
      </c>
      <c r="C14" s="19">
        <f>C16+C17+C18+C19</f>
        <v>94223.3</v>
      </c>
      <c r="D14" s="19">
        <f t="shared" ref="D14:E14" si="1">D16+D17+D18+D19</f>
        <v>94223.3</v>
      </c>
      <c r="E14" s="19">
        <f t="shared" si="1"/>
        <v>94223.3</v>
      </c>
    </row>
    <row r="15" spans="1:5" ht="18.75" x14ac:dyDescent="0.25">
      <c r="A15" s="37"/>
      <c r="B15" s="28" t="s">
        <v>0</v>
      </c>
      <c r="C15" s="19"/>
      <c r="D15" s="5"/>
      <c r="E15" s="6"/>
    </row>
    <row r="16" spans="1:5" ht="18" customHeight="1" x14ac:dyDescent="0.25">
      <c r="A16" s="37"/>
      <c r="B16" s="29" t="s">
        <v>21</v>
      </c>
      <c r="C16" s="19">
        <v>79503.3</v>
      </c>
      <c r="D16" s="5">
        <v>83251.3</v>
      </c>
      <c r="E16" s="6">
        <v>83251.3</v>
      </c>
    </row>
    <row r="17" spans="1:5" ht="18" customHeight="1" x14ac:dyDescent="0.25">
      <c r="A17" s="37"/>
      <c r="B17" s="29" t="s">
        <v>50</v>
      </c>
      <c r="C17" s="19">
        <v>3748</v>
      </c>
      <c r="D17" s="5"/>
      <c r="E17" s="6"/>
    </row>
    <row r="18" spans="1:5" ht="18" customHeight="1" x14ac:dyDescent="0.25">
      <c r="A18" s="37"/>
      <c r="B18" s="29" t="s">
        <v>9</v>
      </c>
      <c r="C18" s="19">
        <v>1995</v>
      </c>
      <c r="D18" s="5">
        <v>1995</v>
      </c>
      <c r="E18" s="6">
        <v>1995</v>
      </c>
    </row>
    <row r="19" spans="1:5" ht="18" customHeight="1" x14ac:dyDescent="0.25">
      <c r="A19" s="37"/>
      <c r="B19" s="29" t="s">
        <v>22</v>
      </c>
      <c r="C19" s="19">
        <v>8977</v>
      </c>
      <c r="D19" s="5">
        <v>8977</v>
      </c>
      <c r="E19" s="6">
        <v>8977</v>
      </c>
    </row>
    <row r="20" spans="1:5" ht="37.5" x14ac:dyDescent="0.25">
      <c r="A20" s="37"/>
      <c r="B20" s="25" t="s">
        <v>20</v>
      </c>
      <c r="C20" s="4">
        <f>C22+C23+C24</f>
        <v>7971.3</v>
      </c>
      <c r="D20" s="4">
        <f t="shared" ref="D20:E20" si="2">D22+D23+D24</f>
        <v>7971.3</v>
      </c>
      <c r="E20" s="4">
        <f t="shared" si="2"/>
        <v>6500</v>
      </c>
    </row>
    <row r="21" spans="1:5" ht="18.75" x14ac:dyDescent="0.25">
      <c r="A21" s="37"/>
      <c r="B21" s="28" t="s">
        <v>0</v>
      </c>
      <c r="C21" s="4"/>
      <c r="D21" s="5"/>
      <c r="E21" s="6"/>
    </row>
    <row r="22" spans="1:5" ht="18.75" x14ac:dyDescent="0.25">
      <c r="A22" s="37"/>
      <c r="B22" s="29" t="s">
        <v>21</v>
      </c>
      <c r="C22" s="4">
        <v>6500</v>
      </c>
      <c r="D22" s="5">
        <v>6500</v>
      </c>
      <c r="E22" s="6">
        <v>6500</v>
      </c>
    </row>
    <row r="23" spans="1:5" ht="18.75" x14ac:dyDescent="0.25">
      <c r="A23" s="37"/>
      <c r="B23" s="29" t="s">
        <v>9</v>
      </c>
      <c r="C23" s="4">
        <v>137.5</v>
      </c>
      <c r="D23" s="5">
        <v>137.5</v>
      </c>
      <c r="E23" s="6"/>
    </row>
    <row r="24" spans="1:5" ht="18.75" x14ac:dyDescent="0.25">
      <c r="A24" s="37"/>
      <c r="B24" s="29" t="s">
        <v>22</v>
      </c>
      <c r="C24" s="4">
        <v>1333.8</v>
      </c>
      <c r="D24" s="5">
        <v>1333.8</v>
      </c>
      <c r="E24" s="6"/>
    </row>
    <row r="25" spans="1:5" ht="37.5" x14ac:dyDescent="0.25">
      <c r="A25" s="37"/>
      <c r="B25" s="25" t="s">
        <v>49</v>
      </c>
      <c r="C25" s="4">
        <f>C27</f>
        <v>2000</v>
      </c>
      <c r="D25" s="4">
        <f t="shared" ref="D25:E25" si="3">D27</f>
        <v>0</v>
      </c>
      <c r="E25" s="4">
        <f t="shared" si="3"/>
        <v>0</v>
      </c>
    </row>
    <row r="26" spans="1:5" ht="18.75" x14ac:dyDescent="0.25">
      <c r="A26" s="37"/>
      <c r="B26" s="28" t="s">
        <v>0</v>
      </c>
      <c r="C26" s="4"/>
      <c r="D26" s="5"/>
      <c r="E26" s="6"/>
    </row>
    <row r="27" spans="1:5" ht="18.75" x14ac:dyDescent="0.25">
      <c r="A27" s="37"/>
      <c r="B27" s="29" t="s">
        <v>9</v>
      </c>
      <c r="C27" s="5">
        <v>2000</v>
      </c>
      <c r="D27" s="5"/>
      <c r="E27" s="6"/>
    </row>
    <row r="28" spans="1:5" ht="18.75" x14ac:dyDescent="0.25">
      <c r="A28" s="37"/>
      <c r="B28" s="25" t="s">
        <v>23</v>
      </c>
      <c r="C28" s="4">
        <f>C30+C31</f>
        <v>15000</v>
      </c>
      <c r="D28" s="4">
        <f t="shared" ref="D28:E28" si="4">D30+D31</f>
        <v>0</v>
      </c>
      <c r="E28" s="4">
        <f t="shared" si="4"/>
        <v>0</v>
      </c>
    </row>
    <row r="29" spans="1:5" ht="18.75" x14ac:dyDescent="0.25">
      <c r="A29" s="37"/>
      <c r="B29" s="28" t="s">
        <v>0</v>
      </c>
      <c r="C29" s="4"/>
      <c r="D29" s="6"/>
      <c r="E29" s="6"/>
    </row>
    <row r="30" spans="1:5" ht="18.75" x14ac:dyDescent="0.25">
      <c r="A30" s="37"/>
      <c r="B30" s="29" t="s">
        <v>21</v>
      </c>
      <c r="C30" s="4">
        <v>15000</v>
      </c>
      <c r="D30" s="6"/>
      <c r="E30" s="6"/>
    </row>
    <row r="31" spans="1:5" ht="18.75" x14ac:dyDescent="0.25">
      <c r="A31" s="37"/>
      <c r="B31" s="29" t="s">
        <v>9</v>
      </c>
      <c r="C31" s="4"/>
      <c r="D31" s="6"/>
      <c r="E31" s="6"/>
    </row>
    <row r="32" spans="1:5" ht="18.75" x14ac:dyDescent="0.25">
      <c r="A32" s="37"/>
      <c r="B32" s="25" t="s">
        <v>24</v>
      </c>
      <c r="C32" s="4">
        <f>C34+C35</f>
        <v>15000</v>
      </c>
      <c r="D32" s="4">
        <f t="shared" ref="D32:E32" si="5">D34+D35</f>
        <v>0</v>
      </c>
      <c r="E32" s="4">
        <f t="shared" si="5"/>
        <v>0</v>
      </c>
    </row>
    <row r="33" spans="1:5" ht="18.75" x14ac:dyDescent="0.25">
      <c r="A33" s="37"/>
      <c r="B33" s="28" t="s">
        <v>0</v>
      </c>
      <c r="C33" s="4"/>
      <c r="D33" s="6"/>
      <c r="E33" s="6"/>
    </row>
    <row r="34" spans="1:5" ht="18.75" x14ac:dyDescent="0.25">
      <c r="A34" s="37"/>
      <c r="B34" s="29" t="s">
        <v>21</v>
      </c>
      <c r="C34" s="4">
        <v>15000</v>
      </c>
      <c r="D34" s="6"/>
      <c r="E34" s="6"/>
    </row>
    <row r="35" spans="1:5" ht="18.75" x14ac:dyDescent="0.25">
      <c r="A35" s="37"/>
      <c r="B35" s="29" t="s">
        <v>31</v>
      </c>
      <c r="C35" s="4"/>
      <c r="D35" s="6"/>
      <c r="E35" s="6"/>
    </row>
    <row r="36" spans="1:5" ht="18.75" x14ac:dyDescent="0.25">
      <c r="A36" s="37"/>
      <c r="B36" s="18" t="s">
        <v>52</v>
      </c>
      <c r="C36" s="3">
        <f>C38</f>
        <v>7079.6</v>
      </c>
      <c r="D36" s="3">
        <f t="shared" ref="D36:E36" si="6">D38</f>
        <v>0</v>
      </c>
      <c r="E36" s="3">
        <f t="shared" si="6"/>
        <v>0</v>
      </c>
    </row>
    <row r="37" spans="1:5" ht="18.75" x14ac:dyDescent="0.25">
      <c r="A37" s="37"/>
      <c r="B37" s="28" t="s">
        <v>0</v>
      </c>
      <c r="C37" s="3"/>
      <c r="D37" s="6"/>
      <c r="E37" s="16"/>
    </row>
    <row r="38" spans="1:5" ht="18.75" x14ac:dyDescent="0.25">
      <c r="A38" s="37"/>
      <c r="B38" s="29" t="s">
        <v>9</v>
      </c>
      <c r="C38" s="3">
        <v>7079.6</v>
      </c>
      <c r="D38" s="6"/>
      <c r="E38" s="16"/>
    </row>
    <row r="39" spans="1:5" ht="37.5" x14ac:dyDescent="0.25">
      <c r="A39" s="37"/>
      <c r="B39" s="18" t="s">
        <v>37</v>
      </c>
      <c r="C39" s="20">
        <f>C41+C42+C43</f>
        <v>22950.399999999998</v>
      </c>
      <c r="D39" s="20">
        <f t="shared" ref="D39:E39" si="7">D41+D42+D43</f>
        <v>0</v>
      </c>
      <c r="E39" s="20">
        <f t="shared" si="7"/>
        <v>0</v>
      </c>
    </row>
    <row r="40" spans="1:5" ht="18.75" x14ac:dyDescent="0.25">
      <c r="A40" s="37"/>
      <c r="B40" s="28" t="s">
        <v>0</v>
      </c>
      <c r="C40" s="20"/>
      <c r="D40" s="20"/>
      <c r="E40" s="6"/>
    </row>
    <row r="41" spans="1:5" ht="18.75" x14ac:dyDescent="0.25">
      <c r="A41" s="37"/>
      <c r="B41" s="29" t="s">
        <v>21</v>
      </c>
      <c r="C41" s="20">
        <v>17712.8</v>
      </c>
      <c r="D41" s="20"/>
      <c r="E41" s="6"/>
    </row>
    <row r="42" spans="1:5" ht="18.75" x14ac:dyDescent="0.25">
      <c r="A42" s="37"/>
      <c r="B42" s="29" t="s">
        <v>50</v>
      </c>
      <c r="C42" s="20">
        <v>3637.6</v>
      </c>
      <c r="D42" s="20"/>
      <c r="E42" s="6"/>
    </row>
    <row r="43" spans="1:5" ht="18.75" x14ac:dyDescent="0.25">
      <c r="A43" s="37"/>
      <c r="B43" s="29" t="s">
        <v>9</v>
      </c>
      <c r="C43" s="20">
        <v>1600</v>
      </c>
      <c r="D43" s="20"/>
      <c r="E43" s="6"/>
    </row>
    <row r="44" spans="1:5" ht="56.25" x14ac:dyDescent="0.25">
      <c r="A44" s="37"/>
      <c r="B44" s="18" t="s">
        <v>51</v>
      </c>
      <c r="C44" s="20">
        <f t="shared" ref="C44" si="8">C46+C47</f>
        <v>5262.1</v>
      </c>
      <c r="D44" s="6"/>
      <c r="E44" s="6"/>
    </row>
    <row r="45" spans="1:5" ht="18.75" x14ac:dyDescent="0.25">
      <c r="A45" s="37"/>
      <c r="B45" s="28" t="s">
        <v>0</v>
      </c>
      <c r="C45" s="20"/>
      <c r="D45" s="6"/>
      <c r="E45" s="6"/>
    </row>
    <row r="46" spans="1:5" ht="18.75" x14ac:dyDescent="0.25">
      <c r="A46" s="37"/>
      <c r="B46" s="29" t="s">
        <v>21</v>
      </c>
      <c r="C46" s="20">
        <v>314.3</v>
      </c>
      <c r="D46" s="6"/>
      <c r="E46" s="6"/>
    </row>
    <row r="47" spans="1:5" ht="18.75" x14ac:dyDescent="0.25">
      <c r="A47" s="37"/>
      <c r="B47" s="29" t="s">
        <v>9</v>
      </c>
      <c r="C47" s="20">
        <v>4947.8</v>
      </c>
      <c r="D47" s="6"/>
      <c r="E47" s="6"/>
    </row>
    <row r="48" spans="1:5" ht="18.75" x14ac:dyDescent="0.25">
      <c r="A48" s="37" t="s">
        <v>39</v>
      </c>
      <c r="B48" s="24" t="s">
        <v>3</v>
      </c>
      <c r="C48" s="1">
        <f>C49</f>
        <v>2593.6</v>
      </c>
      <c r="D48" s="1">
        <f t="shared" ref="D48:E48" si="9">D49</f>
        <v>0</v>
      </c>
      <c r="E48" s="1">
        <f t="shared" si="9"/>
        <v>0</v>
      </c>
    </row>
    <row r="49" spans="1:6" ht="37.5" x14ac:dyDescent="0.25">
      <c r="A49" s="37"/>
      <c r="B49" s="27" t="s">
        <v>62</v>
      </c>
      <c r="C49" s="4">
        <f>C51</f>
        <v>2593.6</v>
      </c>
      <c r="D49" s="4">
        <f t="shared" ref="D49:E49" si="10">D51</f>
        <v>0</v>
      </c>
      <c r="E49" s="4">
        <f t="shared" si="10"/>
        <v>0</v>
      </c>
    </row>
    <row r="50" spans="1:6" ht="18.75" x14ac:dyDescent="0.25">
      <c r="A50" s="37"/>
      <c r="B50" s="31" t="s">
        <v>10</v>
      </c>
      <c r="C50" s="4"/>
      <c r="D50" s="6"/>
      <c r="E50" s="6"/>
    </row>
    <row r="51" spans="1:6" ht="18.75" x14ac:dyDescent="0.25">
      <c r="A51" s="37"/>
      <c r="B51" s="29" t="s">
        <v>9</v>
      </c>
      <c r="C51" s="4">
        <v>2593.6</v>
      </c>
      <c r="D51" s="6"/>
      <c r="E51" s="6"/>
    </row>
    <row r="52" spans="1:6" ht="18.75" x14ac:dyDescent="0.25">
      <c r="A52" s="37" t="s">
        <v>40</v>
      </c>
      <c r="B52" s="24" t="s">
        <v>14</v>
      </c>
      <c r="C52" s="17">
        <f>C54+C62+C95</f>
        <v>137091.6</v>
      </c>
      <c r="D52" s="17">
        <f>D54+D62+D95</f>
        <v>67199.100000000006</v>
      </c>
      <c r="E52" s="17">
        <f>E54+E62+E95</f>
        <v>0</v>
      </c>
    </row>
    <row r="53" spans="1:6" ht="18.75" x14ac:dyDescent="0.25">
      <c r="A53" s="37"/>
      <c r="B53" s="25" t="s">
        <v>0</v>
      </c>
      <c r="C53" s="4"/>
      <c r="D53" s="6"/>
      <c r="E53" s="6"/>
    </row>
    <row r="54" spans="1:6" ht="18.75" x14ac:dyDescent="0.25">
      <c r="A54" s="37" t="s">
        <v>41</v>
      </c>
      <c r="B54" s="24" t="s">
        <v>16</v>
      </c>
      <c r="C54" s="7">
        <f>C55+C56</f>
        <v>61492.5</v>
      </c>
      <c r="D54" s="7">
        <f t="shared" ref="D54:E54" si="11">D55+D56</f>
        <v>10000</v>
      </c>
      <c r="E54" s="7">
        <f t="shared" si="11"/>
        <v>0</v>
      </c>
    </row>
    <row r="55" spans="1:6" ht="18.75" x14ac:dyDescent="0.25">
      <c r="A55" s="37"/>
      <c r="B55" s="25" t="s">
        <v>19</v>
      </c>
      <c r="C55" s="4">
        <v>10000</v>
      </c>
      <c r="D55" s="6">
        <v>10000</v>
      </c>
      <c r="E55" s="6"/>
      <c r="F55" s="9"/>
    </row>
    <row r="56" spans="1:6" ht="75" x14ac:dyDescent="0.25">
      <c r="A56" s="37"/>
      <c r="B56" s="25" t="s">
        <v>28</v>
      </c>
      <c r="C56" s="4">
        <f>C58+C59</f>
        <v>51492.5</v>
      </c>
      <c r="D56" s="4">
        <f t="shared" ref="D56:E56" si="12">D58+D59</f>
        <v>0</v>
      </c>
      <c r="E56" s="4">
        <f t="shared" si="12"/>
        <v>0</v>
      </c>
      <c r="F56" s="8"/>
    </row>
    <row r="57" spans="1:6" ht="18.75" x14ac:dyDescent="0.25">
      <c r="A57" s="37"/>
      <c r="B57" s="28" t="s">
        <v>0</v>
      </c>
      <c r="C57" s="20"/>
      <c r="D57" s="6"/>
      <c r="E57" s="6"/>
      <c r="F57" s="8"/>
    </row>
    <row r="58" spans="1:6" ht="18.75" x14ac:dyDescent="0.25">
      <c r="A58" s="37"/>
      <c r="B58" s="29" t="s">
        <v>21</v>
      </c>
      <c r="C58" s="20">
        <v>50914.8</v>
      </c>
      <c r="D58" s="6"/>
      <c r="E58" s="6"/>
      <c r="F58" s="8"/>
    </row>
    <row r="59" spans="1:6" ht="37.5" x14ac:dyDescent="0.25">
      <c r="A59" s="37"/>
      <c r="B59" s="29" t="s">
        <v>69</v>
      </c>
      <c r="C59" s="20">
        <f>C61</f>
        <v>577.70000000000005</v>
      </c>
      <c r="D59" s="20">
        <f t="shared" ref="D59:E59" si="13">D61</f>
        <v>0</v>
      </c>
      <c r="E59" s="20">
        <f t="shared" si="13"/>
        <v>0</v>
      </c>
      <c r="F59" s="8"/>
    </row>
    <row r="60" spans="1:6" ht="18.75" x14ac:dyDescent="0.25">
      <c r="A60" s="37"/>
      <c r="B60" s="34" t="s">
        <v>0</v>
      </c>
      <c r="C60" s="20"/>
      <c r="D60" s="6"/>
      <c r="E60" s="6"/>
      <c r="F60" s="8"/>
    </row>
    <row r="61" spans="1:6" ht="18.75" x14ac:dyDescent="0.25">
      <c r="A61" s="37"/>
      <c r="B61" s="35" t="s">
        <v>9</v>
      </c>
      <c r="C61" s="20">
        <v>577.70000000000005</v>
      </c>
      <c r="D61" s="6"/>
      <c r="E61" s="6"/>
      <c r="F61" s="8"/>
    </row>
    <row r="62" spans="1:6" ht="18.75" x14ac:dyDescent="0.25">
      <c r="A62" s="37" t="s">
        <v>42</v>
      </c>
      <c r="B62" s="24" t="s">
        <v>4</v>
      </c>
      <c r="C62" s="1">
        <f>C63+C67+C71+C74+C77+C80+C83+C86+C89+C92</f>
        <v>15478.300000000001</v>
      </c>
      <c r="D62" s="1">
        <f t="shared" ref="D62:E62" si="14">D63+D67+D71+D74+D77+D80+D83+D86+D89+D92</f>
        <v>57199.1</v>
      </c>
      <c r="E62" s="1">
        <f t="shared" si="14"/>
        <v>0</v>
      </c>
    </row>
    <row r="63" spans="1:6" ht="37.5" x14ac:dyDescent="0.25">
      <c r="A63" s="37"/>
      <c r="B63" s="27" t="s">
        <v>64</v>
      </c>
      <c r="C63" s="6">
        <f>C65+C66</f>
        <v>558</v>
      </c>
      <c r="D63" s="6">
        <f t="shared" ref="D63:E63" si="15">D65+D66</f>
        <v>0</v>
      </c>
      <c r="E63" s="6">
        <f t="shared" si="15"/>
        <v>0</v>
      </c>
    </row>
    <row r="64" spans="1:6" ht="18.75" x14ac:dyDescent="0.25">
      <c r="A64" s="37"/>
      <c r="B64" s="31" t="s">
        <v>10</v>
      </c>
      <c r="C64" s="6"/>
      <c r="D64" s="6"/>
      <c r="E64" s="6"/>
    </row>
    <row r="65" spans="1:5" ht="18.75" x14ac:dyDescent="0.25">
      <c r="A65" s="37"/>
      <c r="B65" s="29" t="s">
        <v>21</v>
      </c>
      <c r="C65" s="6">
        <v>33.200000000000003</v>
      </c>
      <c r="D65" s="6"/>
      <c r="E65" s="6"/>
    </row>
    <row r="66" spans="1:5" ht="18.75" x14ac:dyDescent="0.25">
      <c r="A66" s="37"/>
      <c r="B66" s="29" t="s">
        <v>9</v>
      </c>
      <c r="C66" s="6">
        <v>524.79999999999995</v>
      </c>
      <c r="D66" s="6"/>
      <c r="E66" s="6"/>
    </row>
    <row r="67" spans="1:5" ht="37.5" x14ac:dyDescent="0.25">
      <c r="A67" s="37"/>
      <c r="B67" s="27" t="s">
        <v>68</v>
      </c>
      <c r="C67" s="6">
        <f>C69+C70</f>
        <v>427.59999999999997</v>
      </c>
      <c r="D67" s="6">
        <f t="shared" ref="D67:E67" si="16">D69+D70</f>
        <v>0</v>
      </c>
      <c r="E67" s="6">
        <f t="shared" si="16"/>
        <v>0</v>
      </c>
    </row>
    <row r="68" spans="1:5" ht="18.75" x14ac:dyDescent="0.25">
      <c r="A68" s="37"/>
      <c r="B68" s="31" t="s">
        <v>10</v>
      </c>
      <c r="C68" s="6"/>
      <c r="D68" s="6"/>
      <c r="E68" s="6"/>
    </row>
    <row r="69" spans="1:5" ht="18.75" x14ac:dyDescent="0.25">
      <c r="A69" s="37"/>
      <c r="B69" s="29" t="s">
        <v>21</v>
      </c>
      <c r="C69" s="6">
        <v>24.9</v>
      </c>
      <c r="D69" s="6"/>
      <c r="E69" s="6"/>
    </row>
    <row r="70" spans="1:5" ht="18.75" x14ac:dyDescent="0.25">
      <c r="A70" s="37"/>
      <c r="B70" s="29" t="s">
        <v>9</v>
      </c>
      <c r="C70" s="6">
        <v>402.7</v>
      </c>
      <c r="D70" s="6"/>
      <c r="E70" s="6"/>
    </row>
    <row r="71" spans="1:5" ht="56.25" x14ac:dyDescent="0.25">
      <c r="A71" s="37"/>
      <c r="B71" s="27" t="s">
        <v>38</v>
      </c>
      <c r="C71" s="6">
        <f>C73</f>
        <v>1000</v>
      </c>
      <c r="D71" s="6">
        <f t="shared" ref="D71:E71" si="17">D73</f>
        <v>5000</v>
      </c>
      <c r="E71" s="6">
        <f t="shared" si="17"/>
        <v>0</v>
      </c>
    </row>
    <row r="72" spans="1:5" ht="18.75" x14ac:dyDescent="0.25">
      <c r="A72" s="37"/>
      <c r="B72" s="31" t="s">
        <v>10</v>
      </c>
      <c r="C72" s="6"/>
      <c r="D72" s="6"/>
      <c r="E72" s="6"/>
    </row>
    <row r="73" spans="1:5" ht="18.75" x14ac:dyDescent="0.25">
      <c r="A73" s="37"/>
      <c r="B73" s="29" t="s">
        <v>9</v>
      </c>
      <c r="C73" s="6">
        <v>1000</v>
      </c>
      <c r="D73" s="6">
        <v>5000</v>
      </c>
      <c r="E73" s="6"/>
    </row>
    <row r="74" spans="1:5" ht="75" x14ac:dyDescent="0.25">
      <c r="A74" s="37"/>
      <c r="B74" s="27" t="s">
        <v>65</v>
      </c>
      <c r="C74" s="6">
        <f>C76</f>
        <v>0</v>
      </c>
      <c r="D74" s="6">
        <f t="shared" ref="D74:E74" si="18">D76</f>
        <v>7739.9</v>
      </c>
      <c r="E74" s="6">
        <f t="shared" si="18"/>
        <v>0</v>
      </c>
    </row>
    <row r="75" spans="1:5" ht="18.75" x14ac:dyDescent="0.25">
      <c r="A75" s="37"/>
      <c r="B75" s="31" t="s">
        <v>10</v>
      </c>
      <c r="C75" s="6"/>
      <c r="D75" s="6"/>
      <c r="E75" s="6"/>
    </row>
    <row r="76" spans="1:5" ht="18.75" x14ac:dyDescent="0.25">
      <c r="A76" s="37"/>
      <c r="B76" s="29" t="s">
        <v>21</v>
      </c>
      <c r="C76" s="6"/>
      <c r="D76" s="6">
        <v>7739.9</v>
      </c>
      <c r="E76" s="6"/>
    </row>
    <row r="77" spans="1:5" ht="93.75" x14ac:dyDescent="0.25">
      <c r="A77" s="37"/>
      <c r="B77" s="27" t="s">
        <v>66</v>
      </c>
      <c r="C77" s="6">
        <f>C79</f>
        <v>0</v>
      </c>
      <c r="D77" s="6">
        <f t="shared" ref="D77:E77" si="19">D79</f>
        <v>15142.9</v>
      </c>
      <c r="E77" s="6">
        <f t="shared" si="19"/>
        <v>0</v>
      </c>
    </row>
    <row r="78" spans="1:5" ht="18.75" x14ac:dyDescent="0.25">
      <c r="A78" s="37"/>
      <c r="B78" s="31" t="s">
        <v>10</v>
      </c>
      <c r="C78" s="6"/>
      <c r="D78" s="6"/>
      <c r="E78" s="6"/>
    </row>
    <row r="79" spans="1:5" ht="18.75" x14ac:dyDescent="0.25">
      <c r="A79" s="37"/>
      <c r="B79" s="29" t="s">
        <v>21</v>
      </c>
      <c r="C79" s="6"/>
      <c r="D79" s="6">
        <v>15142.9</v>
      </c>
      <c r="E79" s="6"/>
    </row>
    <row r="80" spans="1:5" ht="93.75" x14ac:dyDescent="0.25">
      <c r="A80" s="37"/>
      <c r="B80" s="27" t="s">
        <v>67</v>
      </c>
      <c r="C80" s="6">
        <f>C82</f>
        <v>0</v>
      </c>
      <c r="D80" s="6">
        <f t="shared" ref="D80:E80" si="20">D82</f>
        <v>7716.3</v>
      </c>
      <c r="E80" s="6">
        <f t="shared" si="20"/>
        <v>0</v>
      </c>
    </row>
    <row r="81" spans="1:5" ht="18.75" x14ac:dyDescent="0.25">
      <c r="A81" s="37"/>
      <c r="B81" s="31" t="s">
        <v>10</v>
      </c>
      <c r="C81" s="6"/>
      <c r="D81" s="6"/>
      <c r="E81" s="6"/>
    </row>
    <row r="82" spans="1:5" ht="18.75" x14ac:dyDescent="0.25">
      <c r="A82" s="37"/>
      <c r="B82" s="29" t="s">
        <v>21</v>
      </c>
      <c r="C82" s="6"/>
      <c r="D82" s="6">
        <v>7716.3</v>
      </c>
      <c r="E82" s="6"/>
    </row>
    <row r="83" spans="1:5" ht="56.25" x14ac:dyDescent="0.25">
      <c r="A83" s="37"/>
      <c r="B83" s="18" t="s">
        <v>81</v>
      </c>
      <c r="C83" s="20">
        <f>C85</f>
        <v>3010</v>
      </c>
      <c r="D83" s="20">
        <f t="shared" ref="D83:E83" si="21">D85</f>
        <v>0</v>
      </c>
      <c r="E83" s="20">
        <f t="shared" si="21"/>
        <v>0</v>
      </c>
    </row>
    <row r="84" spans="1:5" ht="18.75" x14ac:dyDescent="0.25">
      <c r="A84" s="37"/>
      <c r="B84" s="28" t="s">
        <v>0</v>
      </c>
      <c r="C84" s="20"/>
      <c r="D84" s="6"/>
      <c r="E84" s="6"/>
    </row>
    <row r="85" spans="1:5" ht="18.75" x14ac:dyDescent="0.25">
      <c r="A85" s="37"/>
      <c r="B85" s="29" t="s">
        <v>9</v>
      </c>
      <c r="C85" s="20">
        <v>3010</v>
      </c>
      <c r="D85" s="6"/>
      <c r="E85" s="6"/>
    </row>
    <row r="86" spans="1:5" ht="56.25" x14ac:dyDescent="0.25">
      <c r="A86" s="37"/>
      <c r="B86" s="27" t="s">
        <v>53</v>
      </c>
      <c r="C86" s="6">
        <f>C88</f>
        <v>9882.7000000000007</v>
      </c>
      <c r="D86" s="6">
        <f t="shared" ref="D86:E86" si="22">D88</f>
        <v>0</v>
      </c>
      <c r="E86" s="6">
        <f t="shared" si="22"/>
        <v>0</v>
      </c>
    </row>
    <row r="87" spans="1:5" ht="18.75" x14ac:dyDescent="0.25">
      <c r="A87" s="37"/>
      <c r="B87" s="31" t="s">
        <v>10</v>
      </c>
      <c r="C87" s="6"/>
      <c r="D87" s="6"/>
      <c r="E87" s="6"/>
    </row>
    <row r="88" spans="1:5" ht="18.75" x14ac:dyDescent="0.25">
      <c r="A88" s="37"/>
      <c r="B88" s="29" t="s">
        <v>21</v>
      </c>
      <c r="C88" s="6">
        <v>9882.7000000000007</v>
      </c>
      <c r="D88" s="6"/>
      <c r="E88" s="6"/>
    </row>
    <row r="89" spans="1:5" ht="37.5" x14ac:dyDescent="0.25">
      <c r="A89" s="37"/>
      <c r="B89" s="18" t="s">
        <v>54</v>
      </c>
      <c r="C89" s="20">
        <f>C91</f>
        <v>600</v>
      </c>
      <c r="D89" s="20">
        <f t="shared" ref="D89:E89" si="23">D91</f>
        <v>0</v>
      </c>
      <c r="E89" s="20">
        <f t="shared" si="23"/>
        <v>0</v>
      </c>
    </row>
    <row r="90" spans="1:5" ht="18.75" x14ac:dyDescent="0.25">
      <c r="A90" s="37"/>
      <c r="B90" s="28" t="s">
        <v>0</v>
      </c>
      <c r="C90" s="20"/>
      <c r="D90" s="6"/>
      <c r="E90" s="6"/>
    </row>
    <row r="91" spans="1:5" ht="18.75" x14ac:dyDescent="0.25">
      <c r="A91" s="37"/>
      <c r="B91" s="29" t="s">
        <v>9</v>
      </c>
      <c r="C91" s="20">
        <v>600</v>
      </c>
      <c r="D91" s="6"/>
      <c r="E91" s="6"/>
    </row>
    <row r="92" spans="1:5" ht="37.5" x14ac:dyDescent="0.25">
      <c r="A92" s="37"/>
      <c r="B92" s="18" t="s">
        <v>63</v>
      </c>
      <c r="C92" s="20">
        <f>C94</f>
        <v>0</v>
      </c>
      <c r="D92" s="20">
        <f t="shared" ref="D92:E92" si="24">D94</f>
        <v>21600</v>
      </c>
      <c r="E92" s="20">
        <f t="shared" si="24"/>
        <v>0</v>
      </c>
    </row>
    <row r="93" spans="1:5" ht="18.75" x14ac:dyDescent="0.25">
      <c r="A93" s="37"/>
      <c r="B93" s="28" t="s">
        <v>0</v>
      </c>
      <c r="C93" s="20"/>
      <c r="D93" s="6"/>
      <c r="E93" s="6"/>
    </row>
    <row r="94" spans="1:5" ht="18.75" x14ac:dyDescent="0.25">
      <c r="A94" s="37"/>
      <c r="B94" s="29" t="s">
        <v>9</v>
      </c>
      <c r="C94" s="20"/>
      <c r="D94" s="6">
        <v>21600</v>
      </c>
      <c r="E94" s="6"/>
    </row>
    <row r="95" spans="1:5" ht="18.75" x14ac:dyDescent="0.25">
      <c r="A95" s="37" t="s">
        <v>43</v>
      </c>
      <c r="B95" s="32" t="s">
        <v>11</v>
      </c>
      <c r="C95" s="7">
        <f>C96+C99+C103+C107+C111+C114+C118+C121+C124+C127+C130+C133</f>
        <v>60120.800000000003</v>
      </c>
      <c r="D95" s="7">
        <f t="shared" ref="D95:E95" si="25">D96+D99+D103+D107+D111+D114+D118+D121+D124+D127+D130+D133</f>
        <v>0</v>
      </c>
      <c r="E95" s="7">
        <f t="shared" si="25"/>
        <v>0</v>
      </c>
    </row>
    <row r="96" spans="1:5" ht="18.75" x14ac:dyDescent="0.25">
      <c r="A96" s="37"/>
      <c r="B96" s="18" t="s">
        <v>27</v>
      </c>
      <c r="C96" s="5">
        <f>C98</f>
        <v>5400</v>
      </c>
      <c r="D96" s="5">
        <f t="shared" ref="D96:E96" si="26">D98</f>
        <v>0</v>
      </c>
      <c r="E96" s="5">
        <f t="shared" si="26"/>
        <v>0</v>
      </c>
    </row>
    <row r="97" spans="1:5" ht="18.75" x14ac:dyDescent="0.25">
      <c r="A97" s="37"/>
      <c r="B97" s="14" t="s">
        <v>0</v>
      </c>
      <c r="C97" s="5"/>
      <c r="D97" s="6"/>
      <c r="E97" s="6"/>
    </row>
    <row r="98" spans="1:5" ht="18.75" x14ac:dyDescent="0.25">
      <c r="A98" s="37"/>
      <c r="B98" s="29" t="s">
        <v>9</v>
      </c>
      <c r="C98" s="6">
        <v>5400</v>
      </c>
      <c r="D98" s="6"/>
      <c r="E98" s="6"/>
    </row>
    <row r="99" spans="1:5" ht="56.25" x14ac:dyDescent="0.25">
      <c r="A99" s="37" t="s">
        <v>70</v>
      </c>
      <c r="B99" s="18" t="s">
        <v>35</v>
      </c>
      <c r="C99" s="20">
        <f>C101+C102</f>
        <v>3640.5</v>
      </c>
      <c r="D99" s="6"/>
      <c r="E99" s="6"/>
    </row>
    <row r="100" spans="1:5" ht="18.75" x14ac:dyDescent="0.25">
      <c r="A100" s="37"/>
      <c r="B100" s="28" t="s">
        <v>0</v>
      </c>
      <c r="C100" s="20"/>
      <c r="D100" s="6"/>
      <c r="E100" s="6"/>
    </row>
    <row r="101" spans="1:5" ht="18.75" x14ac:dyDescent="0.25">
      <c r="A101" s="37"/>
      <c r="B101" s="29" t="s">
        <v>21</v>
      </c>
      <c r="C101" s="20">
        <v>3629.8</v>
      </c>
      <c r="D101" s="6"/>
      <c r="E101" s="6"/>
    </row>
    <row r="102" spans="1:5" ht="18.75" x14ac:dyDescent="0.25">
      <c r="A102" s="37"/>
      <c r="B102" s="29" t="s">
        <v>31</v>
      </c>
      <c r="C102" s="6">
        <v>10.7</v>
      </c>
      <c r="D102" s="20"/>
      <c r="E102" s="6"/>
    </row>
    <row r="103" spans="1:5" ht="37.5" x14ac:dyDescent="0.25">
      <c r="A103" s="37" t="s">
        <v>71</v>
      </c>
      <c r="B103" s="18" t="s">
        <v>59</v>
      </c>
      <c r="C103" s="6">
        <f>C105+C106</f>
        <v>2071</v>
      </c>
      <c r="D103" s="6">
        <f t="shared" ref="D103:E103" si="27">D105+D106</f>
        <v>0</v>
      </c>
      <c r="E103" s="6">
        <f t="shared" si="27"/>
        <v>0</v>
      </c>
    </row>
    <row r="104" spans="1:5" ht="18.75" x14ac:dyDescent="0.25">
      <c r="A104" s="37"/>
      <c r="B104" s="28" t="s">
        <v>0</v>
      </c>
      <c r="C104" s="6"/>
      <c r="D104" s="20"/>
      <c r="E104" s="6"/>
    </row>
    <row r="105" spans="1:5" ht="18.75" x14ac:dyDescent="0.25">
      <c r="A105" s="37"/>
      <c r="B105" s="29" t="s">
        <v>21</v>
      </c>
      <c r="C105" s="6">
        <v>2026.6</v>
      </c>
      <c r="D105" s="20"/>
      <c r="E105" s="6"/>
    </row>
    <row r="106" spans="1:5" ht="18.75" x14ac:dyDescent="0.25">
      <c r="A106" s="37"/>
      <c r="B106" s="29" t="s">
        <v>31</v>
      </c>
      <c r="C106" s="6">
        <v>44.4</v>
      </c>
      <c r="D106" s="20"/>
      <c r="E106" s="6"/>
    </row>
    <row r="107" spans="1:5" ht="56.25" x14ac:dyDescent="0.25">
      <c r="A107" s="37" t="s">
        <v>72</v>
      </c>
      <c r="B107" s="18" t="s">
        <v>60</v>
      </c>
      <c r="C107" s="6">
        <f>C109+C110</f>
        <v>3318.3999999999996</v>
      </c>
      <c r="D107" s="20">
        <f>D109+D110</f>
        <v>0</v>
      </c>
      <c r="E107" s="6"/>
    </row>
    <row r="108" spans="1:5" ht="18.75" x14ac:dyDescent="0.25">
      <c r="A108" s="37"/>
      <c r="B108" s="28" t="s">
        <v>0</v>
      </c>
      <c r="C108" s="6"/>
      <c r="D108" s="20"/>
      <c r="E108" s="6"/>
    </row>
    <row r="109" spans="1:5" ht="18.75" x14ac:dyDescent="0.25">
      <c r="A109" s="37"/>
      <c r="B109" s="29" t="s">
        <v>21</v>
      </c>
      <c r="C109" s="6">
        <v>3307.7</v>
      </c>
      <c r="D109" s="20"/>
      <c r="E109" s="6"/>
    </row>
    <row r="110" spans="1:5" ht="18.75" x14ac:dyDescent="0.25">
      <c r="A110" s="37"/>
      <c r="B110" s="29" t="s">
        <v>31</v>
      </c>
      <c r="C110" s="6">
        <v>10.7</v>
      </c>
      <c r="D110" s="20"/>
      <c r="E110" s="6"/>
    </row>
    <row r="111" spans="1:5" ht="18.75" x14ac:dyDescent="0.25">
      <c r="A111" s="37" t="s">
        <v>73</v>
      </c>
      <c r="B111" s="14" t="s">
        <v>25</v>
      </c>
      <c r="C111" s="20">
        <f>C113</f>
        <v>9908.2000000000007</v>
      </c>
      <c r="D111" s="6"/>
      <c r="E111" s="6"/>
    </row>
    <row r="112" spans="1:5" ht="18.75" x14ac:dyDescent="0.25">
      <c r="A112" s="37"/>
      <c r="B112" s="14" t="s">
        <v>0</v>
      </c>
      <c r="C112" s="20"/>
      <c r="D112" s="6"/>
      <c r="E112" s="6"/>
    </row>
    <row r="113" spans="1:5" ht="18.75" x14ac:dyDescent="0.25">
      <c r="A113" s="37"/>
      <c r="B113" s="29" t="s">
        <v>21</v>
      </c>
      <c r="C113" s="20">
        <v>9908.2000000000007</v>
      </c>
      <c r="D113" s="6"/>
      <c r="E113" s="6"/>
    </row>
    <row r="114" spans="1:5" ht="18.75" x14ac:dyDescent="0.25">
      <c r="A114" s="37" t="s">
        <v>74</v>
      </c>
      <c r="B114" s="18" t="s">
        <v>36</v>
      </c>
      <c r="C114" s="6">
        <f>C116+C117</f>
        <v>4447.2</v>
      </c>
      <c r="D114" s="20">
        <f>D116+D117</f>
        <v>0</v>
      </c>
      <c r="E114" s="6"/>
    </row>
    <row r="115" spans="1:5" ht="18.75" x14ac:dyDescent="0.25">
      <c r="A115" s="37"/>
      <c r="B115" s="28" t="s">
        <v>0</v>
      </c>
      <c r="C115" s="6"/>
      <c r="D115" s="20"/>
      <c r="E115" s="6"/>
    </row>
    <row r="116" spans="1:5" ht="18.75" x14ac:dyDescent="0.25">
      <c r="A116" s="37"/>
      <c r="B116" s="29" t="s">
        <v>21</v>
      </c>
      <c r="C116" s="6">
        <v>4402.7</v>
      </c>
      <c r="D116" s="20"/>
      <c r="E116" s="6"/>
    </row>
    <row r="117" spans="1:5" ht="18.75" x14ac:dyDescent="0.25">
      <c r="A117" s="37"/>
      <c r="B117" s="29" t="s">
        <v>31</v>
      </c>
      <c r="C117" s="6">
        <v>44.5</v>
      </c>
      <c r="D117" s="20"/>
      <c r="E117" s="6"/>
    </row>
    <row r="118" spans="1:5" ht="37.5" x14ac:dyDescent="0.25">
      <c r="A118" s="37" t="s">
        <v>75</v>
      </c>
      <c r="B118" s="18" t="s">
        <v>55</v>
      </c>
      <c r="C118" s="20">
        <f>C120</f>
        <v>1500</v>
      </c>
      <c r="D118" s="20">
        <f t="shared" ref="D118:E118" si="28">D120</f>
        <v>0</v>
      </c>
      <c r="E118" s="20">
        <f t="shared" si="28"/>
        <v>0</v>
      </c>
    </row>
    <row r="119" spans="1:5" ht="18.75" x14ac:dyDescent="0.25">
      <c r="A119" s="37"/>
      <c r="B119" s="28" t="s">
        <v>0</v>
      </c>
      <c r="C119" s="20"/>
      <c r="D119" s="6"/>
      <c r="E119" s="6"/>
    </row>
    <row r="120" spans="1:5" ht="18.75" x14ac:dyDescent="0.25">
      <c r="A120" s="37"/>
      <c r="B120" s="29" t="s">
        <v>21</v>
      </c>
      <c r="C120" s="20">
        <v>1500</v>
      </c>
      <c r="D120" s="6"/>
      <c r="E120" s="6"/>
    </row>
    <row r="121" spans="1:5" ht="37.5" x14ac:dyDescent="0.25">
      <c r="A121" s="37" t="s">
        <v>76</v>
      </c>
      <c r="B121" s="18" t="s">
        <v>56</v>
      </c>
      <c r="C121" s="20">
        <f>C123</f>
        <v>2000</v>
      </c>
      <c r="D121" s="20">
        <f t="shared" ref="D121:E121" si="29">D123</f>
        <v>0</v>
      </c>
      <c r="E121" s="20">
        <f t="shared" si="29"/>
        <v>0</v>
      </c>
    </row>
    <row r="122" spans="1:5" ht="18.75" x14ac:dyDescent="0.25">
      <c r="A122" s="37"/>
      <c r="B122" s="28" t="s">
        <v>0</v>
      </c>
      <c r="C122" s="20"/>
      <c r="D122" s="6"/>
      <c r="E122" s="6"/>
    </row>
    <row r="123" spans="1:5" ht="18.75" x14ac:dyDescent="0.25">
      <c r="A123" s="37"/>
      <c r="B123" s="29" t="s">
        <v>21</v>
      </c>
      <c r="C123" s="20">
        <v>2000</v>
      </c>
      <c r="D123" s="6"/>
      <c r="E123" s="6"/>
    </row>
    <row r="124" spans="1:5" ht="18.75" x14ac:dyDescent="0.25">
      <c r="A124" s="37" t="s">
        <v>77</v>
      </c>
      <c r="B124" s="18" t="s">
        <v>57</v>
      </c>
      <c r="C124" s="20">
        <f>C126</f>
        <v>2000</v>
      </c>
      <c r="D124" s="20">
        <f t="shared" ref="D124:E124" si="30">D126</f>
        <v>0</v>
      </c>
      <c r="E124" s="20">
        <f t="shared" si="30"/>
        <v>0</v>
      </c>
    </row>
    <row r="125" spans="1:5" ht="18.75" x14ac:dyDescent="0.25">
      <c r="A125" s="37"/>
      <c r="B125" s="28" t="s">
        <v>0</v>
      </c>
      <c r="C125" s="20"/>
      <c r="D125" s="6"/>
      <c r="E125" s="6"/>
    </row>
    <row r="126" spans="1:5" ht="18.75" x14ac:dyDescent="0.25">
      <c r="A126" s="37"/>
      <c r="B126" s="29" t="s">
        <v>21</v>
      </c>
      <c r="C126" s="20">
        <v>2000</v>
      </c>
      <c r="D126" s="6"/>
      <c r="E126" s="6"/>
    </row>
    <row r="127" spans="1:5" ht="61.5" customHeight="1" x14ac:dyDescent="0.25">
      <c r="A127" s="37" t="s">
        <v>78</v>
      </c>
      <c r="B127" s="18" t="s">
        <v>34</v>
      </c>
      <c r="C127" s="20">
        <f>C129</f>
        <v>5275.6</v>
      </c>
      <c r="D127" s="6"/>
      <c r="E127" s="6"/>
    </row>
    <row r="128" spans="1:5" ht="18.75" x14ac:dyDescent="0.25">
      <c r="A128" s="37"/>
      <c r="B128" s="28" t="s">
        <v>0</v>
      </c>
      <c r="C128" s="20"/>
      <c r="D128" s="6"/>
      <c r="E128" s="6"/>
    </row>
    <row r="129" spans="1:5" ht="18.75" x14ac:dyDescent="0.25">
      <c r="A129" s="37"/>
      <c r="B129" s="29" t="s">
        <v>21</v>
      </c>
      <c r="C129" s="20">
        <v>5275.6</v>
      </c>
      <c r="D129" s="6"/>
      <c r="E129" s="6"/>
    </row>
    <row r="130" spans="1:5" ht="26.25" customHeight="1" x14ac:dyDescent="0.25">
      <c r="A130" s="37" t="s">
        <v>80</v>
      </c>
      <c r="B130" s="18" t="s">
        <v>61</v>
      </c>
      <c r="C130" s="20">
        <f>C132</f>
        <v>18559.900000000001</v>
      </c>
      <c r="D130" s="6"/>
      <c r="E130" s="6"/>
    </row>
    <row r="131" spans="1:5" ht="18.75" x14ac:dyDescent="0.25">
      <c r="A131" s="37"/>
      <c r="B131" s="28" t="s">
        <v>0</v>
      </c>
      <c r="C131" s="20"/>
      <c r="D131" s="6"/>
      <c r="E131" s="6"/>
    </row>
    <row r="132" spans="1:5" ht="18.75" x14ac:dyDescent="0.25">
      <c r="A132" s="37"/>
      <c r="B132" s="29" t="s">
        <v>21</v>
      </c>
      <c r="C132" s="20">
        <v>18559.900000000001</v>
      </c>
      <c r="D132" s="6"/>
      <c r="E132" s="6"/>
    </row>
    <row r="133" spans="1:5" ht="37.5" x14ac:dyDescent="0.25">
      <c r="A133" s="37" t="s">
        <v>79</v>
      </c>
      <c r="B133" s="18" t="s">
        <v>58</v>
      </c>
      <c r="C133" s="20">
        <f>C135</f>
        <v>2000</v>
      </c>
      <c r="D133" s="20">
        <f t="shared" ref="D133:E133" si="31">D135</f>
        <v>0</v>
      </c>
      <c r="E133" s="20">
        <f t="shared" si="31"/>
        <v>0</v>
      </c>
    </row>
    <row r="134" spans="1:5" ht="18.75" x14ac:dyDescent="0.25">
      <c r="A134" s="37"/>
      <c r="B134" s="28" t="s">
        <v>0</v>
      </c>
      <c r="C134" s="20"/>
      <c r="D134" s="6"/>
      <c r="E134" s="6"/>
    </row>
    <row r="135" spans="1:5" ht="18.75" x14ac:dyDescent="0.25">
      <c r="A135" s="37"/>
      <c r="B135" s="29" t="s">
        <v>21</v>
      </c>
      <c r="C135" s="20">
        <v>2000</v>
      </c>
      <c r="D135" s="6"/>
      <c r="E135" s="6"/>
    </row>
    <row r="136" spans="1:5" ht="20.25" customHeight="1" x14ac:dyDescent="0.25">
      <c r="A136" s="37" t="s">
        <v>44</v>
      </c>
      <c r="B136" s="33" t="s">
        <v>12</v>
      </c>
      <c r="C136" s="7">
        <f>C138</f>
        <v>56330.200000000004</v>
      </c>
      <c r="D136" s="7">
        <f>D138</f>
        <v>0</v>
      </c>
      <c r="E136" s="7">
        <f>E138</f>
        <v>0</v>
      </c>
    </row>
    <row r="137" spans="1:5" ht="18.75" x14ac:dyDescent="0.25">
      <c r="A137" s="37"/>
      <c r="B137" s="25" t="s">
        <v>0</v>
      </c>
      <c r="C137" s="4"/>
      <c r="D137" s="6"/>
      <c r="E137" s="6"/>
    </row>
    <row r="138" spans="1:5" ht="18.75" x14ac:dyDescent="0.25">
      <c r="A138" s="37" t="s">
        <v>45</v>
      </c>
      <c r="B138" s="33" t="s">
        <v>13</v>
      </c>
      <c r="C138" s="7">
        <f>C139+C144+C147+C150+C154+C157+C160</f>
        <v>56330.200000000004</v>
      </c>
      <c r="D138" s="7">
        <f>D139+D144+D147+D150</f>
        <v>0</v>
      </c>
      <c r="E138" s="7">
        <f>E139+E144+E147+E150</f>
        <v>0</v>
      </c>
    </row>
    <row r="139" spans="1:5" ht="60" customHeight="1" x14ac:dyDescent="0.25">
      <c r="A139" s="37"/>
      <c r="B139" s="30" t="s">
        <v>46</v>
      </c>
      <c r="C139" s="4">
        <f>C141+C142+C143</f>
        <v>12795.300000000001</v>
      </c>
      <c r="D139" s="4">
        <f t="shared" ref="D139:E139" si="32">D141+D142+D143</f>
        <v>0</v>
      </c>
      <c r="E139" s="4">
        <f t="shared" si="32"/>
        <v>0</v>
      </c>
    </row>
    <row r="140" spans="1:5" ht="18.75" x14ac:dyDescent="0.25">
      <c r="A140" s="37"/>
      <c r="B140" s="28" t="s">
        <v>0</v>
      </c>
      <c r="C140" s="4"/>
      <c r="D140" s="4"/>
      <c r="E140" s="4"/>
    </row>
    <row r="141" spans="1:5" ht="18.75" x14ac:dyDescent="0.25">
      <c r="A141" s="37"/>
      <c r="B141" s="29" t="s">
        <v>21</v>
      </c>
      <c r="C141" s="5">
        <v>9296.6</v>
      </c>
      <c r="D141" s="4"/>
      <c r="E141" s="4"/>
    </row>
    <row r="142" spans="1:5" ht="18.75" x14ac:dyDescent="0.25">
      <c r="A142" s="37"/>
      <c r="B142" s="29" t="s">
        <v>9</v>
      </c>
      <c r="C142" s="5">
        <v>314.60000000000002</v>
      </c>
      <c r="D142" s="4"/>
      <c r="E142" s="4"/>
    </row>
    <row r="143" spans="1:5" ht="18.75" x14ac:dyDescent="0.25">
      <c r="A143" s="37"/>
      <c r="B143" s="29" t="s">
        <v>22</v>
      </c>
      <c r="C143" s="5">
        <v>3184.1</v>
      </c>
      <c r="D143" s="4"/>
      <c r="E143" s="4"/>
    </row>
    <row r="144" spans="1:5" ht="37.5" x14ac:dyDescent="0.25">
      <c r="A144" s="37"/>
      <c r="B144" s="27" t="s">
        <v>26</v>
      </c>
      <c r="C144" s="4">
        <f>C146</f>
        <v>1000</v>
      </c>
      <c r="D144" s="4">
        <f t="shared" ref="D144:E144" si="33">D146</f>
        <v>0</v>
      </c>
      <c r="E144" s="4">
        <f t="shared" si="33"/>
        <v>0</v>
      </c>
    </row>
    <row r="145" spans="1:5" ht="18.75" x14ac:dyDescent="0.25">
      <c r="A145" s="37"/>
      <c r="B145" s="28" t="s">
        <v>0</v>
      </c>
      <c r="C145" s="7"/>
      <c r="D145" s="7"/>
      <c r="E145" s="7"/>
    </row>
    <row r="146" spans="1:5" ht="18.75" x14ac:dyDescent="0.25">
      <c r="A146" s="37"/>
      <c r="B146" s="29" t="s">
        <v>9</v>
      </c>
      <c r="C146" s="4">
        <v>1000</v>
      </c>
      <c r="D146" s="7"/>
      <c r="E146" s="7"/>
    </row>
    <row r="147" spans="1:5" ht="37.5" x14ac:dyDescent="0.25">
      <c r="A147" s="37"/>
      <c r="B147" s="18" t="s">
        <v>32</v>
      </c>
      <c r="C147" s="20">
        <f>C149</f>
        <v>15000</v>
      </c>
      <c r="D147" s="20">
        <f t="shared" ref="D147:E147" si="34">D149</f>
        <v>0</v>
      </c>
      <c r="E147" s="20">
        <f t="shared" si="34"/>
        <v>0</v>
      </c>
    </row>
    <row r="148" spans="1:5" ht="18.75" x14ac:dyDescent="0.25">
      <c r="A148" s="37"/>
      <c r="B148" s="14" t="s">
        <v>0</v>
      </c>
      <c r="C148" s="20"/>
      <c r="D148" s="6"/>
      <c r="E148" s="6"/>
    </row>
    <row r="149" spans="1:5" ht="18.75" x14ac:dyDescent="0.25">
      <c r="A149" s="37"/>
      <c r="B149" s="29" t="s">
        <v>21</v>
      </c>
      <c r="C149" s="20">
        <v>15000</v>
      </c>
      <c r="D149" s="6"/>
      <c r="E149" s="6"/>
    </row>
    <row r="150" spans="1:5" ht="37.5" x14ac:dyDescent="0.25">
      <c r="A150" s="37"/>
      <c r="B150" s="18" t="s">
        <v>33</v>
      </c>
      <c r="C150" s="20">
        <f>C152+C153</f>
        <v>20754.900000000001</v>
      </c>
      <c r="D150" s="20">
        <f>D152+D153</f>
        <v>0</v>
      </c>
      <c r="E150" s="20">
        <f>E152+E153</f>
        <v>0</v>
      </c>
    </row>
    <row r="151" spans="1:5" ht="18.75" x14ac:dyDescent="0.25">
      <c r="A151" s="37"/>
      <c r="B151" s="14" t="s">
        <v>0</v>
      </c>
      <c r="C151" s="20"/>
      <c r="D151" s="6"/>
      <c r="E151" s="6"/>
    </row>
    <row r="152" spans="1:5" ht="18.75" x14ac:dyDescent="0.25">
      <c r="A152" s="37"/>
      <c r="B152" s="29" t="s">
        <v>21</v>
      </c>
      <c r="C152" s="20">
        <v>20000</v>
      </c>
      <c r="D152" s="6"/>
      <c r="E152" s="6"/>
    </row>
    <row r="153" spans="1:5" ht="18.75" x14ac:dyDescent="0.25">
      <c r="A153" s="37"/>
      <c r="B153" s="29" t="s">
        <v>9</v>
      </c>
      <c r="C153" s="20">
        <v>754.9</v>
      </c>
      <c r="D153" s="6"/>
      <c r="E153" s="6"/>
    </row>
    <row r="154" spans="1:5" ht="37.5" x14ac:dyDescent="0.25">
      <c r="A154" s="37"/>
      <c r="B154" s="27" t="s">
        <v>82</v>
      </c>
      <c r="C154" s="4">
        <f>C156</f>
        <v>2250</v>
      </c>
      <c r="D154" s="4">
        <f t="shared" ref="D154:E154" si="35">D156</f>
        <v>0</v>
      </c>
      <c r="E154" s="4">
        <f t="shared" si="35"/>
        <v>0</v>
      </c>
    </row>
    <row r="155" spans="1:5" ht="18.75" x14ac:dyDescent="0.25">
      <c r="A155" s="37"/>
      <c r="B155" s="28" t="s">
        <v>0</v>
      </c>
      <c r="C155" s="4"/>
      <c r="D155" s="6"/>
      <c r="E155" s="6"/>
    </row>
    <row r="156" spans="1:5" ht="18.75" x14ac:dyDescent="0.25">
      <c r="A156" s="37"/>
      <c r="B156" s="29" t="s">
        <v>9</v>
      </c>
      <c r="C156" s="4">
        <v>2250</v>
      </c>
      <c r="D156" s="6"/>
      <c r="E156" s="6"/>
    </row>
    <row r="157" spans="1:5" ht="37.5" x14ac:dyDescent="0.25">
      <c r="A157" s="37"/>
      <c r="B157" s="27" t="s">
        <v>83</v>
      </c>
      <c r="C157" s="4">
        <f>C159</f>
        <v>2510</v>
      </c>
      <c r="D157" s="4">
        <f t="shared" ref="D157:E157" si="36">D159</f>
        <v>0</v>
      </c>
      <c r="E157" s="4">
        <f t="shared" si="36"/>
        <v>0</v>
      </c>
    </row>
    <row r="158" spans="1:5" ht="18.75" x14ac:dyDescent="0.25">
      <c r="A158" s="37"/>
      <c r="B158" s="28" t="s">
        <v>0</v>
      </c>
      <c r="C158" s="4"/>
      <c r="D158" s="6"/>
      <c r="E158" s="6"/>
    </row>
    <row r="159" spans="1:5" ht="18.75" x14ac:dyDescent="0.25">
      <c r="A159" s="37"/>
      <c r="B159" s="29" t="s">
        <v>9</v>
      </c>
      <c r="C159" s="4">
        <v>2510</v>
      </c>
      <c r="D159" s="6"/>
      <c r="E159" s="6"/>
    </row>
    <row r="160" spans="1:5" ht="37.5" x14ac:dyDescent="0.25">
      <c r="A160" s="37"/>
      <c r="B160" s="27" t="s">
        <v>84</v>
      </c>
      <c r="C160" s="4">
        <f>C162</f>
        <v>2020</v>
      </c>
      <c r="D160" s="4">
        <f t="shared" ref="D160:E160" si="37">D162</f>
        <v>0</v>
      </c>
      <c r="E160" s="4">
        <f t="shared" si="37"/>
        <v>0</v>
      </c>
    </row>
    <row r="161" spans="1:5" ht="18.75" x14ac:dyDescent="0.25">
      <c r="A161" s="37"/>
      <c r="B161" s="28" t="s">
        <v>0</v>
      </c>
      <c r="C161" s="4"/>
      <c r="D161" s="6"/>
      <c r="E161" s="6"/>
    </row>
    <row r="162" spans="1:5" ht="18.75" x14ac:dyDescent="0.25">
      <c r="A162" s="37"/>
      <c r="B162" s="29" t="s">
        <v>9</v>
      </c>
      <c r="C162" s="4">
        <v>2020</v>
      </c>
      <c r="D162" s="6"/>
      <c r="E162" s="6"/>
    </row>
    <row r="163" spans="1:5" ht="18.75" x14ac:dyDescent="0.25">
      <c r="A163" s="37"/>
      <c r="B163" s="38" t="s">
        <v>8</v>
      </c>
      <c r="C163" s="7">
        <f>C10+C52+C136</f>
        <v>365502.10000000003</v>
      </c>
      <c r="D163" s="7">
        <f>D10+D52+D136</f>
        <v>169393.7</v>
      </c>
      <c r="E163" s="7">
        <f>E10+E52+E136</f>
        <v>100723.3</v>
      </c>
    </row>
    <row r="164" spans="1:5" ht="18.75" x14ac:dyDescent="0.25">
      <c r="A164" s="37"/>
      <c r="B164" s="39"/>
      <c r="C164" s="7"/>
      <c r="D164" s="7"/>
      <c r="E164" s="7"/>
    </row>
    <row r="165" spans="1:5" ht="18.75" x14ac:dyDescent="0.3">
      <c r="B165" s="40"/>
      <c r="C165" s="41"/>
      <c r="D165" s="21"/>
      <c r="E165" s="21"/>
    </row>
  </sheetData>
  <mergeCells count="6">
    <mergeCell ref="A2:E2"/>
    <mergeCell ref="B3:E4"/>
    <mergeCell ref="D5:E5"/>
    <mergeCell ref="A6:A7"/>
    <mergeCell ref="B6:B7"/>
    <mergeCell ref="C6:E6"/>
  </mergeCells>
  <pageMargins left="0.23622047244094491" right="0.23622047244094491" top="0.74803149606299213" bottom="0.74803149606299213" header="0.31496062992125984" footer="0.31496062992125984"/>
  <pageSetup paperSize="9" scale="60" orientation="portrait" r:id="rId1"/>
  <rowBreaks count="1" manualBreakCount="1">
    <brk id="12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АИП - 2023 - 2025 </vt:lpstr>
      <vt:lpstr>'АИП - 2023 - 2025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2022-11-14T11:54:54Z</dcterms:modified>
</cp:coreProperties>
</file>