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_EMAIL\ALL\Общие межотделовские документы\2018 год Сведения об исполнении бюджета г.Чебоксары\"/>
    </mc:Choice>
  </mc:AlternateContent>
  <bookViews>
    <workbookView xWindow="0" yWindow="0" windowWidth="19200" windowHeight="10995" tabRatio="844"/>
  </bookViews>
  <sheets>
    <sheet name=" 01.07.2018" sheetId="330" r:id="rId1"/>
  </sheets>
  <definedNames>
    <definedName name="_xlnm.Print_Area" localSheetId="0">' 01.07.2018'!$A$1:$E$137</definedName>
  </definedNames>
  <calcPr calcId="152511"/>
</workbook>
</file>

<file path=xl/calcChain.xml><?xml version="1.0" encoding="utf-8"?>
<calcChain xmlns="http://schemas.openxmlformats.org/spreadsheetml/2006/main">
  <c r="E77" i="330" l="1"/>
  <c r="D31" i="330" l="1"/>
  <c r="D28" i="330"/>
  <c r="D48" i="330"/>
  <c r="D70" i="330" l="1"/>
  <c r="D81" i="330" l="1"/>
  <c r="D45" i="330" l="1"/>
  <c r="D42" i="330"/>
  <c r="D23" i="330"/>
  <c r="D20" i="330"/>
  <c r="D16" i="330"/>
  <c r="D12" i="330"/>
  <c r="D8" i="330"/>
  <c r="D68" i="330" l="1"/>
  <c r="D129" i="330" l="1"/>
  <c r="E133" i="330" l="1"/>
  <c r="D132" i="330"/>
  <c r="C132" i="330"/>
  <c r="E131" i="330"/>
  <c r="E130" i="330"/>
  <c r="C129" i="330"/>
  <c r="E128" i="330"/>
  <c r="E127" i="330"/>
  <c r="E126" i="330"/>
  <c r="E125" i="330"/>
  <c r="D124" i="330"/>
  <c r="C124" i="330"/>
  <c r="E123" i="330"/>
  <c r="E122" i="330"/>
  <c r="E121" i="330"/>
  <c r="E120" i="330"/>
  <c r="D119" i="330"/>
  <c r="C119" i="330"/>
  <c r="E118" i="330"/>
  <c r="E117" i="330"/>
  <c r="D116" i="330"/>
  <c r="C116" i="330"/>
  <c r="E115" i="330"/>
  <c r="E114" i="330"/>
  <c r="E113" i="330"/>
  <c r="E112" i="330"/>
  <c r="E111" i="330"/>
  <c r="D110" i="330"/>
  <c r="C110" i="330"/>
  <c r="E109" i="330"/>
  <c r="E108" i="330"/>
  <c r="D106" i="330"/>
  <c r="C106" i="330"/>
  <c r="E105" i="330"/>
  <c r="E104" i="330"/>
  <c r="E103" i="330"/>
  <c r="E102" i="330"/>
  <c r="D101" i="330"/>
  <c r="C101" i="330"/>
  <c r="E100" i="330"/>
  <c r="E98" i="330"/>
  <c r="E97" i="330"/>
  <c r="D95" i="330"/>
  <c r="C95" i="330"/>
  <c r="E94" i="330"/>
  <c r="E92" i="330"/>
  <c r="E91" i="330"/>
  <c r="D89" i="330"/>
  <c r="C89" i="330"/>
  <c r="E88" i="330"/>
  <c r="E87" i="330"/>
  <c r="E86" i="330"/>
  <c r="E85" i="330"/>
  <c r="E83" i="330"/>
  <c r="E82" i="330"/>
  <c r="C81" i="330"/>
  <c r="E75" i="330"/>
  <c r="E74" i="330"/>
  <c r="E73" i="330"/>
  <c r="C70" i="330"/>
  <c r="C68" i="330" s="1"/>
  <c r="E67" i="330"/>
  <c r="E66" i="330"/>
  <c r="E65" i="330"/>
  <c r="E64" i="330"/>
  <c r="E63" i="330"/>
  <c r="E62" i="330"/>
  <c r="E59" i="330"/>
  <c r="E58" i="330"/>
  <c r="E56" i="330"/>
  <c r="E54" i="330"/>
  <c r="E52" i="330"/>
  <c r="E51" i="330"/>
  <c r="E50" i="330"/>
  <c r="C48" i="330"/>
  <c r="E47" i="330"/>
  <c r="E46" i="330"/>
  <c r="C45" i="330"/>
  <c r="E44" i="330"/>
  <c r="C42" i="330"/>
  <c r="E41" i="330"/>
  <c r="D40" i="330"/>
  <c r="C40" i="330"/>
  <c r="E39" i="330"/>
  <c r="E36" i="330"/>
  <c r="E35" i="330"/>
  <c r="E34" i="330"/>
  <c r="E33" i="330"/>
  <c r="C31" i="330"/>
  <c r="C28" i="330" s="1"/>
  <c r="E26" i="330"/>
  <c r="E25" i="330"/>
  <c r="E24" i="330"/>
  <c r="C23" i="330"/>
  <c r="E22" i="330"/>
  <c r="E21" i="330"/>
  <c r="C20" i="330"/>
  <c r="E19" i="330"/>
  <c r="E18" i="330"/>
  <c r="E17" i="330"/>
  <c r="C16" i="330"/>
  <c r="E15" i="330"/>
  <c r="E14" i="330"/>
  <c r="E13" i="330"/>
  <c r="C12" i="330"/>
  <c r="C10" i="330"/>
  <c r="C8" i="330"/>
  <c r="D134" i="330" l="1"/>
  <c r="C134" i="330"/>
  <c r="E42" i="330"/>
  <c r="E31" i="330"/>
  <c r="E28" i="330"/>
  <c r="E119" i="330"/>
  <c r="E106" i="330"/>
  <c r="E70" i="330"/>
  <c r="E48" i="330"/>
  <c r="E40" i="330"/>
  <c r="E23" i="330"/>
  <c r="E20" i="330"/>
  <c r="E12" i="330"/>
  <c r="C6" i="330"/>
  <c r="C79" i="330" s="1"/>
  <c r="E45" i="330"/>
  <c r="E16" i="330"/>
  <c r="E110" i="330"/>
  <c r="E132" i="330"/>
  <c r="E129" i="330"/>
  <c r="E124" i="330"/>
  <c r="E116" i="330"/>
  <c r="E101" i="330"/>
  <c r="E95" i="330"/>
  <c r="E89" i="330"/>
  <c r="E68" i="330"/>
  <c r="E81" i="330"/>
  <c r="C80" i="330" l="1"/>
  <c r="E134" i="330"/>
  <c r="E8" i="330"/>
  <c r="E9" i="330"/>
  <c r="D10" i="330" l="1"/>
  <c r="E10" i="330" s="1"/>
  <c r="E11" i="330"/>
  <c r="D6" i="330" l="1"/>
  <c r="E6" i="330" l="1"/>
  <c r="D79" i="330"/>
  <c r="E79" i="330" l="1"/>
  <c r="D80" i="330"/>
</calcChain>
</file>

<file path=xl/sharedStrings.xml><?xml version="1.0" encoding="utf-8"?>
<sst xmlns="http://schemas.openxmlformats.org/spreadsheetml/2006/main" count="261" uniqueCount="260">
  <si>
    <t xml:space="preserve">Сведения об исполнении бюджета города Чебоксары </t>
  </si>
  <si>
    <t>Наименование показателя</t>
  </si>
  <si>
    <t>000 1 00 00000 00 0000 000</t>
  </si>
  <si>
    <t>в том числе:</t>
  </si>
  <si>
    <t>НАЛОГИ НА ПРИБЫЛЬ,ДОХОДЫ</t>
  </si>
  <si>
    <t>000 1 01 00000 00 0000 000</t>
  </si>
  <si>
    <t>000 1 01 02000 01 0000 110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</si>
  <si>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</si>
  <si>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</si>
  <si>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</si>
  <si>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</si>
  <si>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</si>
  <si>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</si>
  <si>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</si>
  <si>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</si>
  <si>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</si>
  <si>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</si>
  <si>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НАЛОГИ, СБОРЫ И РЕГУЛЯРНЫЕ ПЛАТЕЖИ ЗА ПОЛЬЗОВАНИЕ ПРИРОДНЫМИ РЕСУРСАМИ</t>
  </si>
  <si>
    <t>000 1 07 00000 00 0000 000</t>
  </si>
  <si>
    <t>Налог на добычу полезных ископаемых</t>
  </si>
  <si>
    <t>000 1 07 01000 01 0000 110</t>
  </si>
  <si>
    <t>000 1 07 04000 01 0000 110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</si>
  <si>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</si>
  <si>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</si>
  <si>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</si>
  <si>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</si>
  <si>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</si>
  <si>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</si>
  <si>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</si>
  <si>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</si>
  <si>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</si>
  <si>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</si>
  <si>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000 1 11 05000 00 0000 120</t>
  </si>
  <si>
    <t>из них:</t>
  </si>
  <si>
    <t>000 1 11 05010 00 0000 120</t>
  </si>
  <si>
    <t>000 1 11 05020 00 0000 120</t>
  </si>
  <si>
    <t>000 1 11 05030 00 0000 120</t>
  </si>
  <si>
    <t>Платежи от государственных и муниципальных унитарных предприятий</t>
  </si>
  <si>
    <t>000 1 11 07000 00 0000 120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</si>
  <si>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</si>
  <si>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</si>
  <si>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</si>
  <si>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</si>
  <si>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000 1 13 00000 00 0000 000</t>
  </si>
  <si>
    <t>ДОХОДЫ ОТ ПРОДАЖИ МАТЕРИАЛЬНЫХ И НЕМАТЕРИАЛЬНЫХ АКТИВОВ</t>
  </si>
  <si>
    <t>000 1 14 00000 00 0000 000</t>
  </si>
  <si>
    <t>000 1 14 02000 00 0000 000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</si>
  <si>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</si>
  <si>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</si>
  <si>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</si>
  <si>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</si>
  <si>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</si>
  <si>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</si>
  <si>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</si>
  <si>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</si>
  <si>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нарушение ФЗ "О пожарной безопасности"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</si>
  <si>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</si>
  <si>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 (штрафы) за административные правонарушения в области дорожного движения</t>
  </si>
  <si>
    <t>ПРОЧИЕ НЕНАЛОГОВЫЕ ДОХОДЫ</t>
  </si>
  <si>
    <t>000 1 17 00000 00 0000 000</t>
  </si>
  <si>
    <t>БЕЗВОЗМЕЗДНЫЕ ПОСТУПЛЕНИЯ, ВСЕГО</t>
  </si>
  <si>
    <t>000 2 00 00000 00 0000 000</t>
  </si>
  <si>
    <t>000 2 02 00000 00 0000 000</t>
  </si>
  <si>
    <t xml:space="preserve">  из них:</t>
  </si>
  <si>
    <t>Х</t>
  </si>
  <si>
    <t>Превышение доходов над расходами (+) профицит; превышение расходов над доходами (-) дефицит</t>
  </si>
  <si>
    <t>ОБЩЕГОСУДАРСТВЕННЫЕ ВОПРОСЫ</t>
  </si>
  <si>
    <t>0100</t>
  </si>
  <si>
    <t>0103</t>
  </si>
  <si>
    <t>0104</t>
  </si>
  <si>
    <t xml:space="preserve">Судебная система </t>
  </si>
  <si>
    <t>0105</t>
  </si>
  <si>
    <t>0106</t>
  </si>
  <si>
    <t>0107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</si>
  <si>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</si>
  <si>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</si>
  <si>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</si>
  <si>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0300</t>
  </si>
  <si>
    <t>Органы внутренних дел</t>
  </si>
  <si>
    <t>0302</t>
  </si>
  <si>
    <t>0310</t>
  </si>
  <si>
    <t>НАЦИОНАЛЬНАЯ ЭКОНОМИКА</t>
  </si>
  <si>
    <t>0400</t>
  </si>
  <si>
    <t>Транспорт</t>
  </si>
  <si>
    <t>0408</t>
  </si>
  <si>
    <t>Другие вопросы в области национальной экономики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</si>
  <si>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</si>
  <si>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</si>
  <si>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</si>
  <si>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</si>
  <si>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</si>
  <si>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</si>
  <si>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Другие вопросы в области жилищно-коммунального хозяйства</t>
  </si>
  <si>
    <t>ОХРАНА ОКРУЖАЮЩЕЙ СРЕДЫ</t>
  </si>
  <si>
    <t>0600</t>
  </si>
  <si>
    <t>Другие вопросы в области охраны окружающей среды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</si>
  <si>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</si>
  <si>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</si>
  <si>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</si>
  <si>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</si>
  <si>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</si>
  <si>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</si>
  <si>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</si>
  <si>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</si>
  <si>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</si>
  <si>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</si>
  <si>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0800</t>
  </si>
  <si>
    <t xml:space="preserve">Культура </t>
  </si>
  <si>
    <t>0801</t>
  </si>
  <si>
    <t>Телевидение и радиовещание</t>
  </si>
  <si>
    <t>Периодическая печать и издательства</t>
  </si>
  <si>
    <t>0804</t>
  </si>
  <si>
    <t xml:space="preserve">СОЦИАЛЬНАЯ ПОЛИТИКА 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</si>
  <si>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</si>
  <si>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</si>
  <si>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</si>
  <si>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</si>
  <si>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</si>
  <si>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ВСЕГО РАСХОДОВ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</si>
  <si>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</si>
  <si>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</si>
  <si>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0309</t>
  </si>
  <si>
    <t>Обеспечение пожарной безопасности</t>
  </si>
  <si>
    <t>Общеэкономические вопросы</t>
  </si>
  <si>
    <t>0401</t>
  </si>
  <si>
    <t>0412</t>
  </si>
  <si>
    <t>Благоустройство</t>
  </si>
  <si>
    <t>0503</t>
  </si>
  <si>
    <t>0505</t>
  </si>
  <si>
    <t>Экологический контроль</t>
  </si>
  <si>
    <t>0601</t>
  </si>
  <si>
    <t>Охрана объектов растительного и животного мира и среды их обитания</t>
  </si>
  <si>
    <t>0605</t>
  </si>
  <si>
    <t>0603</t>
  </si>
  <si>
    <t>Охрана семьи и детства</t>
  </si>
  <si>
    <t>1004</t>
  </si>
  <si>
    <t>Функционирование  законодательных (представительных) органов госуда-рственной власти и представительных органов муниципальных образований</t>
  </si>
  <si>
    <t>Доходы, получаемые в виде арендной платы за земельные участки,  гос.собственность на которые не разграничена,  а также средства от продажи права на заключение договоров аренды указанных земельных участков</t>
  </si>
  <si>
    <t>000 1 11 09000 00 0000 120</t>
  </si>
  <si>
    <t>Иные межбюджетные трансферты</t>
  </si>
  <si>
    <t>000 1 16 02000 00 0000 140</t>
  </si>
  <si>
    <t>0409</t>
  </si>
  <si>
    <t>Налог на доходы физических лиц</t>
  </si>
  <si>
    <t>1100</t>
  </si>
  <si>
    <t>Код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</si>
  <si>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</si>
  <si>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</si>
  <si>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ГОСУДАРСТВЕННАЯ ПОШЛИНА</t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</si>
  <si>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Российской Федерации,субъектам Российской Федерации или муниципальным образованиям </t>
  </si>
  <si>
    <t xml:space="preserve">000 1 11 01000 00 0000 120 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</si>
  <si>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</si>
  <si>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</si>
  <si>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за нарушение законодательства Российской Федерации о размещении заказов на поставки товаров , выполнение работ,оказание услуг</t>
  </si>
  <si>
    <t>Прочие поступления от денежных взысканий (штрафов) и иных сумм в возмещение ущерба</t>
  </si>
  <si>
    <t>000 1 16 90000 00 0000 140</t>
  </si>
  <si>
    <t>Безвозмездные поступления от других бюджетов бюджетной системы РФ</t>
  </si>
  <si>
    <t>Связь и информатика</t>
  </si>
  <si>
    <t>0410</t>
  </si>
  <si>
    <t>000 1 14 06000 00 0000 430</t>
  </si>
  <si>
    <t>Другие вопросы в области национальной безопасности и правоохранительной деятельности</t>
  </si>
  <si>
    <t>0314</t>
  </si>
  <si>
    <t>Прочие безвозмездные поступления от других бюджетов бюджетной системы</t>
  </si>
  <si>
    <t>Доходы от возмещения ущерба при возникновении страховых случаев</t>
  </si>
  <si>
    <t>0113</t>
  </si>
  <si>
    <t>Физическая культура</t>
  </si>
  <si>
    <t>1101</t>
  </si>
  <si>
    <t>Массовый спорт</t>
  </si>
  <si>
    <t>1102</t>
  </si>
  <si>
    <t>ФИЗИЧЕСКАЯ КУЛЬТУРА и СПОРТ</t>
  </si>
  <si>
    <t>СРЕДСТВА МАССОВОЙ ИНФОРМАЦИИ</t>
  </si>
  <si>
    <t>1200</t>
  </si>
  <si>
    <t>1201</t>
  </si>
  <si>
    <t>1202</t>
  </si>
  <si>
    <t>ОБСЛУЖИВАНИЕ ГОСУДАРСТВЕННОГО и МУНИЦИПАЛЬНОГО ДОЛГА</t>
  </si>
  <si>
    <t>1300</t>
  </si>
  <si>
    <t>1301</t>
  </si>
  <si>
    <t>Сборы за пользование объектами животного мира и за пользование объектами водных биологических ресурсов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</si>
  <si>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</si>
  <si>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000 2 19 00000 00 0000 000</t>
  </si>
  <si>
    <t xml:space="preserve">ВСЕГО  ДОХОДОВ </t>
  </si>
  <si>
    <t>Возврат остатков субсидий, субвенций и иных межбюджетных трансфертов, имеющих целевое назначение, прошлых лет</t>
  </si>
  <si>
    <t>ДОХОДЫ ОТ ИСПОЛЬЗОВАНИЯ ИМУЩЕСТВА, НАХОДЯЩЕГОСЯ В ГОСУДАРСТВЕННОЙ И МУНИЦИПАЛЬНОЙ СОБСТВЕННОСТИ</t>
  </si>
  <si>
    <t>0304</t>
  </si>
  <si>
    <t>Органы юстиции</t>
  </si>
  <si>
    <t>План на год с учетом изменений  (тыс.руб.)</t>
  </si>
  <si>
    <t>000 1 05 02000 02 0000 110</t>
  </si>
  <si>
    <t>000 1 05 03000 01 0000 110</t>
  </si>
  <si>
    <t xml:space="preserve">Доходы  от оказания платных услуг (работ) </t>
  </si>
  <si>
    <t>000 1 13 01000 00 0000 130</t>
  </si>
  <si>
    <t xml:space="preserve">Доходы  от компенсации затрат государства </t>
  </si>
  <si>
    <t>000 1 13 02000 00 0000 130</t>
  </si>
  <si>
    <t>000 1 16 25000 00 0000 140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</si>
  <si>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(за исключением имущества бюджетных и  автономных учреждений) 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</si>
  <si>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</si>
  <si>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000 1 16 23000 00 0000 140</t>
  </si>
  <si>
    <t>ДОХОДЫ ОТ ОКАЗАНИЯ ПЛАТНЫХ УСЛУГ (РАБОТ) И КОМПЕНСАЦИИ ЗАТРАТ ГОСУДАРСТВА</t>
  </si>
  <si>
    <t xml:space="preserve">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</si>
  <si>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Обслуживание внутреннего государственного и муниципального долга</t>
  </si>
  <si>
    <t>000 1 05 04000 02 0000 110</t>
  </si>
  <si>
    <t>000 2 18 00000 00 0000 000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</si>
  <si>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трансфертов,имеющих целевое назначение, прошлых лет</t>
  </si>
  <si>
    <t>Денежные взыскания (штрафы) за нарушения законодательства Российской Федерации о промышленной безопасности</t>
  </si>
  <si>
    <t>000 116 45000 01 0000 140</t>
  </si>
  <si>
    <t>Другие вопросы в области социальной политики</t>
  </si>
  <si>
    <t>1006</t>
  </si>
  <si>
    <t>Денежные взыскания (штрафы) за нарушения законодательства Российской Федерации об электроэнергетике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</si>
  <si>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</si>
  <si>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</si>
  <si>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Транспортный налог</t>
  </si>
  <si>
    <t>000 1 06 04000 02 0000 110</t>
  </si>
  <si>
    <t>000 1 11 05070 00 0000 120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</si>
  <si>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</si>
  <si>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000 1 16 37000 00 0000 140</t>
  </si>
  <si>
    <t>000 1 16 33000 00 0000 140</t>
  </si>
  <si>
    <t>000 1 16 30000 01 0000 140</t>
  </si>
  <si>
    <t>000 1 16 28000 01 0000 140</t>
  </si>
  <si>
    <t>000 1 16 27000 01 0000 140</t>
  </si>
  <si>
    <t>000 1 16 43000 01 0000 140</t>
  </si>
  <si>
    <t>000 1 16 41000010000140</t>
  </si>
  <si>
    <t>Налог, взимаемый в связи с применением патентной системы налогообложения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</si>
  <si>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</si>
  <si>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 </t>
  </si>
  <si>
    <t>Доходы, получаемые в виде арендной платы за земли после  разграничения государственной собственности на землю, 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</si>
  <si>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учреждений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</si>
  <si>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гос.регулировании цен (тарифов)</t>
  </si>
  <si>
    <t>000 1 16 35000 00 0000 140</t>
  </si>
  <si>
    <t>Суммы по искам о возмещении вреда, причиненного окружающей среде</t>
  </si>
  <si>
    <t>000 1 03 00000 00 0000 000</t>
  </si>
  <si>
    <t>000 1 03 02000 01 0000 110</t>
  </si>
  <si>
    <t>КУЛЬТУРА, КИНЕМАТОГРАФИЯ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</si>
  <si>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</si>
  <si>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Защита населения и территорий от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</si>
  <si>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</si>
  <si>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культуры, кинематографии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</si>
  <si>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</si>
  <si>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r>
      <t xml:space="preserve"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</t>
    </r>
    <r>
      <rPr>
        <sz val="11"/>
        <rFont val="Arial"/>
        <family val="2"/>
        <charset val="204"/>
      </rPr>
      <t>законодательства</t>
    </r>
  </si>
  <si>
    <t>000 1 08 06000 01 0000 110</t>
  </si>
  <si>
    <t>Дополнительное образование детей</t>
  </si>
  <si>
    <t>0703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</si>
  <si>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</si>
  <si>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</si>
  <si>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</si>
  <si>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</si>
  <si>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000 2 02 10000 00 0000 151</t>
  </si>
  <si>
    <t>Дотации бюджетам бюджетной системы Российской Федерации</t>
  </si>
  <si>
    <t>000 2 02 20000 00 0000 151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</si>
  <si>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</si>
  <si>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</si>
  <si>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000 2 02 30000 00 0000 151</t>
  </si>
  <si>
    <t>000 2 02 40000 00 0000 151</t>
  </si>
  <si>
    <t>000 2 02 90000 00 0000 151</t>
  </si>
  <si>
    <t>Денежные взыскания (штрафы) за нарушение бюджетного законодательства Российской Федерации</t>
  </si>
  <si>
    <t>000 1 16 18000 00 0000 140</t>
  </si>
  <si>
    <t>из них межбюджетные трансферты, подлежащие уточнению Решением ЧГСД</t>
  </si>
  <si>
    <t>000 1 11 05090 00 0000 120</t>
  </si>
  <si>
    <t>Доходы от предоставления на платной основе парковок (парковочных мест), расположенных на автомобильных дорогах общего пользования и местах внеуличной дорожной сети</t>
  </si>
  <si>
    <t>Обеспечение проведения выборов и референдумов</t>
  </si>
  <si>
    <t>по состоянию на 01 июля 2018 года</t>
  </si>
  <si>
    <t xml:space="preserve">Исполнено                за январь-июнь                 2018 года      (тыс.руб.)   </t>
  </si>
  <si>
    <t>И. о.начальника финансового управления администрации г.Чебоксары                                                                             Н.А. Козлова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</si>
</sst>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#,##0.0"/>
    <numFmt numFmtId="167" formatCode="0.0,"/>
    <numFmt numFmtId="168" formatCode="#,##0.00000"/>
  </numFmts>
  <fonts count="42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sz val="11"/>
      <name val="Arial Cyr"/>
      <charset val="204"/>
    </font>
    <font>
      <b/>
      <sz val="11"/>
      <name val="Arial"/>
      <family val="2"/>
    </font>
    <font>
      <b/>
      <sz val="11"/>
      <name val="Arial Cyr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0000"/>
      <name val="Arial Cyr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22">
    <xf numFmtId="0" fontId="0" fillId="0" borderId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7" fillId="0" borderId="0"/>
    <xf numFmtId="0" fontId="17" fillId="0" borderId="0"/>
    <xf numFmtId="166" fontId="18" fillId="25" borderId="7">
      <alignment horizontal="right" vertical="top" shrinkToFit="1"/>
    </xf>
    <xf numFmtId="166" fontId="18" fillId="26" borderId="7">
      <alignment horizontal="right" vertical="top" shrinkToFit="1"/>
    </xf>
    <xf numFmtId="166" fontId="19" fillId="0" borderId="7">
      <alignment horizontal="right" vertical="top" shrinkToFit="1"/>
    </xf>
    <xf numFmtId="0" fontId="19" fillId="0" borderId="0">
      <alignment horizontal="center" vertical="center" wrapText="1" shrinkToFit="1"/>
    </xf>
    <xf numFmtId="166" fontId="20" fillId="27" borderId="7">
      <alignment horizontal="right" vertical="center" shrinkToFit="1"/>
    </xf>
    <xf numFmtId="166" fontId="20" fillId="26" borderId="7">
      <alignment horizontal="right" vertical="top" shrinkToFit="1"/>
    </xf>
    <xf numFmtId="166" fontId="20" fillId="28" borderId="7">
      <alignment horizontal="right" vertical="top" shrinkToFit="1"/>
    </xf>
    <xf numFmtId="166" fontId="20" fillId="0" borderId="7">
      <alignment horizontal="right" vertical="top" shrinkToFit="1"/>
    </xf>
    <xf numFmtId="0" fontId="21" fillId="0" borderId="0"/>
    <xf numFmtId="0" fontId="21" fillId="0" borderId="0"/>
    <xf numFmtId="0" fontId="17" fillId="0" borderId="0"/>
    <xf numFmtId="0" fontId="19" fillId="29" borderId="0"/>
    <xf numFmtId="0" fontId="19" fillId="30" borderId="0"/>
    <xf numFmtId="0" fontId="19" fillId="29" borderId="0"/>
    <xf numFmtId="0" fontId="20" fillId="0" borderId="0"/>
    <xf numFmtId="0" fontId="19" fillId="0" borderId="0">
      <alignment wrapText="1"/>
    </xf>
    <xf numFmtId="0" fontId="20" fillId="0" borderId="0"/>
    <xf numFmtId="0" fontId="20" fillId="0" borderId="0">
      <alignment horizontal="left"/>
    </xf>
    <xf numFmtId="0" fontId="22" fillId="0" borderId="0">
      <alignment horizontal="center" wrapText="1"/>
    </xf>
    <xf numFmtId="0" fontId="20" fillId="0" borderId="0">
      <alignment horizontal="left"/>
    </xf>
    <xf numFmtId="0" fontId="19" fillId="0" borderId="0">
      <alignment horizontal="left" vertical="center" wrapText="1"/>
    </xf>
    <xf numFmtId="0" fontId="22" fillId="0" borderId="0">
      <alignment horizontal="center"/>
    </xf>
    <xf numFmtId="0" fontId="19" fillId="0" borderId="0">
      <alignment horizontal="left" vertical="center" wrapText="1"/>
    </xf>
    <xf numFmtId="0" fontId="18" fillId="0" borderId="0">
      <alignment horizontal="center" vertical="center" shrinkToFit="1"/>
    </xf>
    <xf numFmtId="0" fontId="19" fillId="0" borderId="0">
      <alignment horizontal="right"/>
    </xf>
    <xf numFmtId="0" fontId="18" fillId="0" borderId="0">
      <alignment horizontal="center" vertical="center" shrinkToFit="1"/>
    </xf>
    <xf numFmtId="0" fontId="19" fillId="0" borderId="0">
      <alignment horizontal="center" vertical="center" shrinkToFit="1"/>
    </xf>
    <xf numFmtId="0" fontId="19" fillId="30" borderId="8"/>
    <xf numFmtId="0" fontId="19" fillId="0" borderId="0">
      <alignment horizontal="center" vertical="center" shrinkToFit="1"/>
    </xf>
    <xf numFmtId="0" fontId="19" fillId="29" borderId="8"/>
    <xf numFmtId="0" fontId="19" fillId="0" borderId="7">
      <alignment horizontal="center" vertical="center" wrapText="1"/>
    </xf>
    <xf numFmtId="0" fontId="19" fillId="29" borderId="8"/>
    <xf numFmtId="0" fontId="20" fillId="0" borderId="7">
      <alignment horizontal="center" vertical="center" wrapText="1"/>
    </xf>
    <xf numFmtId="0" fontId="19" fillId="30" borderId="9"/>
    <xf numFmtId="0" fontId="20" fillId="0" borderId="7">
      <alignment horizontal="center" vertical="center" wrapText="1"/>
    </xf>
    <xf numFmtId="0" fontId="19" fillId="29" borderId="9"/>
    <xf numFmtId="49" fontId="19" fillId="0" borderId="7">
      <alignment horizontal="left" vertical="top" wrapText="1" indent="2"/>
    </xf>
    <xf numFmtId="0" fontId="19" fillId="29" borderId="9"/>
    <xf numFmtId="0" fontId="20" fillId="26" borderId="7">
      <alignment vertical="top" wrapText="1"/>
    </xf>
    <xf numFmtId="0" fontId="18" fillId="0" borderId="7">
      <alignment horizontal="left"/>
    </xf>
    <xf numFmtId="0" fontId="20" fillId="26" borderId="7">
      <alignment vertical="top" wrapText="1"/>
    </xf>
    <xf numFmtId="0" fontId="20" fillId="28" borderId="7">
      <alignment vertical="top" wrapText="1"/>
    </xf>
    <xf numFmtId="0" fontId="19" fillId="30" borderId="10"/>
    <xf numFmtId="0" fontId="20" fillId="28" borderId="7">
      <alignment vertical="top" wrapText="1"/>
    </xf>
    <xf numFmtId="0" fontId="20" fillId="0" borderId="7">
      <alignment vertical="top" wrapText="1"/>
    </xf>
    <xf numFmtId="0" fontId="19" fillId="0" borderId="0"/>
    <xf numFmtId="0" fontId="20" fillId="0" borderId="7">
      <alignment vertical="top" wrapText="1"/>
    </xf>
    <xf numFmtId="0" fontId="19" fillId="29" borderId="10"/>
    <xf numFmtId="0" fontId="19" fillId="0" borderId="0">
      <alignment horizontal="left" wrapText="1"/>
    </xf>
    <xf numFmtId="0" fontId="19" fillId="29" borderId="10"/>
    <xf numFmtId="0" fontId="20" fillId="0" borderId="7"/>
    <xf numFmtId="49" fontId="19" fillId="0" borderId="7">
      <alignment horizontal="center" vertical="top" shrinkToFit="1"/>
    </xf>
    <xf numFmtId="0" fontId="20" fillId="0" borderId="7"/>
    <xf numFmtId="0" fontId="19" fillId="0" borderId="0">
      <alignment wrapText="1"/>
    </xf>
    <xf numFmtId="4" fontId="19" fillId="0" borderId="7">
      <alignment horizontal="right" vertical="top" shrinkToFit="1"/>
    </xf>
    <xf numFmtId="0" fontId="19" fillId="0" borderId="0">
      <alignment wrapText="1"/>
    </xf>
    <xf numFmtId="0" fontId="20" fillId="0" borderId="7">
      <alignment horizontal="center" vertical="center" wrapText="1"/>
    </xf>
    <xf numFmtId="4" fontId="18" fillId="25" borderId="7">
      <alignment horizontal="right" vertical="top" shrinkToFit="1"/>
    </xf>
    <xf numFmtId="0" fontId="20" fillId="0" borderId="7">
      <alignment horizontal="center" vertical="center" wrapText="1"/>
    </xf>
    <xf numFmtId="49" fontId="20" fillId="26" borderId="7">
      <alignment horizontal="left" vertical="top" shrinkToFit="1"/>
    </xf>
    <xf numFmtId="0" fontId="19" fillId="0" borderId="7">
      <alignment horizontal="center" vertical="center" wrapText="1"/>
    </xf>
    <xf numFmtId="49" fontId="20" fillId="26" borderId="7">
      <alignment horizontal="left" vertical="top" shrinkToFit="1"/>
    </xf>
    <xf numFmtId="0" fontId="20" fillId="28" borderId="11">
      <alignment wrapText="1"/>
    </xf>
    <xf numFmtId="0" fontId="19" fillId="0" borderId="0">
      <alignment horizontal="left" wrapText="1"/>
    </xf>
    <xf numFmtId="0" fontId="20" fillId="28" borderId="11">
      <alignment wrapText="1"/>
    </xf>
    <xf numFmtId="49" fontId="20" fillId="0" borderId="7">
      <alignment horizontal="left" vertical="top" shrinkToFit="1"/>
    </xf>
    <xf numFmtId="10" fontId="19" fillId="0" borderId="7">
      <alignment horizontal="right" vertical="top" shrinkToFit="1"/>
    </xf>
    <xf numFmtId="49" fontId="20" fillId="0" borderId="7">
      <alignment horizontal="left" vertical="top" shrinkToFit="1"/>
    </xf>
    <xf numFmtId="0" fontId="20" fillId="27" borderId="7">
      <alignment horizontal="left" vertical="center" shrinkToFit="1"/>
    </xf>
    <xf numFmtId="10" fontId="18" fillId="25" borderId="7">
      <alignment horizontal="right" vertical="top" shrinkToFit="1"/>
    </xf>
    <xf numFmtId="0" fontId="20" fillId="27" borderId="7">
      <alignment horizontal="left" vertical="center" shrinkToFit="1"/>
    </xf>
    <xf numFmtId="49" fontId="20" fillId="28" borderId="12">
      <alignment horizontal="left" vertical="top" shrinkToFit="1"/>
    </xf>
    <xf numFmtId="0" fontId="22" fillId="0" borderId="0">
      <alignment horizontal="center" wrapText="1"/>
    </xf>
    <xf numFmtId="49" fontId="20" fillId="28" borderId="12">
      <alignment horizontal="left" vertical="top" shrinkToFit="1"/>
    </xf>
    <xf numFmtId="0" fontId="20" fillId="0" borderId="7">
      <alignment horizontal="center" vertical="center" wrapText="1"/>
    </xf>
    <xf numFmtId="0" fontId="22" fillId="0" borderId="0">
      <alignment horizontal="center"/>
    </xf>
    <xf numFmtId="0" fontId="20" fillId="0" borderId="7">
      <alignment horizontal="center" vertical="center" wrapText="1"/>
    </xf>
    <xf numFmtId="4" fontId="20" fillId="26" borderId="7">
      <alignment horizontal="right" vertical="top" shrinkToFit="1"/>
    </xf>
    <xf numFmtId="0" fontId="18" fillId="0" borderId="7">
      <alignment vertical="top" wrapText="1"/>
    </xf>
    <xf numFmtId="4" fontId="20" fillId="26" borderId="7">
      <alignment horizontal="right" vertical="top" shrinkToFit="1"/>
    </xf>
    <xf numFmtId="4" fontId="20" fillId="28" borderId="7">
      <alignment horizontal="right" vertical="top" shrinkToFit="1"/>
    </xf>
    <xf numFmtId="4" fontId="18" fillId="26" borderId="7">
      <alignment horizontal="right" vertical="top" shrinkToFit="1"/>
    </xf>
    <xf numFmtId="4" fontId="20" fillId="28" borderId="7">
      <alignment horizontal="right" vertical="top" shrinkToFit="1"/>
    </xf>
    <xf numFmtId="4" fontId="20" fillId="0" borderId="7">
      <alignment horizontal="right" vertical="top" shrinkToFit="1"/>
    </xf>
    <xf numFmtId="10" fontId="18" fillId="26" borderId="7">
      <alignment horizontal="right" vertical="top" shrinkToFit="1"/>
    </xf>
    <xf numFmtId="4" fontId="20" fillId="0" borderId="7">
      <alignment horizontal="right" vertical="top" shrinkToFit="1"/>
    </xf>
    <xf numFmtId="4" fontId="20" fillId="27" borderId="7">
      <alignment horizontal="right" vertical="center" shrinkToFit="1"/>
    </xf>
    <xf numFmtId="0" fontId="20" fillId="0" borderId="0">
      <alignment horizontal="left" vertical="top"/>
    </xf>
    <xf numFmtId="0" fontId="20" fillId="0" borderId="13"/>
    <xf numFmtId="0" fontId="20" fillId="0" borderId="14">
      <alignment horizontal="right"/>
    </xf>
    <xf numFmtId="49" fontId="20" fillId="0" borderId="15">
      <alignment horizontal="center"/>
    </xf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23" fillId="37" borderId="16" applyNumberFormat="0" applyAlignment="0" applyProtection="0"/>
    <xf numFmtId="0" fontId="23" fillId="37" borderId="16" applyNumberFormat="0" applyAlignment="0" applyProtection="0"/>
    <xf numFmtId="0" fontId="24" fillId="38" borderId="17" applyNumberFormat="0" applyAlignment="0" applyProtection="0"/>
    <xf numFmtId="0" fontId="24" fillId="38" borderId="17" applyNumberFormat="0" applyAlignment="0" applyProtection="0"/>
    <xf numFmtId="0" fontId="25" fillId="38" borderId="16" applyNumberFormat="0" applyAlignment="0" applyProtection="0"/>
    <xf numFmtId="0" fontId="25" fillId="38" borderId="16" applyNumberFormat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29" fillId="0" borderId="21" applyNumberFormat="0" applyFill="0" applyAlignment="0" applyProtection="0"/>
    <xf numFmtId="0" fontId="30" fillId="39" borderId="22" applyNumberFormat="0" applyAlignment="0" applyProtection="0"/>
    <xf numFmtId="0" fontId="30" fillId="39" borderId="22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9" fillId="0" borderId="0"/>
    <xf numFmtId="0" fontId="8" fillId="0" borderId="0"/>
    <xf numFmtId="0" fontId="10" fillId="2" borderId="0"/>
    <xf numFmtId="0" fontId="9" fillId="2" borderId="0"/>
    <xf numFmtId="0" fontId="9" fillId="2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2" fillId="2" borderId="0"/>
    <xf numFmtId="0" fontId="9" fillId="2" borderId="0"/>
    <xf numFmtId="0" fontId="13" fillId="2" borderId="0"/>
    <xf numFmtId="0" fontId="9" fillId="2" borderId="0"/>
    <xf numFmtId="0" fontId="14" fillId="0" borderId="0"/>
    <xf numFmtId="0" fontId="8" fillId="0" borderId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25" borderId="23" applyNumberFormat="0" applyFont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1" fillId="2" borderId="0"/>
    <xf numFmtId="166" fontId="38" fillId="0" borderId="25">
      <alignment horizontal="right" vertical="top" shrinkToFit="1"/>
    </xf>
  </cellStyleXfs>
  <cellXfs count="72">
    <xf numFmtId="0" fontId="0" fillId="0" borderId="0" xfId="0"/>
    <xf numFmtId="0" fontId="7" fillId="3" borderId="0" xfId="0" applyFont="1" applyFill="1"/>
    <xf numFmtId="166" fontId="7" fillId="43" borderId="0" xfId="0" applyNumberFormat="1" applyFont="1" applyFill="1" applyAlignment="1">
      <alignment horizontal="right"/>
    </xf>
    <xf numFmtId="0" fontId="2" fillId="43" borderId="1" xfId="0" applyNumberFormat="1" applyFont="1" applyFill="1" applyBorder="1" applyAlignment="1">
      <alignment horizontal="center"/>
    </xf>
    <xf numFmtId="166" fontId="2" fillId="43" borderId="1" xfId="0" applyNumberFormat="1" applyFont="1" applyFill="1" applyBorder="1" applyAlignment="1">
      <alignment horizontal="right"/>
    </xf>
    <xf numFmtId="166" fontId="2" fillId="43" borderId="4" xfId="0" applyNumberFormat="1" applyFont="1" applyFill="1" applyBorder="1"/>
    <xf numFmtId="0" fontId="5" fillId="43" borderId="1" xfId="0" applyFont="1" applyFill="1" applyBorder="1" applyAlignment="1">
      <alignment horizontal="left" vertical="center" wrapText="1"/>
    </xf>
    <xf numFmtId="49" fontId="5" fillId="43" borderId="1" xfId="0" applyNumberFormat="1" applyFont="1" applyFill="1" applyBorder="1" applyAlignment="1">
      <alignment horizontal="center"/>
    </xf>
    <xf numFmtId="166" fontId="2" fillId="43" borderId="1" xfId="0" applyNumberFormat="1" applyFont="1" applyFill="1" applyBorder="1" applyAlignment="1"/>
    <xf numFmtId="166" fontId="6" fillId="43" borderId="1" xfId="0" applyNumberFormat="1" applyFont="1" applyFill="1" applyBorder="1"/>
    <xf numFmtId="0" fontId="3" fillId="43" borderId="1" xfId="0" applyFont="1" applyFill="1" applyBorder="1" applyAlignment="1">
      <alignment horizontal="left" vertical="center" wrapText="1"/>
    </xf>
    <xf numFmtId="49" fontId="3" fillId="43" borderId="1" xfId="0" applyNumberFormat="1" applyFont="1" applyFill="1" applyBorder="1" applyAlignment="1">
      <alignment horizontal="center"/>
    </xf>
    <xf numFmtId="166" fontId="3" fillId="43" borderId="1" xfId="0" applyNumberFormat="1" applyFont="1" applyFill="1" applyBorder="1" applyAlignment="1"/>
    <xf numFmtId="166" fontId="4" fillId="43" borderId="1" xfId="0" applyNumberFormat="1" applyFont="1" applyFill="1" applyBorder="1"/>
    <xf numFmtId="0" fontId="3" fillId="43" borderId="1" xfId="0" applyFont="1" applyFill="1" applyBorder="1" applyAlignment="1">
      <alignment horizontal="left" vertical="center" wrapText="1" indent="1"/>
    </xf>
    <xf numFmtId="166" fontId="3" fillId="43" borderId="1" xfId="0" applyNumberFormat="1" applyFont="1" applyFill="1" applyBorder="1" applyAlignment="1">
      <alignment horizontal="right"/>
    </xf>
    <xf numFmtId="0" fontId="3" fillId="43" borderId="1" xfId="0" applyFont="1" applyFill="1" applyBorder="1" applyAlignment="1">
      <alignment horizontal="left" wrapText="1"/>
    </xf>
    <xf numFmtId="0" fontId="7" fillId="43" borderId="1" xfId="0" applyFont="1" applyFill="1" applyBorder="1" applyAlignment="1">
      <alignment horizontal="left" vertical="center" wrapText="1"/>
    </xf>
    <xf numFmtId="49" fontId="7" fillId="43" borderId="1" xfId="0" applyNumberFormat="1" applyFont="1" applyFill="1" applyBorder="1" applyAlignment="1">
      <alignment horizontal="center"/>
    </xf>
    <xf numFmtId="166" fontId="7" fillId="43" borderId="1" xfId="0" applyNumberFormat="1" applyFont="1" applyFill="1" applyBorder="1" applyAlignment="1"/>
    <xf numFmtId="0" fontId="2" fillId="43" borderId="1" xfId="0" applyFont="1" applyFill="1" applyBorder="1" applyAlignment="1">
      <alignment horizontal="left" vertical="center" wrapText="1"/>
    </xf>
    <xf numFmtId="166" fontId="5" fillId="43" borderId="1" xfId="0" applyNumberFormat="1" applyFont="1" applyFill="1" applyBorder="1"/>
    <xf numFmtId="166" fontId="3" fillId="43" borderId="1" xfId="0" applyNumberFormat="1" applyFont="1" applyFill="1" applyBorder="1"/>
    <xf numFmtId="49" fontId="2" fillId="43" borderId="1" xfId="0" applyNumberFormat="1" applyFont="1" applyFill="1" applyBorder="1" applyAlignment="1">
      <alignment horizontal="center"/>
    </xf>
    <xf numFmtId="166" fontId="5" fillId="43" borderId="1" xfId="0" applyNumberFormat="1" applyFont="1" applyFill="1" applyBorder="1" applyAlignment="1">
      <alignment horizontal="right"/>
    </xf>
    <xf numFmtId="166" fontId="7" fillId="43" borderId="1" xfId="0" applyNumberFormat="1" applyFont="1" applyFill="1" applyBorder="1"/>
    <xf numFmtId="0" fontId="3" fillId="43" borderId="0" xfId="0" applyFont="1" applyFill="1" applyAlignment="1">
      <alignment horizontal="left" vertical="center" wrapText="1"/>
    </xf>
    <xf numFmtId="0" fontId="3" fillId="43" borderId="0" xfId="0" applyFont="1" applyFill="1" applyAlignment="1">
      <alignment horizontal="center"/>
    </xf>
    <xf numFmtId="0" fontId="3" fillId="43" borderId="0" xfId="0" applyFont="1" applyFill="1"/>
    <xf numFmtId="165" fontId="3" fillId="43" borderId="0" xfId="0" applyNumberFormat="1" applyFont="1" applyFill="1" applyBorder="1" applyAlignment="1">
      <alignment horizontal="center"/>
    </xf>
    <xf numFmtId="0" fontId="2" fillId="43" borderId="3" xfId="0" applyFont="1" applyFill="1" applyBorder="1" applyAlignment="1">
      <alignment horizontal="center" vertical="center" wrapText="1"/>
    </xf>
    <xf numFmtId="0" fontId="2" fillId="43" borderId="3" xfId="0" applyFont="1" applyFill="1" applyBorder="1" applyAlignment="1">
      <alignment horizontal="center" vertical="center"/>
    </xf>
    <xf numFmtId="165" fontId="2" fillId="43" borderId="1" xfId="0" applyNumberFormat="1" applyFont="1" applyFill="1" applyBorder="1" applyAlignment="1">
      <alignment horizontal="center" vertical="center" wrapText="1"/>
    </xf>
    <xf numFmtId="0" fontId="3" fillId="43" borderId="1" xfId="0" applyFont="1" applyFill="1" applyBorder="1" applyAlignment="1">
      <alignment horizontal="left" vertical="top" wrapText="1"/>
    </xf>
    <xf numFmtId="0" fontId="3" fillId="43" borderId="2" xfId="0" applyFont="1" applyFill="1" applyBorder="1" applyAlignment="1">
      <alignment horizontal="left" vertical="center" wrapText="1"/>
    </xf>
    <xf numFmtId="166" fontId="6" fillId="43" borderId="5" xfId="0" applyNumberFormat="1" applyFont="1" applyFill="1" applyBorder="1"/>
    <xf numFmtId="166" fontId="3" fillId="43" borderId="4" xfId="0" applyNumberFormat="1" applyFont="1" applyFill="1" applyBorder="1"/>
    <xf numFmtId="166" fontId="4" fillId="43" borderId="5" xfId="0" applyNumberFormat="1" applyFont="1" applyFill="1" applyBorder="1"/>
    <xf numFmtId="166" fontId="7" fillId="43" borderId="4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 applyAlignment="1"/>
    <xf numFmtId="0" fontId="7" fillId="3" borderId="0" xfId="0" applyFont="1" applyFill="1" applyBorder="1" applyAlignment="1"/>
    <xf numFmtId="0" fontId="7" fillId="43" borderId="0" xfId="0" applyFont="1" applyFill="1"/>
    <xf numFmtId="0" fontId="7" fillId="43" borderId="0" xfId="0" applyFont="1" applyFill="1" applyBorder="1"/>
    <xf numFmtId="0" fontId="7" fillId="44" borderId="0" xfId="0" applyFont="1" applyFill="1"/>
    <xf numFmtId="0" fontId="7" fillId="44" borderId="0" xfId="0" applyFont="1" applyFill="1" applyBorder="1"/>
    <xf numFmtId="166" fontId="7" fillId="43" borderId="0" xfId="0" applyNumberFormat="1" applyFont="1" applyFill="1"/>
    <xf numFmtId="0" fontId="2" fillId="43" borderId="1" xfId="0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horizontal="center"/>
    </xf>
    <xf numFmtId="166" fontId="2" fillId="43" borderId="3" xfId="0" applyNumberFormat="1" applyFont="1" applyFill="1" applyBorder="1" applyAlignment="1">
      <alignment horizontal="center" vertical="top" wrapText="1"/>
    </xf>
    <xf numFmtId="168" fontId="7" fillId="43" borderId="0" xfId="0" applyNumberFormat="1" applyFont="1" applyFill="1" applyBorder="1"/>
    <xf numFmtId="165" fontId="7" fillId="43" borderId="0" xfId="0" applyNumberFormat="1" applyFont="1" applyFill="1"/>
    <xf numFmtId="166" fontId="2" fillId="43" borderId="1" xfId="0" applyNumberFormat="1" applyFont="1" applyFill="1" applyBorder="1"/>
    <xf numFmtId="168" fontId="39" fillId="3" borderId="0" xfId="0" applyNumberFormat="1" applyFont="1" applyFill="1"/>
    <xf numFmtId="168" fontId="39" fillId="43" borderId="0" xfId="0" applyNumberFormat="1" applyFont="1" applyFill="1"/>
    <xf numFmtId="168" fontId="40" fillId="43" borderId="0" xfId="0" applyNumberFormat="1" applyFont="1" applyFill="1" applyBorder="1" applyAlignment="1">
      <alignment horizontal="right" vertical="top" shrinkToFit="1"/>
    </xf>
    <xf numFmtId="168" fontId="39" fillId="43" borderId="0" xfId="0" applyNumberFormat="1" applyFont="1" applyFill="1" applyBorder="1"/>
    <xf numFmtId="168" fontId="40" fillId="4" borderId="0" xfId="0" applyNumberFormat="1" applyFont="1" applyFill="1" applyBorder="1" applyAlignment="1">
      <alignment horizontal="right" vertical="top" shrinkToFit="1"/>
    </xf>
    <xf numFmtId="168" fontId="40" fillId="45" borderId="0" xfId="0" applyNumberFormat="1" applyFont="1" applyFill="1" applyBorder="1" applyAlignment="1">
      <alignment horizontal="right" vertical="top" shrinkToFit="1"/>
    </xf>
    <xf numFmtId="168" fontId="39" fillId="44" borderId="0" xfId="0" applyNumberFormat="1" applyFont="1" applyFill="1"/>
    <xf numFmtId="168" fontId="39" fillId="44" borderId="0" xfId="0" applyNumberFormat="1" applyFont="1" applyFill="1" applyBorder="1"/>
    <xf numFmtId="168" fontId="39" fillId="3" borderId="0" xfId="0" applyNumberFormat="1" applyFont="1" applyFill="1" applyBorder="1"/>
    <xf numFmtId="168" fontId="39" fillId="46" borderId="0" xfId="0" applyNumberFormat="1" applyFont="1" applyFill="1" applyBorder="1"/>
    <xf numFmtId="168" fontId="41" fillId="5" borderId="0" xfId="202" applyNumberFormat="1" applyFont="1" applyFill="1" applyBorder="1" applyAlignment="1">
      <alignment horizontal="right" vertical="top" shrinkToFit="1"/>
    </xf>
    <xf numFmtId="4" fontId="41" fillId="6" borderId="0" xfId="202" applyNumberFormat="1" applyFont="1" applyFill="1" applyBorder="1" applyAlignment="1">
      <alignment horizontal="right" vertical="top" shrinkToFit="1"/>
    </xf>
    <xf numFmtId="166" fontId="39" fillId="3" borderId="0" xfId="0" applyNumberFormat="1" applyFont="1" applyFill="1" applyBorder="1"/>
    <xf numFmtId="167" fontId="40" fillId="4" borderId="0" xfId="0" applyNumberFormat="1" applyFont="1" applyFill="1" applyBorder="1" applyAlignment="1">
      <alignment horizontal="right" vertical="top" shrinkToFit="1"/>
    </xf>
    <xf numFmtId="166" fontId="5" fillId="43" borderId="4" xfId="0" applyNumberFormat="1" applyFont="1" applyFill="1" applyBorder="1"/>
    <xf numFmtId="0" fontId="2" fillId="43" borderId="0" xfId="0" applyFont="1" applyFill="1" applyAlignment="1">
      <alignment horizontal="center" vertical="center"/>
    </xf>
    <xf numFmtId="0" fontId="6" fillId="43" borderId="0" xfId="0" applyFont="1" applyFill="1" applyAlignment="1">
      <alignment horizontal="center"/>
    </xf>
    <xf numFmtId="0" fontId="3" fillId="43" borderId="6" xfId="0" applyFont="1" applyFill="1" applyBorder="1" applyAlignment="1">
      <alignment horizontal="left"/>
    </xf>
    <xf numFmtId="0" fontId="1" fillId="43" borderId="6" xfId="0" applyFont="1" applyFill="1" applyBorder="1" applyAlignment="1">
      <alignment horizontal="left"/>
    </xf>
  </cellXfs>
  <cellStyles count="222">
    <cellStyle name="20% — акцент1" xfId="1" builtinId="30" customBuiltin="1"/>
    <cellStyle name="20% - Акцент1 2" xfId="2"/>
    <cellStyle name="20% - Акцент1 3" xfId="3"/>
    <cellStyle name="20% - Акцент1 4" xfId="4"/>
    <cellStyle name="20% — акцент2" xfId="5" builtinId="34" customBuiltin="1"/>
    <cellStyle name="20% - Акцент2 2" xfId="6"/>
    <cellStyle name="20% - Акцент2 3" xfId="7"/>
    <cellStyle name="20% - Акцент2 4" xfId="8"/>
    <cellStyle name="20% — акцент3" xfId="9" builtinId="38" customBuiltin="1"/>
    <cellStyle name="20% - Акцент3 2" xfId="10"/>
    <cellStyle name="20% - Акцент3 3" xfId="11"/>
    <cellStyle name="20% - Акцент3 4" xfId="12"/>
    <cellStyle name="20% — акцент4" xfId="13" builtinId="42" customBuiltin="1"/>
    <cellStyle name="20% - Акцент4 2" xfId="14"/>
    <cellStyle name="20% - Акцент4 3" xfId="15"/>
    <cellStyle name="20% - Акцент4 4" xfId="16"/>
    <cellStyle name="20% — акцент5" xfId="17" builtinId="46" customBuiltin="1"/>
    <cellStyle name="20% - Акцент5 2" xfId="18"/>
    <cellStyle name="20% - Акцент5 3" xfId="19"/>
    <cellStyle name="20% - Акцент5 4" xfId="20"/>
    <cellStyle name="20% — акцент6" xfId="21" builtinId="50" customBuiltin="1"/>
    <cellStyle name="20% - Акцент6 2" xfId="22"/>
    <cellStyle name="20% - Акцент6 3" xfId="23"/>
    <cellStyle name="20% - Акцент6 4" xfId="24"/>
    <cellStyle name="40% — акцент1" xfId="25" builtinId="31" customBuiltin="1"/>
    <cellStyle name="40% - Акцент1 2" xfId="26"/>
    <cellStyle name="40% - Акцент1 3" xfId="27"/>
    <cellStyle name="40% - Акцент1 4" xfId="28"/>
    <cellStyle name="40% — акцент2" xfId="29" builtinId="35" customBuiltin="1"/>
    <cellStyle name="40% - Акцент2 2" xfId="30"/>
    <cellStyle name="40% - Акцент2 3" xfId="31"/>
    <cellStyle name="40% - Акцент2 4" xfId="32"/>
    <cellStyle name="40% — акцент3" xfId="33" builtinId="39" customBuiltin="1"/>
    <cellStyle name="40% - Акцент3 2" xfId="34"/>
    <cellStyle name="40% - Акцент3 3" xfId="35"/>
    <cellStyle name="40% - Акцент3 4" xfId="36"/>
    <cellStyle name="40% — акцент4" xfId="37" builtinId="43" customBuiltin="1"/>
    <cellStyle name="40% - Акцент4 2" xfId="38"/>
    <cellStyle name="40% - Акцент4 3" xfId="39"/>
    <cellStyle name="40% - Акцент4 4" xfId="40"/>
    <cellStyle name="40% — акцент5" xfId="41" builtinId="47" customBuiltin="1"/>
    <cellStyle name="40% - Акцент5 2" xfId="42"/>
    <cellStyle name="40% - Акцент5 3" xfId="43"/>
    <cellStyle name="40% - Акцент5 4" xfId="44"/>
    <cellStyle name="40% — акцент6" xfId="45" builtinId="51" customBuiltin="1"/>
    <cellStyle name="40% - Акцент6 2" xfId="46"/>
    <cellStyle name="40% - Акцент6 3" xfId="47"/>
    <cellStyle name="40% - Акцент6 4" xfId="48"/>
    <cellStyle name="60% — акцент1" xfId="49" builtinId="32" customBuiltin="1"/>
    <cellStyle name="60% - Акцент1 2" xfId="50"/>
    <cellStyle name="60% — акцент2" xfId="51" builtinId="36" customBuiltin="1"/>
    <cellStyle name="60% - Акцент2 2" xfId="52"/>
    <cellStyle name="60% — акцент3" xfId="53" builtinId="40" customBuiltin="1"/>
    <cellStyle name="60% - Акцент3 2" xfId="54"/>
    <cellStyle name="60% — акцент4" xfId="55" builtinId="44" customBuiltin="1"/>
    <cellStyle name="60% - Акцент4 2" xfId="56"/>
    <cellStyle name="60% — акцент5" xfId="57" builtinId="48" customBuiltin="1"/>
    <cellStyle name="60% - Акцент5 2" xfId="58"/>
    <cellStyle name="60% — акцент6" xfId="59" builtinId="52" customBuiltin="1"/>
    <cellStyle name="60% - Акцент6 2" xfId="60"/>
    <cellStyle name="br" xfId="61"/>
    <cellStyle name="col" xfId="62"/>
    <cellStyle name="st30" xfId="63"/>
    <cellStyle name="st31" xfId="64"/>
    <cellStyle name="st32" xfId="65"/>
    <cellStyle name="st35" xfId="66"/>
    <cellStyle name="st36" xfId="67"/>
    <cellStyle name="st37" xfId="68"/>
    <cellStyle name="st38" xfId="69"/>
    <cellStyle name="st39" xfId="70"/>
    <cellStyle name="st40" xfId="221"/>
    <cellStyle name="style0" xfId="71"/>
    <cellStyle name="td" xfId="72"/>
    <cellStyle name="tr" xfId="73"/>
    <cellStyle name="xl21" xfId="74"/>
    <cellStyle name="xl21 2" xfId="75"/>
    <cellStyle name="xl21 3" xfId="76"/>
    <cellStyle name="xl22" xfId="77"/>
    <cellStyle name="xl22 2" xfId="78"/>
    <cellStyle name="xl22 3" xfId="79"/>
    <cellStyle name="xl23" xfId="80"/>
    <cellStyle name="xl23 2" xfId="81"/>
    <cellStyle name="xl23 3" xfId="82"/>
    <cellStyle name="xl24" xfId="83"/>
    <cellStyle name="xl24 2" xfId="84"/>
    <cellStyle name="xl24 3" xfId="85"/>
    <cellStyle name="xl25" xfId="86"/>
    <cellStyle name="xl25 2" xfId="87"/>
    <cellStyle name="xl25 3" xfId="88"/>
    <cellStyle name="xl26" xfId="89"/>
    <cellStyle name="xl26 2" xfId="90"/>
    <cellStyle name="xl26 3" xfId="91"/>
    <cellStyle name="xl27" xfId="92"/>
    <cellStyle name="xl27 2" xfId="93"/>
    <cellStyle name="xl27 3" xfId="94"/>
    <cellStyle name="xl28" xfId="95"/>
    <cellStyle name="xl28 2" xfId="96"/>
    <cellStyle name="xl28 3" xfId="97"/>
    <cellStyle name="xl29" xfId="98"/>
    <cellStyle name="xl29 2" xfId="99"/>
    <cellStyle name="xl29 3" xfId="100"/>
    <cellStyle name="xl30" xfId="101"/>
    <cellStyle name="xl30 2" xfId="102"/>
    <cellStyle name="xl30 3" xfId="103"/>
    <cellStyle name="xl31" xfId="104"/>
    <cellStyle name="xl31 2" xfId="105"/>
    <cellStyle name="xl31 3" xfId="106"/>
    <cellStyle name="xl32" xfId="107"/>
    <cellStyle name="xl32 2" xfId="108"/>
    <cellStyle name="xl32 3" xfId="109"/>
    <cellStyle name="xl33" xfId="110"/>
    <cellStyle name="xl33 2" xfId="111"/>
    <cellStyle name="xl33 3" xfId="112"/>
    <cellStyle name="xl34" xfId="113"/>
    <cellStyle name="xl34 2" xfId="114"/>
    <cellStyle name="xl34 3" xfId="115"/>
    <cellStyle name="xl35" xfId="116"/>
    <cellStyle name="xl35 2" xfId="117"/>
    <cellStyle name="xl35 3" xfId="118"/>
    <cellStyle name="xl36" xfId="119"/>
    <cellStyle name="xl36 2" xfId="120"/>
    <cellStyle name="xl36 3" xfId="121"/>
    <cellStyle name="xl37" xfId="122"/>
    <cellStyle name="xl37 2" xfId="123"/>
    <cellStyle name="xl37 3" xfId="124"/>
    <cellStyle name="xl38" xfId="125"/>
    <cellStyle name="xl38 2" xfId="126"/>
    <cellStyle name="xl38 3" xfId="127"/>
    <cellStyle name="xl39" xfId="128"/>
    <cellStyle name="xl39 2" xfId="129"/>
    <cellStyle name="xl39 3" xfId="130"/>
    <cellStyle name="xl40" xfId="131"/>
    <cellStyle name="xl40 2" xfId="132"/>
    <cellStyle name="xl40 3" xfId="133"/>
    <cellStyle name="xl41" xfId="134"/>
    <cellStyle name="xl41 2" xfId="135"/>
    <cellStyle name="xl41 3" xfId="136"/>
    <cellStyle name="xl42" xfId="137"/>
    <cellStyle name="xl42 2" xfId="138"/>
    <cellStyle name="xl42 3" xfId="139"/>
    <cellStyle name="xl43" xfId="140"/>
    <cellStyle name="xl43 2" xfId="141"/>
    <cellStyle name="xl43 3" xfId="142"/>
    <cellStyle name="xl44" xfId="143"/>
    <cellStyle name="xl44 2" xfId="144"/>
    <cellStyle name="xl44 3" xfId="145"/>
    <cellStyle name="xl45" xfId="146"/>
    <cellStyle name="xl45 2" xfId="147"/>
    <cellStyle name="xl45 3" xfId="148"/>
    <cellStyle name="xl46" xfId="149"/>
    <cellStyle name="xl47" xfId="150"/>
    <cellStyle name="xl48" xfId="151"/>
    <cellStyle name="xl49" xfId="152"/>
    <cellStyle name="xl50" xfId="153"/>
    <cellStyle name="Акцент1" xfId="154" builtinId="29" customBuiltin="1"/>
    <cellStyle name="Акцент1 2" xfId="155"/>
    <cellStyle name="Акцент2" xfId="156" builtinId="33" customBuiltin="1"/>
    <cellStyle name="Акцент2 2" xfId="157"/>
    <cellStyle name="Акцент3" xfId="158" builtinId="37" customBuiltin="1"/>
    <cellStyle name="Акцент3 2" xfId="159"/>
    <cellStyle name="Акцент4" xfId="160" builtinId="41" customBuiltin="1"/>
    <cellStyle name="Акцент4 2" xfId="161"/>
    <cellStyle name="Акцент5" xfId="162" builtinId="45" customBuiltin="1"/>
    <cellStyle name="Акцент5 2" xfId="163"/>
    <cellStyle name="Акцент6" xfId="164" builtinId="49" customBuiltin="1"/>
    <cellStyle name="Акцент6 2" xfId="165"/>
    <cellStyle name="Ввод " xfId="166" builtinId="20" customBuiltin="1"/>
    <cellStyle name="Ввод  2" xfId="167"/>
    <cellStyle name="Вывод" xfId="168" builtinId="21" customBuiltin="1"/>
    <cellStyle name="Вывод 2" xfId="169"/>
    <cellStyle name="Вычисление" xfId="170" builtinId="22" customBuiltin="1"/>
    <cellStyle name="Вычисление 2" xfId="171"/>
    <cellStyle name="Заголовок 1" xfId="172" builtinId="16" customBuiltin="1"/>
    <cellStyle name="Заголовок 1 2" xfId="173"/>
    <cellStyle name="Заголовок 2" xfId="174" builtinId="17" customBuiltin="1"/>
    <cellStyle name="Заголовок 2 2" xfId="175"/>
    <cellStyle name="Заголовок 3" xfId="176" builtinId="18" customBuiltin="1"/>
    <cellStyle name="Заголовок 3 2" xfId="177"/>
    <cellStyle name="Заголовок 4" xfId="178" builtinId="19" customBuiltin="1"/>
    <cellStyle name="Заголовок 4 2" xfId="179"/>
    <cellStyle name="Итог" xfId="180" builtinId="25" customBuiltin="1"/>
    <cellStyle name="Итог 2" xfId="181"/>
    <cellStyle name="Контрольная ячейка" xfId="182" builtinId="23" customBuiltin="1"/>
    <cellStyle name="Контрольная ячейка 2" xfId="183"/>
    <cellStyle name="Название" xfId="184" builtinId="15" customBuiltin="1"/>
    <cellStyle name="Название 2" xfId="185"/>
    <cellStyle name="Нейтральный" xfId="186" builtinId="28" customBuiltin="1"/>
    <cellStyle name="Нейтральный 2" xfId="187"/>
    <cellStyle name="Обычный" xfId="0" builtinId="0"/>
    <cellStyle name="Обычный 10" xfId="188"/>
    <cellStyle name="Обычный 2" xfId="189"/>
    <cellStyle name="Обычный 3" xfId="190"/>
    <cellStyle name="Обычный 3 2" xfId="191"/>
    <cellStyle name="Обычный 4" xfId="192"/>
    <cellStyle name="Обычный 5" xfId="193"/>
    <cellStyle name="Обычный 5 2" xfId="194"/>
    <cellStyle name="Обычный 6" xfId="195"/>
    <cellStyle name="Обычный 6 2" xfId="196"/>
    <cellStyle name="Обычный 7" xfId="197"/>
    <cellStyle name="Обычный 7 2" xfId="198"/>
    <cellStyle name="Обычный 7 2 2" xfId="220"/>
    <cellStyle name="Обычный 8" xfId="199"/>
    <cellStyle name="Обычный 8 2" xfId="200"/>
    <cellStyle name="Обычный 9" xfId="201"/>
    <cellStyle name="Обычный_бюджет 01.12.2011" xfId="202"/>
    <cellStyle name="Плохой" xfId="203" builtinId="27" customBuiltin="1"/>
    <cellStyle name="Плохой 2" xfId="204"/>
    <cellStyle name="Пояснение" xfId="205" builtinId="53" customBuiltin="1"/>
    <cellStyle name="Пояснение 2" xfId="206"/>
    <cellStyle name="Примечание 2" xfId="207"/>
    <cellStyle name="Процентный 2" xfId="208"/>
    <cellStyle name="Процентный 2 2" xfId="209"/>
    <cellStyle name="Процентный 3" xfId="210"/>
    <cellStyle name="Процентный 3 2" xfId="211"/>
    <cellStyle name="Процентный 4" xfId="212"/>
    <cellStyle name="Связанная ячейка" xfId="213" builtinId="24" customBuiltin="1"/>
    <cellStyle name="Связанная ячейка 2" xfId="214"/>
    <cellStyle name="Текст предупреждения" xfId="215" builtinId="11" customBuiltin="1"/>
    <cellStyle name="Текст предупреждения 2" xfId="216"/>
    <cellStyle name="Финансовый 2" xfId="217"/>
    <cellStyle name="Хороший" xfId="218" builtinId="26" customBuiltin="1"/>
    <cellStyle name="Хороший 2" xfId="21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9"/>
  <sheetViews>
    <sheetView showZeros="0" tabSelected="1" view="pageBreakPreview" topLeftCell="A69" zoomScaleNormal="100" zoomScaleSheetLayoutView="100" workbookViewId="0">
      <selection activeCell="F77" sqref="F77"/>
    </sheetView>
  </sheetViews>
  <sheetFormatPr defaultColWidth="9.42578125" defaultRowHeight="15" x14ac:dyDescent="0.2"/>
  <cols>
    <col min="1" max="1" width="43.42578125" style="42" customWidth="1"/>
    <col min="2" max="2" width="30.42578125" style="42" customWidth="1"/>
    <col min="3" max="3" width="17.5703125" style="42" customWidth="1"/>
    <col min="4" max="4" width="17.7109375" style="2" customWidth="1"/>
    <col min="5" max="5" width="21.140625" style="51" customWidth="1"/>
    <col min="6" max="6" width="23.7109375" style="1" customWidth="1"/>
    <col min="7" max="7" width="37" style="53" customWidth="1"/>
    <col min="8" max="8" width="57.85546875" style="1" customWidth="1"/>
    <col min="9" max="16384" width="9.42578125" style="1"/>
  </cols>
  <sheetData>
    <row r="1" spans="1:8" ht="18" customHeight="1" x14ac:dyDescent="0.2">
      <c r="A1" s="68" t="s">
        <v>0</v>
      </c>
      <c r="B1" s="68"/>
      <c r="C1" s="68"/>
      <c r="D1" s="68"/>
      <c r="E1" s="68"/>
    </row>
    <row r="2" spans="1:8" ht="14.25" customHeight="1" x14ac:dyDescent="0.25">
      <c r="A2" s="69" t="s">
        <v>257</v>
      </c>
      <c r="B2" s="69"/>
      <c r="C2" s="69"/>
      <c r="D2" s="69"/>
      <c r="E2" s="69"/>
    </row>
    <row r="3" spans="1:8" x14ac:dyDescent="0.2">
      <c r="A3" s="26"/>
      <c r="B3" s="27"/>
      <c r="C3" s="28"/>
      <c r="E3" s="29"/>
    </row>
    <row r="4" spans="1:8" ht="72.75" customHeight="1" x14ac:dyDescent="0.2">
      <c r="A4" s="30" t="s">
        <v>1</v>
      </c>
      <c r="B4" s="31" t="s">
        <v>144</v>
      </c>
      <c r="C4" s="30" t="s">
        <v>184</v>
      </c>
      <c r="D4" s="49" t="s">
        <v>258</v>
      </c>
      <c r="E4" s="32" t="s">
        <v>145</v>
      </c>
    </row>
    <row r="5" spans="1:8" ht="11.25" customHeight="1" x14ac:dyDescent="0.25">
      <c r="A5" s="47">
        <v>1</v>
      </c>
      <c r="B5" s="48">
        <v>2</v>
      </c>
      <c r="C5" s="48">
        <v>3</v>
      </c>
      <c r="D5" s="3">
        <v>4</v>
      </c>
      <c r="E5" s="3">
        <v>5</v>
      </c>
    </row>
    <row r="6" spans="1:8" s="42" customFormat="1" ht="28.5" customHeight="1" x14ac:dyDescent="0.25">
      <c r="A6" s="20" t="s">
        <v>146</v>
      </c>
      <c r="B6" s="7" t="s">
        <v>2</v>
      </c>
      <c r="C6" s="4">
        <f>C8+C12+C16+C20+C23+C27+C28+C40+C42+C45+C48+C67+C10</f>
        <v>4258124.4000000004</v>
      </c>
      <c r="D6" s="4">
        <f>D8+D12+D16+D20+D23+D27+D28+D40+D42+D45+D48+D67+D10</f>
        <v>1772699.5999999996</v>
      </c>
      <c r="E6" s="9">
        <f>D6/C6*100</f>
        <v>41.630996031961857</v>
      </c>
      <c r="F6" s="46"/>
      <c r="G6" s="54"/>
    </row>
    <row r="7" spans="1:8" s="42" customFormat="1" x14ac:dyDescent="0.2">
      <c r="A7" s="10" t="s">
        <v>3</v>
      </c>
      <c r="B7" s="11"/>
      <c r="C7" s="22"/>
      <c r="D7" s="22"/>
      <c r="E7" s="13"/>
      <c r="G7" s="54"/>
    </row>
    <row r="8" spans="1:8" s="42" customFormat="1" ht="16.350000000000001" customHeight="1" x14ac:dyDescent="0.25">
      <c r="A8" s="6" t="s">
        <v>4</v>
      </c>
      <c r="B8" s="7" t="s">
        <v>5</v>
      </c>
      <c r="C8" s="21">
        <f>C9</f>
        <v>1869502</v>
      </c>
      <c r="D8" s="21">
        <f>D9</f>
        <v>790424.6</v>
      </c>
      <c r="E8" s="9">
        <f t="shared" ref="E8:E26" si="0">D8/C8*100</f>
        <v>42.279954768703107</v>
      </c>
      <c r="G8" s="54"/>
    </row>
    <row r="9" spans="1:8" s="42" customFormat="1" x14ac:dyDescent="0.2">
      <c r="A9" s="10" t="s">
        <v>142</v>
      </c>
      <c r="B9" s="11" t="s">
        <v>6</v>
      </c>
      <c r="C9" s="22">
        <v>1869502</v>
      </c>
      <c r="D9" s="22">
        <v>790424.6</v>
      </c>
      <c r="E9" s="13">
        <f t="shared" si="0"/>
        <v>42.279954768703107</v>
      </c>
      <c r="G9" s="54"/>
    </row>
    <row r="10" spans="1:8" s="42" customFormat="1" ht="44.85" customHeight="1" x14ac:dyDescent="0.25">
      <c r="A10" s="20" t="s">
        <v>206</v>
      </c>
      <c r="B10" s="23" t="s">
        <v>227</v>
      </c>
      <c r="C10" s="21">
        <f>C11</f>
        <v>8500.9</v>
      </c>
      <c r="D10" s="21">
        <f>D11</f>
        <v>4108.8</v>
      </c>
      <c r="E10" s="9">
        <f t="shared" si="0"/>
        <v>48.33370584291076</v>
      </c>
      <c r="G10" s="54"/>
    </row>
    <row r="11" spans="1:8" s="42" customFormat="1" ht="42.75" x14ac:dyDescent="0.2">
      <c r="A11" s="10" t="s">
        <v>207</v>
      </c>
      <c r="B11" s="11" t="s">
        <v>228</v>
      </c>
      <c r="C11" s="22">
        <v>8500.9</v>
      </c>
      <c r="D11" s="22">
        <v>4108.8</v>
      </c>
      <c r="E11" s="13">
        <f t="shared" si="0"/>
        <v>48.33370584291076</v>
      </c>
      <c r="G11" s="54"/>
    </row>
    <row r="12" spans="1:8" s="42" customFormat="1" ht="19.350000000000001" customHeight="1" x14ac:dyDescent="0.25">
      <c r="A12" s="6" t="s">
        <v>7</v>
      </c>
      <c r="B12" s="7" t="s">
        <v>8</v>
      </c>
      <c r="C12" s="21">
        <f>SUM(C13:C15)</f>
        <v>397598</v>
      </c>
      <c r="D12" s="21">
        <f>SUM(D13:D15)</f>
        <v>189383.1</v>
      </c>
      <c r="E12" s="9">
        <f t="shared" si="0"/>
        <v>47.631803982917418</v>
      </c>
      <c r="G12" s="54"/>
    </row>
    <row r="13" spans="1:8" s="42" customFormat="1" ht="27.75" customHeight="1" x14ac:dyDescent="0.2">
      <c r="A13" s="10" t="s">
        <v>9</v>
      </c>
      <c r="B13" s="11" t="s">
        <v>185</v>
      </c>
      <c r="C13" s="22">
        <v>385138</v>
      </c>
      <c r="D13" s="22">
        <v>181504.4</v>
      </c>
      <c r="E13" s="13">
        <f t="shared" si="0"/>
        <v>47.127107686076158</v>
      </c>
      <c r="G13" s="55"/>
      <c r="H13" s="43"/>
    </row>
    <row r="14" spans="1:8" s="42" customFormat="1" ht="18" customHeight="1" x14ac:dyDescent="0.2">
      <c r="A14" s="10" t="s">
        <v>10</v>
      </c>
      <c r="B14" s="11" t="s">
        <v>186</v>
      </c>
      <c r="C14" s="22">
        <v>4132</v>
      </c>
      <c r="D14" s="22">
        <v>1476.5</v>
      </c>
      <c r="E14" s="13">
        <f t="shared" si="0"/>
        <v>35.733301064859631</v>
      </c>
      <c r="G14" s="54"/>
    </row>
    <row r="15" spans="1:8" s="42" customFormat="1" ht="28.5" customHeight="1" x14ac:dyDescent="0.2">
      <c r="A15" s="10" t="s">
        <v>219</v>
      </c>
      <c r="B15" s="11" t="s">
        <v>198</v>
      </c>
      <c r="C15" s="22">
        <v>8328</v>
      </c>
      <c r="D15" s="22">
        <v>6402.2</v>
      </c>
      <c r="E15" s="13">
        <f t="shared" si="0"/>
        <v>76.875600384245914</v>
      </c>
      <c r="G15" s="54"/>
    </row>
    <row r="16" spans="1:8" s="42" customFormat="1" ht="14.85" customHeight="1" x14ac:dyDescent="0.25">
      <c r="A16" s="6" t="s">
        <v>11</v>
      </c>
      <c r="B16" s="7" t="s">
        <v>12</v>
      </c>
      <c r="C16" s="21">
        <f>SUM(C17:C19)</f>
        <v>483700</v>
      </c>
      <c r="D16" s="21">
        <f>SUM(D17:D19)</f>
        <v>144839.5</v>
      </c>
      <c r="E16" s="9">
        <f t="shared" si="0"/>
        <v>29.944076907173866</v>
      </c>
      <c r="G16" s="54"/>
    </row>
    <row r="17" spans="1:8" s="42" customFormat="1" ht="17.25" customHeight="1" x14ac:dyDescent="0.2">
      <c r="A17" s="10" t="s">
        <v>13</v>
      </c>
      <c r="B17" s="11" t="s">
        <v>14</v>
      </c>
      <c r="C17" s="22">
        <v>133390</v>
      </c>
      <c r="D17" s="22">
        <v>9256.7000000000007</v>
      </c>
      <c r="E17" s="13">
        <f t="shared" si="0"/>
        <v>6.9395756803358575</v>
      </c>
      <c r="G17" s="54"/>
    </row>
    <row r="18" spans="1:8" s="42" customFormat="1" ht="15.75" customHeight="1" x14ac:dyDescent="0.2">
      <c r="A18" s="10" t="s">
        <v>208</v>
      </c>
      <c r="B18" s="11" t="s">
        <v>209</v>
      </c>
      <c r="C18" s="22">
        <v>38900</v>
      </c>
      <c r="D18" s="22">
        <v>8568.5</v>
      </c>
      <c r="E18" s="13">
        <f t="shared" si="0"/>
        <v>22.026992287917739</v>
      </c>
      <c r="G18" s="54"/>
    </row>
    <row r="19" spans="1:8" s="42" customFormat="1" ht="13.5" customHeight="1" x14ac:dyDescent="0.2">
      <c r="A19" s="10" t="s">
        <v>15</v>
      </c>
      <c r="B19" s="11" t="s">
        <v>16</v>
      </c>
      <c r="C19" s="22">
        <v>311410</v>
      </c>
      <c r="D19" s="22">
        <v>127014.3</v>
      </c>
      <c r="E19" s="13">
        <f t="shared" si="0"/>
        <v>40.786840499662823</v>
      </c>
      <c r="G19" s="54"/>
    </row>
    <row r="20" spans="1:8" s="42" customFormat="1" ht="44.85" customHeight="1" x14ac:dyDescent="0.25">
      <c r="A20" s="6" t="s">
        <v>17</v>
      </c>
      <c r="B20" s="7" t="s">
        <v>18</v>
      </c>
      <c r="C20" s="21">
        <f>C21+C22</f>
        <v>5776</v>
      </c>
      <c r="D20" s="21">
        <f>D21+D22</f>
        <v>1624.5</v>
      </c>
      <c r="E20" s="9">
        <f t="shared" si="0"/>
        <v>28.125</v>
      </c>
      <c r="G20" s="54"/>
    </row>
    <row r="21" spans="1:8" s="42" customFormat="1" ht="18" customHeight="1" x14ac:dyDescent="0.2">
      <c r="A21" s="10" t="s">
        <v>19</v>
      </c>
      <c r="B21" s="11" t="s">
        <v>20</v>
      </c>
      <c r="C21" s="22">
        <v>5546</v>
      </c>
      <c r="D21" s="22">
        <v>1543</v>
      </c>
      <c r="E21" s="13">
        <f t="shared" si="0"/>
        <v>27.821853588171656</v>
      </c>
      <c r="G21" s="54"/>
    </row>
    <row r="22" spans="1:8" s="42" customFormat="1" ht="57" x14ac:dyDescent="0.2">
      <c r="A22" s="10" t="s">
        <v>176</v>
      </c>
      <c r="B22" s="11" t="s">
        <v>21</v>
      </c>
      <c r="C22" s="22">
        <v>230</v>
      </c>
      <c r="D22" s="22">
        <v>81.5</v>
      </c>
      <c r="E22" s="13">
        <f t="shared" si="0"/>
        <v>35.434782608695656</v>
      </c>
      <c r="G22" s="54"/>
    </row>
    <row r="23" spans="1:8" s="42" customFormat="1" ht="16.5" customHeight="1" x14ac:dyDescent="0.25">
      <c r="A23" s="6" t="s">
        <v>147</v>
      </c>
      <c r="B23" s="7" t="s">
        <v>22</v>
      </c>
      <c r="C23" s="21">
        <f>SUM(C24:C26)</f>
        <v>120768.1</v>
      </c>
      <c r="D23" s="21">
        <f>SUM(D24:D26)</f>
        <v>54773.2</v>
      </c>
      <c r="E23" s="9">
        <f t="shared" si="0"/>
        <v>45.354029747921835</v>
      </c>
      <c r="G23" s="54"/>
    </row>
    <row r="24" spans="1:8" s="42" customFormat="1" ht="44.1" customHeight="1" x14ac:dyDescent="0.2">
      <c r="A24" s="10" t="s">
        <v>23</v>
      </c>
      <c r="B24" s="11" t="s">
        <v>24</v>
      </c>
      <c r="C24" s="22">
        <v>74205</v>
      </c>
      <c r="D24" s="22">
        <v>31197.1</v>
      </c>
      <c r="E24" s="13">
        <f t="shared" si="0"/>
        <v>42.041776160636076</v>
      </c>
      <c r="G24" s="55"/>
    </row>
    <row r="25" spans="1:8" s="42" customFormat="1" ht="102.6" customHeight="1" x14ac:dyDescent="0.2">
      <c r="A25" s="10" t="s">
        <v>234</v>
      </c>
      <c r="B25" s="11" t="s">
        <v>236</v>
      </c>
      <c r="C25" s="22">
        <v>3175</v>
      </c>
      <c r="D25" s="22">
        <v>727.3</v>
      </c>
      <c r="E25" s="13">
        <f t="shared" si="0"/>
        <v>22.907086614173227</v>
      </c>
      <c r="G25" s="55"/>
    </row>
    <row r="26" spans="1:8" s="42" customFormat="1" ht="54" customHeight="1" x14ac:dyDescent="0.2">
      <c r="A26" s="10" t="s">
        <v>25</v>
      </c>
      <c r="B26" s="11" t="s">
        <v>26</v>
      </c>
      <c r="C26" s="22">
        <v>43388.1</v>
      </c>
      <c r="D26" s="22">
        <v>22848.799999999999</v>
      </c>
      <c r="E26" s="13">
        <f t="shared" si="0"/>
        <v>52.66144403649848</v>
      </c>
      <c r="G26" s="55"/>
    </row>
    <row r="27" spans="1:8" s="42" customFormat="1" ht="44.85" customHeight="1" x14ac:dyDescent="0.25">
      <c r="A27" s="6" t="s">
        <v>27</v>
      </c>
      <c r="B27" s="7" t="s">
        <v>28</v>
      </c>
      <c r="C27" s="21"/>
      <c r="D27" s="21">
        <v>8.3000000000000007</v>
      </c>
      <c r="E27" s="9"/>
      <c r="G27" s="54"/>
    </row>
    <row r="28" spans="1:8" s="42" customFormat="1" ht="56.85" customHeight="1" x14ac:dyDescent="0.25">
      <c r="A28" s="6" t="s">
        <v>181</v>
      </c>
      <c r="B28" s="7" t="s">
        <v>29</v>
      </c>
      <c r="C28" s="24">
        <f>C29+C30+C31+C38+C39</f>
        <v>569091.69999999995</v>
      </c>
      <c r="D28" s="24">
        <f>D29+D30+D31+D38+D39</f>
        <v>317479.59999999998</v>
      </c>
      <c r="E28" s="9">
        <f>D28/C28*100</f>
        <v>55.78707262818979</v>
      </c>
      <c r="G28" s="54"/>
      <c r="H28" s="46"/>
    </row>
    <row r="29" spans="1:8" s="42" customFormat="1" ht="114" x14ac:dyDescent="0.2">
      <c r="A29" s="10" t="s">
        <v>148</v>
      </c>
      <c r="B29" s="11" t="s">
        <v>149</v>
      </c>
      <c r="C29" s="22"/>
      <c r="D29" s="22">
        <v>1836.5</v>
      </c>
      <c r="E29" s="13"/>
      <c r="G29" s="54"/>
    </row>
    <row r="30" spans="1:8" s="42" customFormat="1" ht="28.5" customHeight="1" x14ac:dyDescent="0.2">
      <c r="A30" s="10" t="s">
        <v>30</v>
      </c>
      <c r="B30" s="11" t="s">
        <v>31</v>
      </c>
      <c r="C30" s="22"/>
      <c r="D30" s="22"/>
      <c r="E30" s="13"/>
      <c r="G30" s="54"/>
    </row>
    <row r="31" spans="1:8" s="42" customFormat="1" ht="113.85" customHeight="1" x14ac:dyDescent="0.2">
      <c r="A31" s="10" t="s">
        <v>223</v>
      </c>
      <c r="B31" s="11" t="s">
        <v>32</v>
      </c>
      <c r="C31" s="25">
        <f>SUM(C33:C37)</f>
        <v>450900</v>
      </c>
      <c r="D31" s="25">
        <f>SUM(D33:D37)</f>
        <v>260862</v>
      </c>
      <c r="E31" s="13">
        <f>D31/C31*100</f>
        <v>57.853626081170994</v>
      </c>
      <c r="G31" s="55"/>
      <c r="H31" s="43"/>
    </row>
    <row r="32" spans="1:8" s="42" customFormat="1" x14ac:dyDescent="0.2">
      <c r="A32" s="10" t="s">
        <v>33</v>
      </c>
      <c r="B32" s="11"/>
      <c r="C32" s="22"/>
      <c r="D32" s="22"/>
      <c r="E32" s="13"/>
      <c r="G32" s="56"/>
      <c r="H32" s="43"/>
    </row>
    <row r="33" spans="1:8" s="42" customFormat="1" ht="85.35" customHeight="1" x14ac:dyDescent="0.2">
      <c r="A33" s="14" t="s">
        <v>137</v>
      </c>
      <c r="B33" s="11" t="s">
        <v>34</v>
      </c>
      <c r="C33" s="22">
        <v>340900</v>
      </c>
      <c r="D33" s="22">
        <v>186140</v>
      </c>
      <c r="E33" s="13">
        <f>D33/C33*100</f>
        <v>54.602522733939573</v>
      </c>
      <c r="G33" s="55"/>
      <c r="H33" s="43"/>
    </row>
    <row r="34" spans="1:8" s="42" customFormat="1" ht="109.5" customHeight="1" x14ac:dyDescent="0.2">
      <c r="A34" s="14" t="s">
        <v>222</v>
      </c>
      <c r="B34" s="11" t="s">
        <v>35</v>
      </c>
      <c r="C34" s="22">
        <v>10000</v>
      </c>
      <c r="D34" s="22">
        <v>8511.7999999999993</v>
      </c>
      <c r="E34" s="13">
        <f>D34/C34*100</f>
        <v>85.117999999999995</v>
      </c>
      <c r="G34" s="55"/>
      <c r="H34" s="43"/>
    </row>
    <row r="35" spans="1:8" ht="100.15" customHeight="1" x14ac:dyDescent="0.2">
      <c r="A35" s="14" t="s">
        <v>192</v>
      </c>
      <c r="B35" s="11" t="s">
        <v>36</v>
      </c>
      <c r="C35" s="22">
        <v>12000</v>
      </c>
      <c r="D35" s="22">
        <v>11053</v>
      </c>
      <c r="E35" s="13">
        <f>D35/C35*100</f>
        <v>92.108333333333334</v>
      </c>
      <c r="G35" s="57"/>
      <c r="H35" s="39"/>
    </row>
    <row r="36" spans="1:8" ht="57" x14ac:dyDescent="0.2">
      <c r="A36" s="14" t="s">
        <v>220</v>
      </c>
      <c r="B36" s="11" t="s">
        <v>210</v>
      </c>
      <c r="C36" s="22">
        <v>88000</v>
      </c>
      <c r="D36" s="22">
        <v>54917.599999999999</v>
      </c>
      <c r="E36" s="13">
        <f>D36/C36*100</f>
        <v>62.406363636363636</v>
      </c>
      <c r="G36" s="57"/>
      <c r="H36" s="39"/>
    </row>
    <row r="37" spans="1:8" ht="71.25" x14ac:dyDescent="0.2">
      <c r="A37" s="14" t="s">
        <v>255</v>
      </c>
      <c r="B37" s="11" t="s">
        <v>254</v>
      </c>
      <c r="C37" s="22"/>
      <c r="D37" s="22">
        <v>239.6</v>
      </c>
      <c r="E37" s="13"/>
      <c r="G37" s="58"/>
      <c r="H37" s="39"/>
    </row>
    <row r="38" spans="1:8" ht="29.65" customHeight="1" x14ac:dyDescent="0.2">
      <c r="A38" s="10" t="s">
        <v>37</v>
      </c>
      <c r="B38" s="11" t="s">
        <v>38</v>
      </c>
      <c r="C38" s="22"/>
      <c r="D38" s="22"/>
      <c r="E38" s="13"/>
    </row>
    <row r="39" spans="1:8" ht="114" x14ac:dyDescent="0.2">
      <c r="A39" s="10" t="s">
        <v>221</v>
      </c>
      <c r="B39" s="11" t="s">
        <v>138</v>
      </c>
      <c r="C39" s="22">
        <v>118191.7</v>
      </c>
      <c r="D39" s="22">
        <v>54781.1</v>
      </c>
      <c r="E39" s="13">
        <f>D39/C39*100</f>
        <v>46.34936294172941</v>
      </c>
      <c r="F39" s="66"/>
    </row>
    <row r="40" spans="1:8" s="44" customFormat="1" ht="33.6" customHeight="1" x14ac:dyDescent="0.25">
      <c r="A40" s="6" t="s">
        <v>39</v>
      </c>
      <c r="B40" s="7" t="s">
        <v>40</v>
      </c>
      <c r="C40" s="21">
        <f>C41</f>
        <v>16029.4</v>
      </c>
      <c r="D40" s="21">
        <f>D41</f>
        <v>6068.9</v>
      </c>
      <c r="E40" s="9">
        <f>D40/C40*100</f>
        <v>37.861055310866284</v>
      </c>
      <c r="G40" s="59"/>
    </row>
    <row r="41" spans="1:8" ht="30.6" customHeight="1" x14ac:dyDescent="0.2">
      <c r="A41" s="10" t="s">
        <v>41</v>
      </c>
      <c r="B41" s="11" t="s">
        <v>42</v>
      </c>
      <c r="C41" s="22">
        <v>16029.4</v>
      </c>
      <c r="D41" s="22">
        <v>6068.9</v>
      </c>
      <c r="E41" s="13">
        <f>D41/C41*100</f>
        <v>37.861055310866284</v>
      </c>
    </row>
    <row r="42" spans="1:8" s="44" customFormat="1" ht="45" x14ac:dyDescent="0.25">
      <c r="A42" s="6" t="s">
        <v>195</v>
      </c>
      <c r="B42" s="7" t="s">
        <v>43</v>
      </c>
      <c r="C42" s="21">
        <f>SUM(C43:C44)</f>
        <v>2800</v>
      </c>
      <c r="D42" s="21">
        <f>SUM(D43:D44)</f>
        <v>3187.8</v>
      </c>
      <c r="E42" s="9">
        <f>D42/C42*100</f>
        <v>113.85000000000001</v>
      </c>
      <c r="G42" s="59"/>
    </row>
    <row r="43" spans="1:8" ht="28.5" x14ac:dyDescent="0.2">
      <c r="A43" s="33" t="s">
        <v>187</v>
      </c>
      <c r="B43" s="11" t="s">
        <v>188</v>
      </c>
      <c r="C43" s="22">
        <v>0</v>
      </c>
      <c r="D43" s="22"/>
      <c r="E43" s="13"/>
    </row>
    <row r="44" spans="1:8" ht="28.5" x14ac:dyDescent="0.2">
      <c r="A44" s="16" t="s">
        <v>189</v>
      </c>
      <c r="B44" s="11" t="s">
        <v>190</v>
      </c>
      <c r="C44" s="22">
        <v>2800</v>
      </c>
      <c r="D44" s="22">
        <v>3187.8</v>
      </c>
      <c r="E44" s="13">
        <f>D44/C44*100</f>
        <v>113.85000000000001</v>
      </c>
    </row>
    <row r="45" spans="1:8" s="44" customFormat="1" ht="36" customHeight="1" x14ac:dyDescent="0.25">
      <c r="A45" s="6" t="s">
        <v>44</v>
      </c>
      <c r="B45" s="7" t="s">
        <v>45</v>
      </c>
      <c r="C45" s="21">
        <f>C46+C47</f>
        <v>451249</v>
      </c>
      <c r="D45" s="21">
        <f>D46+D47</f>
        <v>190998.09999999998</v>
      </c>
      <c r="E45" s="9">
        <f>D45/C45*100</f>
        <v>42.326542551894846</v>
      </c>
      <c r="G45" s="59"/>
    </row>
    <row r="46" spans="1:8" ht="114" x14ac:dyDescent="0.2">
      <c r="A46" s="10" t="s">
        <v>177</v>
      </c>
      <c r="B46" s="11" t="s">
        <v>46</v>
      </c>
      <c r="C46" s="22">
        <v>170500</v>
      </c>
      <c r="D46" s="22">
        <v>110952.2</v>
      </c>
      <c r="E46" s="13">
        <f>D46/C46*100</f>
        <v>65.074604105571836</v>
      </c>
      <c r="G46" s="57"/>
      <c r="H46" s="39"/>
    </row>
    <row r="47" spans="1:8" ht="74.099999999999994" customHeight="1" x14ac:dyDescent="0.2">
      <c r="A47" s="10" t="s">
        <v>193</v>
      </c>
      <c r="B47" s="11" t="s">
        <v>158</v>
      </c>
      <c r="C47" s="22">
        <v>280749</v>
      </c>
      <c r="D47" s="22">
        <v>80045.899999999994</v>
      </c>
      <c r="E47" s="13">
        <f>D47/C47*100</f>
        <v>28.511553024231606</v>
      </c>
      <c r="G47" s="57"/>
      <c r="H47" s="39"/>
    </row>
    <row r="48" spans="1:8" s="44" customFormat="1" ht="30" customHeight="1" x14ac:dyDescent="0.25">
      <c r="A48" s="6" t="s">
        <v>47</v>
      </c>
      <c r="B48" s="7" t="s">
        <v>48</v>
      </c>
      <c r="C48" s="21">
        <f>SUM(C49:C66)</f>
        <v>121109.3</v>
      </c>
      <c r="D48" s="21">
        <f>SUM(D49:D66)</f>
        <v>69333.2</v>
      </c>
      <c r="E48" s="9">
        <f>D48/C48*100</f>
        <v>57.248452430985886</v>
      </c>
      <c r="G48" s="60"/>
      <c r="H48" s="45"/>
    </row>
    <row r="49" spans="1:8" ht="114" x14ac:dyDescent="0.2">
      <c r="A49" s="10" t="s">
        <v>224</v>
      </c>
      <c r="B49" s="11" t="s">
        <v>140</v>
      </c>
      <c r="C49" s="25"/>
      <c r="D49" s="25"/>
      <c r="E49" s="13"/>
      <c r="G49" s="61"/>
      <c r="H49" s="39"/>
    </row>
    <row r="50" spans="1:8" ht="41.85" customHeight="1" x14ac:dyDescent="0.2">
      <c r="A50" s="10" t="s">
        <v>49</v>
      </c>
      <c r="B50" s="11" t="s">
        <v>50</v>
      </c>
      <c r="C50" s="22">
        <v>2493</v>
      </c>
      <c r="D50" s="22">
        <v>858.1</v>
      </c>
      <c r="E50" s="13">
        <f>D50/C50*100</f>
        <v>34.42037705575612</v>
      </c>
      <c r="G50" s="57"/>
      <c r="H50" s="39"/>
    </row>
    <row r="51" spans="1:8" ht="85.5" x14ac:dyDescent="0.2">
      <c r="A51" s="10" t="s">
        <v>51</v>
      </c>
      <c r="B51" s="11" t="s">
        <v>52</v>
      </c>
      <c r="C51" s="22">
        <v>182</v>
      </c>
      <c r="D51" s="22">
        <v>70.099999999999994</v>
      </c>
      <c r="E51" s="13">
        <f>D51/C51*100</f>
        <v>38.516483516483511</v>
      </c>
      <c r="G51" s="57"/>
      <c r="H51" s="39"/>
    </row>
    <row r="52" spans="1:8" ht="99.75" x14ac:dyDescent="0.2">
      <c r="A52" s="10" t="s">
        <v>53</v>
      </c>
      <c r="B52" s="11" t="s">
        <v>54</v>
      </c>
      <c r="C52" s="22">
        <v>3894</v>
      </c>
      <c r="D52" s="22">
        <v>3106.8</v>
      </c>
      <c r="E52" s="13">
        <f>D52/C52*100</f>
        <v>79.78428351309708</v>
      </c>
      <c r="G52" s="57"/>
      <c r="H52" s="39"/>
    </row>
    <row r="53" spans="1:8" ht="57" x14ac:dyDescent="0.2">
      <c r="A53" s="10" t="s">
        <v>251</v>
      </c>
      <c r="B53" s="11" t="s">
        <v>252</v>
      </c>
      <c r="C53" s="22"/>
      <c r="D53" s="22"/>
      <c r="E53" s="13"/>
      <c r="G53" s="57"/>
      <c r="H53" s="39"/>
    </row>
    <row r="54" spans="1:8" ht="63.6" customHeight="1" x14ac:dyDescent="0.2">
      <c r="A54" s="10" t="s">
        <v>150</v>
      </c>
      <c r="B54" s="11" t="s">
        <v>151</v>
      </c>
      <c r="C54" s="22">
        <v>4720</v>
      </c>
      <c r="D54" s="22">
        <v>3639.5</v>
      </c>
      <c r="E54" s="13">
        <f>D54/C54*100</f>
        <v>77.108050847457633</v>
      </c>
      <c r="G54" s="57"/>
      <c r="H54" s="39"/>
    </row>
    <row r="55" spans="1:8" ht="32.85" customHeight="1" x14ac:dyDescent="0.2">
      <c r="A55" s="10" t="s">
        <v>162</v>
      </c>
      <c r="B55" s="11" t="s">
        <v>194</v>
      </c>
      <c r="C55" s="22"/>
      <c r="D55" s="22">
        <v>28.2</v>
      </c>
      <c r="E55" s="13"/>
      <c r="G55" s="57"/>
      <c r="H55" s="39"/>
    </row>
    <row r="56" spans="1:8" ht="128.25" x14ac:dyDescent="0.2">
      <c r="A56" s="10" t="s">
        <v>235</v>
      </c>
      <c r="B56" s="11" t="s">
        <v>191</v>
      </c>
      <c r="C56" s="22">
        <v>9797</v>
      </c>
      <c r="D56" s="22">
        <v>3372.9</v>
      </c>
      <c r="E56" s="13">
        <f>D56/C56*100</f>
        <v>34.427886087577832</v>
      </c>
      <c r="G56" s="57"/>
      <c r="H56" s="39"/>
    </row>
    <row r="57" spans="1:8" ht="42.75" x14ac:dyDescent="0.2">
      <c r="A57" s="34" t="s">
        <v>55</v>
      </c>
      <c r="B57" s="11" t="s">
        <v>216</v>
      </c>
      <c r="C57" s="22"/>
      <c r="D57" s="22"/>
      <c r="E57" s="13"/>
      <c r="G57" s="57"/>
      <c r="H57" s="39"/>
    </row>
    <row r="58" spans="1:8" ht="85.5" x14ac:dyDescent="0.2">
      <c r="A58" s="10" t="s">
        <v>56</v>
      </c>
      <c r="B58" s="11" t="s">
        <v>215</v>
      </c>
      <c r="C58" s="22">
        <v>2123</v>
      </c>
      <c r="D58" s="22">
        <v>1359.7</v>
      </c>
      <c r="E58" s="13">
        <f>D58/C58*100</f>
        <v>64.046161092793213</v>
      </c>
      <c r="G58" s="57"/>
      <c r="H58" s="39"/>
    </row>
    <row r="59" spans="1:8" ht="42.75" x14ac:dyDescent="0.2">
      <c r="A59" s="10" t="s">
        <v>57</v>
      </c>
      <c r="B59" s="11" t="s">
        <v>214</v>
      </c>
      <c r="C59" s="22">
        <v>2155</v>
      </c>
      <c r="D59" s="22">
        <v>632.29999999999995</v>
      </c>
      <c r="E59" s="13">
        <f>D59/C59*100</f>
        <v>29.341067285382827</v>
      </c>
      <c r="G59" s="57"/>
      <c r="H59" s="39"/>
    </row>
    <row r="60" spans="1:8" ht="71.25" x14ac:dyDescent="0.2">
      <c r="A60" s="34" t="s">
        <v>152</v>
      </c>
      <c r="B60" s="11" t="s">
        <v>213</v>
      </c>
      <c r="C60" s="22"/>
      <c r="D60" s="22">
        <v>93.9</v>
      </c>
      <c r="E60" s="13"/>
      <c r="G60" s="57"/>
      <c r="H60" s="39"/>
    </row>
    <row r="61" spans="1:8" ht="31.5" customHeight="1" x14ac:dyDescent="0.2">
      <c r="A61" s="10" t="s">
        <v>226</v>
      </c>
      <c r="B61" s="11" t="s">
        <v>225</v>
      </c>
      <c r="C61" s="22"/>
      <c r="D61" s="22"/>
      <c r="E61" s="13"/>
      <c r="G61" s="57"/>
      <c r="H61" s="39"/>
    </row>
    <row r="62" spans="1:8" ht="85.5" x14ac:dyDescent="0.2">
      <c r="A62" s="10" t="s">
        <v>211</v>
      </c>
      <c r="B62" s="11" t="s">
        <v>212</v>
      </c>
      <c r="C62" s="22">
        <v>17000</v>
      </c>
      <c r="D62" s="22">
        <v>16293.2</v>
      </c>
      <c r="E62" s="13">
        <f t="shared" ref="E62:E68" si="1">D62/C62*100</f>
        <v>95.842352941176472</v>
      </c>
      <c r="G62" s="57"/>
      <c r="H62" s="39"/>
    </row>
    <row r="63" spans="1:8" ht="42.75" customHeight="1" x14ac:dyDescent="0.2">
      <c r="A63" s="33" t="s">
        <v>205</v>
      </c>
      <c r="B63" s="11" t="s">
        <v>218</v>
      </c>
      <c r="C63" s="22">
        <v>2000</v>
      </c>
      <c r="D63" s="22">
        <v>1207.9000000000001</v>
      </c>
      <c r="E63" s="13">
        <f t="shared" si="1"/>
        <v>60.39500000000001</v>
      </c>
      <c r="G63" s="57"/>
      <c r="H63" s="39"/>
    </row>
    <row r="64" spans="1:8" ht="89.85" customHeight="1" x14ac:dyDescent="0.2">
      <c r="A64" s="33" t="s">
        <v>196</v>
      </c>
      <c r="B64" s="11" t="s">
        <v>217</v>
      </c>
      <c r="C64" s="22">
        <v>18415</v>
      </c>
      <c r="D64" s="22">
        <v>15099.3</v>
      </c>
      <c r="E64" s="13">
        <f t="shared" si="1"/>
        <v>81.994569644311696</v>
      </c>
      <c r="G64" s="57"/>
      <c r="H64" s="39"/>
    </row>
    <row r="65" spans="1:12" ht="42.75" customHeight="1" x14ac:dyDescent="0.2">
      <c r="A65" s="33" t="s">
        <v>201</v>
      </c>
      <c r="B65" s="11" t="s">
        <v>202</v>
      </c>
      <c r="C65" s="22">
        <v>5500</v>
      </c>
      <c r="D65" s="22">
        <v>2028.6</v>
      </c>
      <c r="E65" s="13">
        <f t="shared" si="1"/>
        <v>36.883636363636363</v>
      </c>
      <c r="G65" s="57"/>
      <c r="H65" s="39"/>
    </row>
    <row r="66" spans="1:12" ht="42.75" x14ac:dyDescent="0.2">
      <c r="A66" s="10" t="s">
        <v>153</v>
      </c>
      <c r="B66" s="11" t="s">
        <v>154</v>
      </c>
      <c r="C66" s="22">
        <v>52830.3</v>
      </c>
      <c r="D66" s="22">
        <v>21542.7</v>
      </c>
      <c r="E66" s="13">
        <f t="shared" si="1"/>
        <v>40.777167648111032</v>
      </c>
      <c r="G66" s="57"/>
      <c r="H66" s="39"/>
    </row>
    <row r="67" spans="1:12" s="44" customFormat="1" ht="21" customHeight="1" x14ac:dyDescent="0.25">
      <c r="A67" s="6" t="s">
        <v>58</v>
      </c>
      <c r="B67" s="7" t="s">
        <v>59</v>
      </c>
      <c r="C67" s="21">
        <v>212000</v>
      </c>
      <c r="D67" s="21">
        <v>470</v>
      </c>
      <c r="E67" s="35">
        <f t="shared" si="1"/>
        <v>0.22169811320754718</v>
      </c>
      <c r="G67" s="60"/>
      <c r="H67" s="45"/>
    </row>
    <row r="68" spans="1:12" s="42" customFormat="1" ht="23.65" customHeight="1" x14ac:dyDescent="0.25">
      <c r="A68" s="6" t="s">
        <v>60</v>
      </c>
      <c r="B68" s="7" t="s">
        <v>61</v>
      </c>
      <c r="C68" s="8">
        <f>C70+C78+C77</f>
        <v>6726416.7999999998</v>
      </c>
      <c r="D68" s="8">
        <f>D70+D78+D77</f>
        <v>2725550.6</v>
      </c>
      <c r="E68" s="35">
        <f t="shared" si="1"/>
        <v>40.520096821832389</v>
      </c>
      <c r="G68" s="56"/>
      <c r="H68" s="43"/>
    </row>
    <row r="69" spans="1:12" s="42" customFormat="1" x14ac:dyDescent="0.2">
      <c r="A69" s="10" t="s">
        <v>3</v>
      </c>
      <c r="B69" s="11"/>
      <c r="C69" s="12"/>
      <c r="D69" s="12"/>
      <c r="E69" s="37"/>
      <c r="G69" s="56"/>
      <c r="H69" s="43"/>
    </row>
    <row r="70" spans="1:12" s="42" customFormat="1" ht="28.5" x14ac:dyDescent="0.2">
      <c r="A70" s="10" t="s">
        <v>155</v>
      </c>
      <c r="B70" s="11" t="s">
        <v>62</v>
      </c>
      <c r="C70" s="12">
        <f>SUM(C72:C76)</f>
        <v>6714416.7999999998</v>
      </c>
      <c r="D70" s="12">
        <f>SUM(D72:D76)</f>
        <v>2747706</v>
      </c>
      <c r="E70" s="37">
        <f>D70/C70*100</f>
        <v>40.922481904906469</v>
      </c>
      <c r="G70" s="56"/>
      <c r="H70" s="43"/>
    </row>
    <row r="71" spans="1:12" s="42" customFormat="1" x14ac:dyDescent="0.2">
      <c r="A71" s="10" t="s">
        <v>63</v>
      </c>
      <c r="B71" s="11"/>
      <c r="C71" s="12"/>
      <c r="D71" s="12"/>
      <c r="E71" s="37"/>
      <c r="G71" s="56"/>
      <c r="H71" s="43"/>
    </row>
    <row r="72" spans="1:12" s="42" customFormat="1" ht="28.5" x14ac:dyDescent="0.2">
      <c r="A72" s="14" t="s">
        <v>244</v>
      </c>
      <c r="B72" s="11" t="s">
        <v>243</v>
      </c>
      <c r="C72" s="12"/>
      <c r="D72" s="12"/>
      <c r="E72" s="37"/>
      <c r="G72" s="56"/>
      <c r="H72" s="43"/>
    </row>
    <row r="73" spans="1:12" s="42" customFormat="1" ht="42.75" x14ac:dyDescent="0.2">
      <c r="A73" s="14" t="s">
        <v>246</v>
      </c>
      <c r="B73" s="11" t="s">
        <v>245</v>
      </c>
      <c r="C73" s="15">
        <v>3185010.8</v>
      </c>
      <c r="D73" s="15">
        <v>619423.9</v>
      </c>
      <c r="E73" s="37">
        <f>D73/C73*100</f>
        <v>19.448094179146899</v>
      </c>
      <c r="G73" s="55"/>
      <c r="H73" s="43"/>
    </row>
    <row r="74" spans="1:12" s="42" customFormat="1" ht="31.15" customHeight="1" x14ac:dyDescent="0.2">
      <c r="A74" s="14" t="s">
        <v>247</v>
      </c>
      <c r="B74" s="11" t="s">
        <v>248</v>
      </c>
      <c r="C74" s="15">
        <v>3526482.5</v>
      </c>
      <c r="D74" s="15">
        <v>2127169.9</v>
      </c>
      <c r="E74" s="37">
        <f>D74/C74*100</f>
        <v>60.31987681776387</v>
      </c>
      <c r="G74" s="55"/>
      <c r="H74" s="43"/>
    </row>
    <row r="75" spans="1:12" s="42" customFormat="1" ht="17.100000000000001" customHeight="1" x14ac:dyDescent="0.2">
      <c r="A75" s="14" t="s">
        <v>139</v>
      </c>
      <c r="B75" s="11" t="s">
        <v>249</v>
      </c>
      <c r="C75" s="15">
        <v>2923.5</v>
      </c>
      <c r="D75" s="15">
        <v>1112.2</v>
      </c>
      <c r="E75" s="37">
        <f>D75/C75*100</f>
        <v>38.043441080896187</v>
      </c>
      <c r="G75" s="55"/>
      <c r="H75" s="43"/>
    </row>
    <row r="76" spans="1:12" s="42" customFormat="1" ht="32.1" customHeight="1" x14ac:dyDescent="0.2">
      <c r="A76" s="14" t="s">
        <v>161</v>
      </c>
      <c r="B76" s="11" t="s">
        <v>250</v>
      </c>
      <c r="C76" s="15"/>
      <c r="D76" s="15"/>
      <c r="E76" s="37"/>
      <c r="G76" s="56"/>
      <c r="H76" s="43"/>
    </row>
    <row r="77" spans="1:12" s="42" customFormat="1" ht="83.1" customHeight="1" x14ac:dyDescent="0.2">
      <c r="A77" s="16" t="s">
        <v>200</v>
      </c>
      <c r="B77" s="11" t="s">
        <v>199</v>
      </c>
      <c r="C77" s="15">
        <v>12000</v>
      </c>
      <c r="D77" s="15">
        <v>17253.900000000001</v>
      </c>
      <c r="E77" s="37">
        <f t="shared" ref="E76:E77" si="2">D77/C77*100</f>
        <v>143.78250000000003</v>
      </c>
      <c r="G77" s="56"/>
      <c r="H77" s="50"/>
      <c r="I77" s="50"/>
      <c r="J77" s="50"/>
      <c r="K77" s="50"/>
      <c r="L77" s="50"/>
    </row>
    <row r="78" spans="1:12" s="42" customFormat="1" ht="50.65" customHeight="1" x14ac:dyDescent="0.2">
      <c r="A78" s="17" t="s">
        <v>180</v>
      </c>
      <c r="B78" s="18" t="s">
        <v>178</v>
      </c>
      <c r="C78" s="19"/>
      <c r="D78" s="19">
        <v>-39409.300000000003</v>
      </c>
      <c r="E78" s="37"/>
      <c r="G78" s="56"/>
      <c r="H78" s="50"/>
      <c r="I78" s="50"/>
      <c r="J78" s="50"/>
      <c r="K78" s="50"/>
      <c r="L78" s="50"/>
    </row>
    <row r="79" spans="1:12" ht="22.35" customHeight="1" x14ac:dyDescent="0.25">
      <c r="A79" s="6" t="s">
        <v>179</v>
      </c>
      <c r="B79" s="7" t="s">
        <v>64</v>
      </c>
      <c r="C79" s="21">
        <f>C6+C68</f>
        <v>10984541.199999999</v>
      </c>
      <c r="D79" s="21">
        <f>D6+D68</f>
        <v>4498250.1999999993</v>
      </c>
      <c r="E79" s="35">
        <f>D79/C79*100</f>
        <v>40.950733563637591</v>
      </c>
      <c r="G79" s="62"/>
      <c r="H79" s="50"/>
      <c r="I79" s="50"/>
      <c r="J79" s="50"/>
      <c r="K79" s="50"/>
      <c r="L79" s="50"/>
    </row>
    <row r="80" spans="1:12" ht="45" customHeight="1" x14ac:dyDescent="0.2">
      <c r="A80" s="10" t="s">
        <v>65</v>
      </c>
      <c r="B80" s="11"/>
      <c r="C80" s="22">
        <f>C79-C134+C135</f>
        <v>-55048.999999998836</v>
      </c>
      <c r="D80" s="22">
        <f>D79-D134+D135</f>
        <v>-286137.10000000056</v>
      </c>
      <c r="E80" s="37"/>
      <c r="G80" s="56"/>
      <c r="H80" s="50"/>
      <c r="I80" s="50"/>
      <c r="J80" s="50"/>
      <c r="K80" s="50"/>
      <c r="L80" s="50"/>
    </row>
    <row r="81" spans="1:12" ht="14.85" customHeight="1" x14ac:dyDescent="0.25">
      <c r="A81" s="6" t="s">
        <v>66</v>
      </c>
      <c r="B81" s="7" t="s">
        <v>67</v>
      </c>
      <c r="C81" s="4">
        <f>C82+C83+C84+C85+C86+C87+C88</f>
        <v>455280.19999999995</v>
      </c>
      <c r="D81" s="4">
        <f>D82+D83+D84+D85+D86+D87+D88</f>
        <v>164993.79999999999</v>
      </c>
      <c r="E81" s="35">
        <f>D81/C81*100</f>
        <v>36.240056123679445</v>
      </c>
      <c r="G81" s="56"/>
      <c r="H81" s="50"/>
      <c r="I81" s="50"/>
      <c r="J81" s="50"/>
      <c r="K81" s="50"/>
      <c r="L81" s="50"/>
    </row>
    <row r="82" spans="1:12" ht="57" x14ac:dyDescent="0.2">
      <c r="A82" s="10" t="s">
        <v>136</v>
      </c>
      <c r="B82" s="11" t="s">
        <v>68</v>
      </c>
      <c r="C82" s="36">
        <v>18190.3</v>
      </c>
      <c r="D82" s="22">
        <v>6692</v>
      </c>
      <c r="E82" s="37">
        <f>D82/C82*100</f>
        <v>36.7888380070697</v>
      </c>
      <c r="G82" s="56"/>
      <c r="H82" s="50"/>
      <c r="I82" s="50"/>
      <c r="J82" s="50"/>
      <c r="K82" s="50"/>
      <c r="L82" s="50"/>
    </row>
    <row r="83" spans="1:12" ht="85.5" x14ac:dyDescent="0.2">
      <c r="A83" s="10" t="s">
        <v>230</v>
      </c>
      <c r="B83" s="11" t="s">
        <v>69</v>
      </c>
      <c r="C83" s="36">
        <v>152692.6</v>
      </c>
      <c r="D83" s="22">
        <v>64270.2</v>
      </c>
      <c r="E83" s="37">
        <f>D83/C83*100</f>
        <v>42.09123428378323</v>
      </c>
      <c r="G83" s="56"/>
      <c r="H83" s="50"/>
      <c r="I83" s="50"/>
      <c r="J83" s="50"/>
      <c r="K83" s="50"/>
      <c r="L83" s="50"/>
    </row>
    <row r="84" spans="1:12" ht="19.5" customHeight="1" x14ac:dyDescent="0.2">
      <c r="A84" s="10" t="s">
        <v>70</v>
      </c>
      <c r="B84" s="11" t="s">
        <v>71</v>
      </c>
      <c r="C84" s="36">
        <v>1348.3</v>
      </c>
      <c r="D84" s="22">
        <v>423.3</v>
      </c>
      <c r="E84" s="37"/>
      <c r="G84" s="56"/>
      <c r="H84" s="50"/>
      <c r="I84" s="50"/>
      <c r="J84" s="50"/>
      <c r="K84" s="50"/>
      <c r="L84" s="50"/>
    </row>
    <row r="85" spans="1:12" ht="57" x14ac:dyDescent="0.2">
      <c r="A85" s="10" t="s">
        <v>119</v>
      </c>
      <c r="B85" s="11" t="s">
        <v>72</v>
      </c>
      <c r="C85" s="36">
        <v>25244.3</v>
      </c>
      <c r="D85" s="22">
        <v>11406.4</v>
      </c>
      <c r="E85" s="37">
        <f>D85/C85*100</f>
        <v>45.184061352463722</v>
      </c>
      <c r="G85" s="63"/>
      <c r="H85" s="39"/>
    </row>
    <row r="86" spans="1:12" ht="28.5" x14ac:dyDescent="0.2">
      <c r="A86" s="10" t="s">
        <v>256</v>
      </c>
      <c r="B86" s="11" t="s">
        <v>73</v>
      </c>
      <c r="C86" s="36">
        <v>1000</v>
      </c>
      <c r="D86" s="22">
        <v>1000</v>
      </c>
      <c r="E86" s="37">
        <f>D86/C86*100</f>
        <v>100</v>
      </c>
      <c r="G86" s="61"/>
      <c r="H86" s="39"/>
    </row>
    <row r="87" spans="1:12" ht="15.75" customHeight="1" x14ac:dyDescent="0.2">
      <c r="A87" s="10" t="s">
        <v>74</v>
      </c>
      <c r="B87" s="11" t="s">
        <v>120</v>
      </c>
      <c r="C87" s="36">
        <v>18690.099999999999</v>
      </c>
      <c r="D87" s="22"/>
      <c r="E87" s="37">
        <f>D87/C87*100</f>
        <v>0</v>
      </c>
      <c r="G87" s="61"/>
      <c r="H87" s="39"/>
    </row>
    <row r="88" spans="1:12" ht="15" customHeight="1" x14ac:dyDescent="0.2">
      <c r="A88" s="10" t="s">
        <v>75</v>
      </c>
      <c r="B88" s="11" t="s">
        <v>163</v>
      </c>
      <c r="C88" s="36">
        <v>238114.6</v>
      </c>
      <c r="D88" s="22">
        <v>81201.899999999994</v>
      </c>
      <c r="E88" s="37">
        <f>D88/C88*100</f>
        <v>34.102024823341367</v>
      </c>
      <c r="G88" s="63"/>
      <c r="H88" s="39"/>
    </row>
    <row r="89" spans="1:12" ht="41.65" customHeight="1" x14ac:dyDescent="0.25">
      <c r="A89" s="6" t="s">
        <v>76</v>
      </c>
      <c r="B89" s="7" t="s">
        <v>77</v>
      </c>
      <c r="C89" s="4">
        <f>SUM(C90:C94)</f>
        <v>92872.8</v>
      </c>
      <c r="D89" s="4">
        <f>SUM(D90:D94)</f>
        <v>29624.1</v>
      </c>
      <c r="E89" s="35">
        <f>D89/C89*100</f>
        <v>31.897498514096696</v>
      </c>
      <c r="G89" s="61"/>
      <c r="H89" s="39"/>
    </row>
    <row r="90" spans="1:12" ht="15" customHeight="1" x14ac:dyDescent="0.2">
      <c r="A90" s="10" t="s">
        <v>78</v>
      </c>
      <c r="B90" s="11" t="s">
        <v>79</v>
      </c>
      <c r="C90" s="36"/>
      <c r="D90" s="22"/>
      <c r="E90" s="37"/>
      <c r="G90" s="63"/>
      <c r="H90" s="39"/>
    </row>
    <row r="91" spans="1:12" ht="15.75" x14ac:dyDescent="0.2">
      <c r="A91" s="10" t="s">
        <v>183</v>
      </c>
      <c r="B91" s="11" t="s">
        <v>182</v>
      </c>
      <c r="C91" s="36">
        <v>12849.4</v>
      </c>
      <c r="D91" s="22">
        <v>5336.6</v>
      </c>
      <c r="E91" s="37">
        <f>D91/C91*100</f>
        <v>41.531900322194041</v>
      </c>
      <c r="G91" s="63"/>
      <c r="H91" s="39"/>
    </row>
    <row r="92" spans="1:12" ht="57" x14ac:dyDescent="0.2">
      <c r="A92" s="10" t="s">
        <v>231</v>
      </c>
      <c r="B92" s="11" t="s">
        <v>121</v>
      </c>
      <c r="C92" s="36">
        <v>31778.400000000001</v>
      </c>
      <c r="D92" s="22">
        <v>13914.4</v>
      </c>
      <c r="E92" s="37">
        <f>D92/C92*100</f>
        <v>43.785716083880871</v>
      </c>
      <c r="G92" s="63"/>
      <c r="H92" s="39"/>
    </row>
    <row r="93" spans="1:12" ht="16.5" customHeight="1" x14ac:dyDescent="0.2">
      <c r="A93" s="10" t="s">
        <v>122</v>
      </c>
      <c r="B93" s="11" t="s">
        <v>80</v>
      </c>
      <c r="C93" s="36"/>
      <c r="D93" s="22"/>
      <c r="E93" s="37"/>
      <c r="G93" s="63"/>
      <c r="H93" s="39"/>
    </row>
    <row r="94" spans="1:12" ht="44.25" customHeight="1" x14ac:dyDescent="0.2">
      <c r="A94" s="10" t="s">
        <v>159</v>
      </c>
      <c r="B94" s="11" t="s">
        <v>160</v>
      </c>
      <c r="C94" s="36">
        <v>48245</v>
      </c>
      <c r="D94" s="22">
        <v>10373.1</v>
      </c>
      <c r="E94" s="37">
        <f>D94/C94*100</f>
        <v>21.500880920302624</v>
      </c>
      <c r="G94" s="63"/>
      <c r="H94" s="39"/>
    </row>
    <row r="95" spans="1:12" ht="14.85" customHeight="1" x14ac:dyDescent="0.25">
      <c r="A95" s="6" t="s">
        <v>81</v>
      </c>
      <c r="B95" s="7" t="s">
        <v>82</v>
      </c>
      <c r="C95" s="4">
        <f>SUM(C96:C100)</f>
        <v>3241167.5</v>
      </c>
      <c r="D95" s="4">
        <f>SUM(D96:D100)</f>
        <v>835917.2</v>
      </c>
      <c r="E95" s="35">
        <f>D95/C95*100</f>
        <v>25.790620200899827</v>
      </c>
      <c r="G95" s="61"/>
      <c r="H95" s="39"/>
    </row>
    <row r="96" spans="1:12" ht="15.75" customHeight="1" x14ac:dyDescent="0.2">
      <c r="A96" s="10" t="s">
        <v>123</v>
      </c>
      <c r="B96" s="11" t="s">
        <v>124</v>
      </c>
      <c r="C96" s="36"/>
      <c r="D96" s="22"/>
      <c r="E96" s="37"/>
      <c r="G96" s="61"/>
      <c r="H96" s="39"/>
    </row>
    <row r="97" spans="1:8" ht="15" customHeight="1" x14ac:dyDescent="0.2">
      <c r="A97" s="10" t="s">
        <v>83</v>
      </c>
      <c r="B97" s="11" t="s">
        <v>84</v>
      </c>
      <c r="C97" s="36">
        <v>69005</v>
      </c>
      <c r="D97" s="22">
        <v>36072.699999999997</v>
      </c>
      <c r="E97" s="37">
        <f>D97/C97*100</f>
        <v>52.275487283530175</v>
      </c>
      <c r="G97" s="63"/>
      <c r="H97" s="39"/>
    </row>
    <row r="98" spans="1:8" ht="15.75" customHeight="1" x14ac:dyDescent="0.2">
      <c r="A98" s="10" t="s">
        <v>232</v>
      </c>
      <c r="B98" s="11" t="s">
        <v>141</v>
      </c>
      <c r="C98" s="36">
        <v>2764550.4</v>
      </c>
      <c r="D98" s="22">
        <v>686520.8</v>
      </c>
      <c r="E98" s="37">
        <f>D98/C98*100</f>
        <v>24.832999969904694</v>
      </c>
      <c r="G98" s="63"/>
      <c r="H98" s="39"/>
    </row>
    <row r="99" spans="1:8" ht="15.75" x14ac:dyDescent="0.2">
      <c r="A99" s="10" t="s">
        <v>156</v>
      </c>
      <c r="B99" s="11" t="s">
        <v>157</v>
      </c>
      <c r="C99" s="36"/>
      <c r="D99" s="22"/>
      <c r="E99" s="37"/>
      <c r="G99" s="63"/>
      <c r="H99" s="39"/>
    </row>
    <row r="100" spans="1:8" ht="29.25" customHeight="1" x14ac:dyDescent="0.2">
      <c r="A100" s="10" t="s">
        <v>85</v>
      </c>
      <c r="B100" s="11" t="s">
        <v>125</v>
      </c>
      <c r="C100" s="36">
        <v>407612.1</v>
      </c>
      <c r="D100" s="22">
        <v>113323.7</v>
      </c>
      <c r="E100" s="37">
        <f t="shared" ref="E100:E106" si="3">D100/C100*100</f>
        <v>27.80184886562494</v>
      </c>
      <c r="G100" s="63"/>
      <c r="H100" s="39"/>
    </row>
    <row r="101" spans="1:8" ht="16.149999999999999" customHeight="1" x14ac:dyDescent="0.25">
      <c r="A101" s="6" t="s">
        <v>86</v>
      </c>
      <c r="B101" s="7" t="s">
        <v>87</v>
      </c>
      <c r="C101" s="4">
        <f>C102+C103+C104+C105</f>
        <v>1016481.7000000001</v>
      </c>
      <c r="D101" s="4">
        <f>D102+D103+D104+D105</f>
        <v>398190.8</v>
      </c>
      <c r="E101" s="35">
        <f t="shared" si="3"/>
        <v>39.173435193176616</v>
      </c>
      <c r="G101" s="61"/>
      <c r="H101" s="39"/>
    </row>
    <row r="102" spans="1:8" ht="14.65" customHeight="1" x14ac:dyDescent="0.2">
      <c r="A102" s="10" t="s">
        <v>88</v>
      </c>
      <c r="B102" s="11" t="s">
        <v>89</v>
      </c>
      <c r="C102" s="36">
        <v>145214.79999999999</v>
      </c>
      <c r="D102" s="22">
        <v>76662</v>
      </c>
      <c r="E102" s="37">
        <f t="shared" si="3"/>
        <v>52.7921396441685</v>
      </c>
      <c r="G102" s="63"/>
      <c r="H102" s="39"/>
    </row>
    <row r="103" spans="1:8" ht="16.5" customHeight="1" x14ac:dyDescent="0.2">
      <c r="A103" s="10" t="s">
        <v>90</v>
      </c>
      <c r="B103" s="11" t="s">
        <v>91</v>
      </c>
      <c r="C103" s="36">
        <v>129712.6</v>
      </c>
      <c r="D103" s="22">
        <v>64939.3</v>
      </c>
      <c r="E103" s="37">
        <f t="shared" si="3"/>
        <v>50.063987615698089</v>
      </c>
      <c r="G103" s="63"/>
      <c r="H103" s="39"/>
    </row>
    <row r="104" spans="1:8" ht="15.75" customHeight="1" x14ac:dyDescent="0.2">
      <c r="A104" s="10" t="s">
        <v>126</v>
      </c>
      <c r="B104" s="11" t="s">
        <v>127</v>
      </c>
      <c r="C104" s="36">
        <v>640689.9</v>
      </c>
      <c r="D104" s="22">
        <v>209087.2</v>
      </c>
      <c r="E104" s="37">
        <f t="shared" si="3"/>
        <v>32.634695817742724</v>
      </c>
      <c r="G104" s="63"/>
      <c r="H104" s="39"/>
    </row>
    <row r="105" spans="1:8" ht="30" customHeight="1" x14ac:dyDescent="0.2">
      <c r="A105" s="10" t="s">
        <v>92</v>
      </c>
      <c r="B105" s="11" t="s">
        <v>128</v>
      </c>
      <c r="C105" s="36">
        <v>100864.4</v>
      </c>
      <c r="D105" s="22">
        <v>47502.3</v>
      </c>
      <c r="E105" s="37">
        <f t="shared" si="3"/>
        <v>47.095209013289136</v>
      </c>
      <c r="G105" s="63"/>
      <c r="H105" s="39"/>
    </row>
    <row r="106" spans="1:8" s="40" customFormat="1" ht="15.6" customHeight="1" x14ac:dyDescent="0.25">
      <c r="A106" s="6" t="s">
        <v>93</v>
      </c>
      <c r="B106" s="7" t="s">
        <v>94</v>
      </c>
      <c r="C106" s="4">
        <f>SUM(C107:C109)</f>
        <v>246520.30000000002</v>
      </c>
      <c r="D106" s="4">
        <f>SUM(D107:D109)</f>
        <v>20392.8</v>
      </c>
      <c r="E106" s="35">
        <f t="shared" si="3"/>
        <v>8.2722599315350482</v>
      </c>
      <c r="G106" s="61"/>
      <c r="H106" s="41"/>
    </row>
    <row r="107" spans="1:8" ht="15" customHeight="1" x14ac:dyDescent="0.2">
      <c r="A107" s="17" t="s">
        <v>129</v>
      </c>
      <c r="B107" s="18" t="s">
        <v>130</v>
      </c>
      <c r="C107" s="38"/>
      <c r="D107" s="25"/>
      <c r="E107" s="37"/>
      <c r="G107" s="61"/>
      <c r="H107" s="39"/>
    </row>
    <row r="108" spans="1:8" ht="28.5" customHeight="1" x14ac:dyDescent="0.2">
      <c r="A108" s="10" t="s">
        <v>131</v>
      </c>
      <c r="B108" s="11" t="s">
        <v>133</v>
      </c>
      <c r="C108" s="36">
        <v>10206.6</v>
      </c>
      <c r="D108" s="22">
        <v>5165.7</v>
      </c>
      <c r="E108" s="37">
        <f t="shared" ref="E108:E134" si="4">D108/C108*100</f>
        <v>50.611369114102637</v>
      </c>
      <c r="G108" s="63"/>
      <c r="H108" s="39"/>
    </row>
    <row r="109" spans="1:8" ht="28.35" customHeight="1" x14ac:dyDescent="0.2">
      <c r="A109" s="10" t="s">
        <v>95</v>
      </c>
      <c r="B109" s="11" t="s">
        <v>132</v>
      </c>
      <c r="C109" s="36">
        <v>236313.7</v>
      </c>
      <c r="D109" s="22">
        <v>15227.1</v>
      </c>
      <c r="E109" s="37">
        <f t="shared" si="4"/>
        <v>6.4435959489441359</v>
      </c>
      <c r="G109" s="63"/>
      <c r="H109" s="39"/>
    </row>
    <row r="110" spans="1:8" ht="15" customHeight="1" x14ac:dyDescent="0.25">
      <c r="A110" s="6" t="s">
        <v>96</v>
      </c>
      <c r="B110" s="7" t="s">
        <v>97</v>
      </c>
      <c r="C110" s="4">
        <f>SUM(C111:C115)</f>
        <v>6344243.6999999993</v>
      </c>
      <c r="D110" s="4">
        <f>SUM(D111:D115)</f>
        <v>2947059.9</v>
      </c>
      <c r="E110" s="35">
        <f t="shared" si="4"/>
        <v>46.452501501479212</v>
      </c>
      <c r="G110" s="61"/>
      <c r="H110" s="39"/>
    </row>
    <row r="111" spans="1:8" ht="15.75" x14ac:dyDescent="0.2">
      <c r="A111" s="10" t="s">
        <v>98</v>
      </c>
      <c r="B111" s="11" t="s">
        <v>99</v>
      </c>
      <c r="C111" s="36">
        <v>3125098.4</v>
      </c>
      <c r="D111" s="22">
        <v>1179800.7</v>
      </c>
      <c r="E111" s="37">
        <f t="shared" si="4"/>
        <v>37.752433651369181</v>
      </c>
      <c r="G111" s="63"/>
      <c r="H111" s="39"/>
    </row>
    <row r="112" spans="1:8" ht="18" customHeight="1" x14ac:dyDescent="0.2">
      <c r="A112" s="10" t="s">
        <v>100</v>
      </c>
      <c r="B112" s="11" t="s">
        <v>101</v>
      </c>
      <c r="C112" s="36">
        <v>2676139.2999999998</v>
      </c>
      <c r="D112" s="22">
        <v>1482345.8</v>
      </c>
      <c r="E112" s="37">
        <f t="shared" si="4"/>
        <v>55.391204785191874</v>
      </c>
      <c r="G112" s="63"/>
      <c r="H112" s="39"/>
    </row>
    <row r="113" spans="1:8" ht="18" customHeight="1" x14ac:dyDescent="0.2">
      <c r="A113" s="10" t="s">
        <v>237</v>
      </c>
      <c r="B113" s="11" t="s">
        <v>238</v>
      </c>
      <c r="C113" s="36">
        <v>376873.9</v>
      </c>
      <c r="D113" s="22">
        <v>219089.5</v>
      </c>
      <c r="E113" s="37">
        <f t="shared" si="4"/>
        <v>58.133370339522052</v>
      </c>
      <c r="G113" s="63"/>
      <c r="H113" s="39"/>
    </row>
    <row r="114" spans="1:8" ht="28.5" x14ac:dyDescent="0.2">
      <c r="A114" s="10" t="s">
        <v>102</v>
      </c>
      <c r="B114" s="11" t="s">
        <v>103</v>
      </c>
      <c r="C114" s="36">
        <v>33172</v>
      </c>
      <c r="D114" s="22">
        <v>8600.6</v>
      </c>
      <c r="E114" s="37">
        <f t="shared" si="4"/>
        <v>25.927288074279513</v>
      </c>
      <c r="G114" s="63"/>
      <c r="H114" s="39"/>
    </row>
    <row r="115" spans="1:8" ht="16.5" customHeight="1" x14ac:dyDescent="0.2">
      <c r="A115" s="10" t="s">
        <v>104</v>
      </c>
      <c r="B115" s="11" t="s">
        <v>105</v>
      </c>
      <c r="C115" s="36">
        <v>132960.1</v>
      </c>
      <c r="D115" s="22">
        <v>57223.3</v>
      </c>
      <c r="E115" s="37">
        <f t="shared" si="4"/>
        <v>43.037948978678564</v>
      </c>
      <c r="G115" s="63"/>
      <c r="H115" s="39"/>
    </row>
    <row r="116" spans="1:8" ht="15.75" x14ac:dyDescent="0.25">
      <c r="A116" s="6" t="s">
        <v>229</v>
      </c>
      <c r="B116" s="7" t="s">
        <v>106</v>
      </c>
      <c r="C116" s="4">
        <f>SUM(C117:C118)</f>
        <v>226586.2</v>
      </c>
      <c r="D116" s="4">
        <f>SUM(D117:D118)</f>
        <v>122650.20000000001</v>
      </c>
      <c r="E116" s="35">
        <f t="shared" si="4"/>
        <v>54.129598360359111</v>
      </c>
      <c r="G116" s="61"/>
      <c r="H116" s="39"/>
    </row>
    <row r="117" spans="1:8" ht="15.75" x14ac:dyDescent="0.2">
      <c r="A117" s="10" t="s">
        <v>107</v>
      </c>
      <c r="B117" s="11" t="s">
        <v>108</v>
      </c>
      <c r="C117" s="36">
        <v>187257.60000000001</v>
      </c>
      <c r="D117" s="22">
        <v>103655.3</v>
      </c>
      <c r="E117" s="37">
        <f t="shared" si="4"/>
        <v>55.354388820533849</v>
      </c>
      <c r="G117" s="63"/>
      <c r="H117" s="39"/>
    </row>
    <row r="118" spans="1:8" ht="27.6" customHeight="1" x14ac:dyDescent="0.2">
      <c r="A118" s="10" t="s">
        <v>233</v>
      </c>
      <c r="B118" s="11" t="s">
        <v>111</v>
      </c>
      <c r="C118" s="36">
        <v>39328.6</v>
      </c>
      <c r="D118" s="22">
        <v>18994.900000000001</v>
      </c>
      <c r="E118" s="37">
        <f t="shared" si="4"/>
        <v>48.297930767939881</v>
      </c>
      <c r="G118" s="63"/>
      <c r="H118" s="39"/>
    </row>
    <row r="119" spans="1:8" ht="13.35" customHeight="1" x14ac:dyDescent="0.25">
      <c r="A119" s="6" t="s">
        <v>112</v>
      </c>
      <c r="B119" s="7" t="s">
        <v>113</v>
      </c>
      <c r="C119" s="4">
        <f>SUM(C120:C123)</f>
        <v>110409.60000000001</v>
      </c>
      <c r="D119" s="4">
        <f>SUM(D120:D123)</f>
        <v>21696.2</v>
      </c>
      <c r="E119" s="35">
        <f t="shared" si="4"/>
        <v>19.650646320609802</v>
      </c>
      <c r="G119" s="61"/>
      <c r="H119" s="39"/>
    </row>
    <row r="120" spans="1:8" ht="17.649999999999999" customHeight="1" x14ac:dyDescent="0.2">
      <c r="A120" s="10" t="s">
        <v>114</v>
      </c>
      <c r="B120" s="11" t="s">
        <v>115</v>
      </c>
      <c r="C120" s="36">
        <v>661.4</v>
      </c>
      <c r="D120" s="22">
        <v>205.2</v>
      </c>
      <c r="E120" s="37">
        <f t="shared" si="4"/>
        <v>31.025098276383428</v>
      </c>
      <c r="G120" s="63"/>
      <c r="H120" s="39"/>
    </row>
    <row r="121" spans="1:8" ht="13.5" customHeight="1" x14ac:dyDescent="0.2">
      <c r="A121" s="10" t="s">
        <v>116</v>
      </c>
      <c r="B121" s="11" t="s">
        <v>117</v>
      </c>
      <c r="C121" s="36">
        <v>63325.599999999999</v>
      </c>
      <c r="D121" s="22">
        <v>16000.3</v>
      </c>
      <c r="E121" s="37">
        <f t="shared" si="4"/>
        <v>25.266716778048686</v>
      </c>
      <c r="G121" s="63"/>
      <c r="H121" s="39"/>
    </row>
    <row r="122" spans="1:8" ht="16.5" customHeight="1" x14ac:dyDescent="0.2">
      <c r="A122" s="10" t="s">
        <v>134</v>
      </c>
      <c r="B122" s="11" t="s">
        <v>135</v>
      </c>
      <c r="C122" s="36">
        <v>45162.6</v>
      </c>
      <c r="D122" s="22">
        <v>5358.2</v>
      </c>
      <c r="E122" s="37">
        <f t="shared" si="4"/>
        <v>11.864241651277828</v>
      </c>
      <c r="G122" s="63"/>
      <c r="H122" s="39"/>
    </row>
    <row r="123" spans="1:8" ht="27.75" customHeight="1" x14ac:dyDescent="0.2">
      <c r="A123" s="10" t="s">
        <v>203</v>
      </c>
      <c r="B123" s="11" t="s">
        <v>204</v>
      </c>
      <c r="C123" s="36">
        <v>1260</v>
      </c>
      <c r="D123" s="22">
        <v>132.5</v>
      </c>
      <c r="E123" s="37">
        <f t="shared" si="4"/>
        <v>10.515873015873016</v>
      </c>
      <c r="G123" s="63"/>
      <c r="H123" s="39"/>
    </row>
    <row r="124" spans="1:8" ht="14.85" customHeight="1" x14ac:dyDescent="0.25">
      <c r="A124" s="6" t="s">
        <v>168</v>
      </c>
      <c r="B124" s="7" t="s">
        <v>143</v>
      </c>
      <c r="C124" s="4">
        <f>C125+C126+C127+C128</f>
        <v>273109.5</v>
      </c>
      <c r="D124" s="4">
        <f>D125+D126+D127+D128</f>
        <v>164318</v>
      </c>
      <c r="E124" s="35">
        <f t="shared" si="4"/>
        <v>60.165611229195612</v>
      </c>
      <c r="G124" s="61"/>
      <c r="H124" s="39"/>
    </row>
    <row r="125" spans="1:8" ht="14.1" customHeight="1" x14ac:dyDescent="0.2">
      <c r="A125" s="17" t="s">
        <v>164</v>
      </c>
      <c r="B125" s="18" t="s">
        <v>165</v>
      </c>
      <c r="C125" s="38">
        <v>40705.800000000003</v>
      </c>
      <c r="D125" s="25">
        <v>26127.599999999999</v>
      </c>
      <c r="E125" s="37">
        <f t="shared" si="4"/>
        <v>64.186430434974866</v>
      </c>
      <c r="G125" s="63"/>
      <c r="H125" s="39"/>
    </row>
    <row r="126" spans="1:8" ht="17.25" customHeight="1" x14ac:dyDescent="0.2">
      <c r="A126" s="17" t="s">
        <v>166</v>
      </c>
      <c r="B126" s="18" t="s">
        <v>167</v>
      </c>
      <c r="C126" s="38">
        <v>8533.4</v>
      </c>
      <c r="D126" s="25">
        <v>5793.1</v>
      </c>
      <c r="E126" s="37">
        <f t="shared" si="4"/>
        <v>67.887360254998015</v>
      </c>
      <c r="G126" s="63"/>
      <c r="H126" s="39"/>
    </row>
    <row r="127" spans="1:8" ht="13.5" customHeight="1" x14ac:dyDescent="0.2">
      <c r="A127" s="17" t="s">
        <v>239</v>
      </c>
      <c r="B127" s="18" t="s">
        <v>240</v>
      </c>
      <c r="C127" s="38">
        <v>209256.2</v>
      </c>
      <c r="D127" s="25">
        <v>124646.2</v>
      </c>
      <c r="E127" s="37">
        <f t="shared" si="4"/>
        <v>59.566311535811124</v>
      </c>
      <c r="G127" s="63"/>
      <c r="H127" s="39"/>
    </row>
    <row r="128" spans="1:8" ht="31.15" customHeight="1" x14ac:dyDescent="0.2">
      <c r="A128" s="17" t="s">
        <v>241</v>
      </c>
      <c r="B128" s="18" t="s">
        <v>242</v>
      </c>
      <c r="C128" s="38">
        <v>14614.1</v>
      </c>
      <c r="D128" s="25">
        <v>7751.1</v>
      </c>
      <c r="E128" s="37">
        <f t="shared" si="4"/>
        <v>53.038503910606885</v>
      </c>
      <c r="G128" s="63"/>
      <c r="H128" s="39"/>
    </row>
    <row r="129" spans="1:8" ht="14.65" customHeight="1" x14ac:dyDescent="0.25">
      <c r="A129" s="20" t="s">
        <v>169</v>
      </c>
      <c r="B129" s="7" t="s">
        <v>170</v>
      </c>
      <c r="C129" s="5">
        <f>C130+C131</f>
        <v>12100</v>
      </c>
      <c r="D129" s="52">
        <f>D130+D131</f>
        <v>3013.7999999999997</v>
      </c>
      <c r="E129" s="35">
        <f t="shared" si="4"/>
        <v>24.907438016528925</v>
      </c>
      <c r="G129" s="61"/>
      <c r="H129" s="39"/>
    </row>
    <row r="130" spans="1:8" ht="13.5" customHeight="1" x14ac:dyDescent="0.2">
      <c r="A130" s="10" t="s">
        <v>109</v>
      </c>
      <c r="B130" s="18" t="s">
        <v>171</v>
      </c>
      <c r="C130" s="38">
        <v>6000</v>
      </c>
      <c r="D130" s="25">
        <v>133.19999999999999</v>
      </c>
      <c r="E130" s="37">
        <f t="shared" si="4"/>
        <v>2.2199999999999998</v>
      </c>
      <c r="G130" s="63"/>
      <c r="H130" s="39"/>
    </row>
    <row r="131" spans="1:8" ht="20.100000000000001" customHeight="1" x14ac:dyDescent="0.2">
      <c r="A131" s="10" t="s">
        <v>110</v>
      </c>
      <c r="B131" s="18" t="s">
        <v>172</v>
      </c>
      <c r="C131" s="38">
        <v>6100</v>
      </c>
      <c r="D131" s="25">
        <v>2880.6</v>
      </c>
      <c r="E131" s="37">
        <f t="shared" si="4"/>
        <v>47.222950819672128</v>
      </c>
      <c r="G131" s="63"/>
      <c r="H131" s="39"/>
    </row>
    <row r="132" spans="1:8" ht="27.6" customHeight="1" x14ac:dyDescent="0.25">
      <c r="A132" s="20" t="s">
        <v>173</v>
      </c>
      <c r="B132" s="7" t="s">
        <v>174</v>
      </c>
      <c r="C132" s="4">
        <f>C133</f>
        <v>162000</v>
      </c>
      <c r="D132" s="4">
        <f>D133</f>
        <v>76530.5</v>
      </c>
      <c r="E132" s="35">
        <f t="shared" si="4"/>
        <v>47.241049382716049</v>
      </c>
      <c r="G132" s="61"/>
      <c r="H132" s="39"/>
    </row>
    <row r="133" spans="1:8" ht="27" customHeight="1" x14ac:dyDescent="0.2">
      <c r="A133" s="10" t="s">
        <v>197</v>
      </c>
      <c r="B133" s="11" t="s">
        <v>175</v>
      </c>
      <c r="C133" s="36">
        <v>162000</v>
      </c>
      <c r="D133" s="22">
        <v>76530.5</v>
      </c>
      <c r="E133" s="37">
        <f t="shared" si="4"/>
        <v>47.241049382716049</v>
      </c>
      <c r="G133" s="63"/>
      <c r="H133" s="39"/>
    </row>
    <row r="134" spans="1:8" ht="19.350000000000001" customHeight="1" x14ac:dyDescent="0.25">
      <c r="A134" s="6" t="s">
        <v>118</v>
      </c>
      <c r="B134" s="7">
        <v>9600</v>
      </c>
      <c r="C134" s="67">
        <f>C81+C89+C95+C101+C106+C110+C116+C119+C124+C129+C132</f>
        <v>12180771.499999998</v>
      </c>
      <c r="D134" s="21">
        <f>D81+D89+D95+D101+D106+D110+D116+D119+D124+D129+D132</f>
        <v>4784387.3</v>
      </c>
      <c r="E134" s="35">
        <f t="shared" si="4"/>
        <v>39.278195966487026</v>
      </c>
      <c r="G134" s="64"/>
      <c r="H134" s="39"/>
    </row>
    <row r="135" spans="1:8" ht="45" x14ac:dyDescent="0.25">
      <c r="A135" s="6" t="s">
        <v>253</v>
      </c>
      <c r="B135" s="7"/>
      <c r="C135" s="21">
        <v>1141181.3</v>
      </c>
      <c r="D135" s="21"/>
      <c r="E135" s="9"/>
      <c r="G135" s="64"/>
      <c r="H135" s="39"/>
    </row>
    <row r="136" spans="1:8" ht="20.65" customHeight="1" x14ac:dyDescent="0.2">
      <c r="A136" s="70" t="s">
        <v>259</v>
      </c>
      <c r="B136" s="71"/>
      <c r="C136" s="71"/>
      <c r="D136" s="71"/>
      <c r="E136" s="71"/>
      <c r="G136" s="61"/>
      <c r="H136" s="39"/>
    </row>
    <row r="137" spans="1:8" x14ac:dyDescent="0.2">
      <c r="G137" s="61"/>
      <c r="H137" s="39"/>
    </row>
    <row r="138" spans="1:8" x14ac:dyDescent="0.2">
      <c r="G138" s="61"/>
      <c r="H138" s="39"/>
    </row>
    <row r="139" spans="1:8" x14ac:dyDescent="0.2">
      <c r="G139" s="61"/>
      <c r="H139" s="39"/>
    </row>
    <row r="140" spans="1:8" x14ac:dyDescent="0.2">
      <c r="G140" s="61"/>
      <c r="H140" s="39"/>
    </row>
    <row r="141" spans="1:8" x14ac:dyDescent="0.2">
      <c r="G141" s="61"/>
      <c r="H141" s="39"/>
    </row>
    <row r="142" spans="1:8" x14ac:dyDescent="0.2">
      <c r="G142" s="61"/>
      <c r="H142" s="39"/>
    </row>
    <row r="143" spans="1:8" x14ac:dyDescent="0.2">
      <c r="G143" s="61"/>
      <c r="H143" s="39"/>
    </row>
    <row r="144" spans="1:8" x14ac:dyDescent="0.2">
      <c r="G144" s="61"/>
      <c r="H144" s="39"/>
    </row>
    <row r="145" spans="7:8" x14ac:dyDescent="0.2">
      <c r="G145" s="61"/>
      <c r="H145" s="39"/>
    </row>
    <row r="146" spans="7:8" x14ac:dyDescent="0.2">
      <c r="G146" s="61"/>
      <c r="H146" s="39"/>
    </row>
    <row r="147" spans="7:8" x14ac:dyDescent="0.2">
      <c r="G147" s="61"/>
      <c r="H147" s="39"/>
    </row>
    <row r="148" spans="7:8" x14ac:dyDescent="0.2">
      <c r="G148" s="61"/>
      <c r="H148" s="39"/>
    </row>
    <row r="149" spans="7:8" x14ac:dyDescent="0.2">
      <c r="G149" s="65"/>
      <c r="H149" s="39"/>
    </row>
    <row r="150" spans="7:8" x14ac:dyDescent="0.2">
      <c r="G150" s="61"/>
      <c r="H150" s="39"/>
    </row>
    <row r="151" spans="7:8" x14ac:dyDescent="0.2">
      <c r="G151" s="61"/>
      <c r="H151" s="39"/>
    </row>
    <row r="152" spans="7:8" x14ac:dyDescent="0.2">
      <c r="G152" s="61"/>
      <c r="H152" s="39"/>
    </row>
    <row r="153" spans="7:8" x14ac:dyDescent="0.2">
      <c r="G153" s="61"/>
      <c r="H153" s="39"/>
    </row>
    <row r="154" spans="7:8" x14ac:dyDescent="0.2">
      <c r="G154" s="61"/>
      <c r="H154" s="39"/>
    </row>
    <row r="155" spans="7:8" x14ac:dyDescent="0.2">
      <c r="G155" s="61"/>
      <c r="H155" s="39"/>
    </row>
    <row r="156" spans="7:8" x14ac:dyDescent="0.2">
      <c r="G156" s="61"/>
      <c r="H156" s="39"/>
    </row>
    <row r="157" spans="7:8" x14ac:dyDescent="0.2">
      <c r="G157" s="61"/>
      <c r="H157" s="39"/>
    </row>
    <row r="158" spans="7:8" x14ac:dyDescent="0.2">
      <c r="G158" s="61"/>
      <c r="H158" s="39"/>
    </row>
    <row r="159" spans="7:8" x14ac:dyDescent="0.2">
      <c r="G159" s="61"/>
      <c r="H159" s="39"/>
    </row>
    <row r="160" spans="7:8" x14ac:dyDescent="0.2">
      <c r="G160" s="61"/>
      <c r="H160" s="39"/>
    </row>
    <row r="161" spans="7:8" x14ac:dyDescent="0.2">
      <c r="G161" s="61"/>
      <c r="H161" s="39"/>
    </row>
    <row r="162" spans="7:8" x14ac:dyDescent="0.2">
      <c r="G162" s="61"/>
      <c r="H162" s="39"/>
    </row>
    <row r="163" spans="7:8" x14ac:dyDescent="0.2">
      <c r="G163" s="61"/>
      <c r="H163" s="39"/>
    </row>
    <row r="164" spans="7:8" x14ac:dyDescent="0.2">
      <c r="G164" s="61"/>
      <c r="H164" s="39"/>
    </row>
    <row r="165" spans="7:8" x14ac:dyDescent="0.2">
      <c r="G165" s="61"/>
      <c r="H165" s="39"/>
    </row>
    <row r="166" spans="7:8" x14ac:dyDescent="0.2">
      <c r="G166" s="61"/>
      <c r="H166" s="39"/>
    </row>
    <row r="167" spans="7:8" x14ac:dyDescent="0.2">
      <c r="G167" s="61"/>
      <c r="H167" s="39"/>
    </row>
    <row r="168" spans="7:8" x14ac:dyDescent="0.2">
      <c r="G168" s="61"/>
      <c r="H168" s="39"/>
    </row>
    <row r="169" spans="7:8" x14ac:dyDescent="0.2">
      <c r="G169" s="61"/>
      <c r="H169" s="39"/>
    </row>
    <row r="170" spans="7:8" x14ac:dyDescent="0.2">
      <c r="G170" s="61"/>
      <c r="H170" s="39"/>
    </row>
    <row r="171" spans="7:8" x14ac:dyDescent="0.2">
      <c r="G171" s="61"/>
      <c r="H171" s="39"/>
    </row>
    <row r="172" spans="7:8" x14ac:dyDescent="0.2">
      <c r="G172" s="61"/>
      <c r="H172" s="39"/>
    </row>
    <row r="173" spans="7:8" x14ac:dyDescent="0.2">
      <c r="G173" s="61"/>
      <c r="H173" s="39"/>
    </row>
    <row r="174" spans="7:8" x14ac:dyDescent="0.2">
      <c r="G174" s="61"/>
      <c r="H174" s="39"/>
    </row>
    <row r="175" spans="7:8" x14ac:dyDescent="0.2">
      <c r="G175" s="61"/>
      <c r="H175" s="39"/>
    </row>
    <row r="176" spans="7:8" x14ac:dyDescent="0.2">
      <c r="G176" s="61"/>
      <c r="H176" s="39"/>
    </row>
    <row r="177" spans="7:8" x14ac:dyDescent="0.2">
      <c r="G177" s="61"/>
      <c r="H177" s="39"/>
    </row>
    <row r="178" spans="7:8" x14ac:dyDescent="0.2">
      <c r="G178" s="61"/>
      <c r="H178" s="39"/>
    </row>
    <row r="179" spans="7:8" x14ac:dyDescent="0.2">
      <c r="G179" s="61"/>
      <c r="H179" s="39"/>
    </row>
    <row r="180" spans="7:8" x14ac:dyDescent="0.2">
      <c r="G180" s="61"/>
      <c r="H180" s="39"/>
    </row>
    <row r="181" spans="7:8" x14ac:dyDescent="0.2">
      <c r="G181" s="61"/>
      <c r="H181" s="39"/>
    </row>
    <row r="182" spans="7:8" x14ac:dyDescent="0.2">
      <c r="G182" s="61"/>
      <c r="H182" s="39"/>
    </row>
    <row r="183" spans="7:8" x14ac:dyDescent="0.2">
      <c r="G183" s="61"/>
      <c r="H183" s="39"/>
    </row>
    <row r="184" spans="7:8" x14ac:dyDescent="0.2">
      <c r="G184" s="61"/>
      <c r="H184" s="39"/>
    </row>
    <row r="185" spans="7:8" x14ac:dyDescent="0.2">
      <c r="G185" s="61"/>
      <c r="H185" s="39"/>
    </row>
    <row r="186" spans="7:8" x14ac:dyDescent="0.2">
      <c r="G186" s="61"/>
      <c r="H186" s="39"/>
    </row>
    <row r="187" spans="7:8" x14ac:dyDescent="0.2">
      <c r="G187" s="61"/>
      <c r="H187" s="39"/>
    </row>
    <row r="188" spans="7:8" x14ac:dyDescent="0.2">
      <c r="G188" s="61"/>
      <c r="H188" s="39"/>
    </row>
    <row r="189" spans="7:8" x14ac:dyDescent="0.2">
      <c r="G189" s="61"/>
      <c r="H189" s="39"/>
    </row>
  </sheetData>
  <mergeCells count="3">
    <mergeCell ref="A1:E1"/>
    <mergeCell ref="A2:E2"/>
    <mergeCell ref="A136:E136"/>
  </mergeCells>
  <pageMargins left="0.78740157480314965" right="0" top="0.19685039370078741" bottom="0.19685039370078741" header="0.11811023622047245" footer="0.11811023622047245"/>
  <pageSetup paperSize="9" scale="64" fitToHeight="4" orientation="portrait" r:id="rId1"/>
  <headerFooter alignWithMargins="0"/>
  <rowBreaks count="3" manualBreakCount="3">
    <brk id="33" max="4" man="1"/>
    <brk id="54" max="4" man="1"/>
    <brk id="8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01.07.2018</vt:lpstr>
      <vt:lpstr>' 01.07.2018'!Область_печати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Григорьева Анжелика Львовна</cp:lastModifiedBy>
  <cp:lastPrinted>2018-07-05T10:42:44Z</cp:lastPrinted>
  <dcterms:created xsi:type="dcterms:W3CDTF">1996-10-08T23:32:33Z</dcterms:created>
  <dcterms:modified xsi:type="dcterms:W3CDTF">2018-07-05T11:14:06Z</dcterms:modified>
</cp:coreProperties>
</file>