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ЭтаКнига" defaultThemeVersion="124226"/>
  <bookViews>
    <workbookView xWindow="12876" yWindow="228" windowWidth="14256" windowHeight="10656" tabRatio="844"/>
  </bookViews>
  <sheets>
    <sheet name=" 01.11.2019" sheetId="330" r:id="rId1"/>
  </sheets>
  <definedNames>
    <definedName name="_xlnm._FilterDatabase" localSheetId="0" hidden="1">' 01.11.2019'!$B$1:$B$135</definedName>
    <definedName name="_xlnm.Print_Area" localSheetId="0">' 01.11.2019'!$A$1:$E$135</definedName>
  </definedNames>
  <calcPr calcId="145621"/>
</workbook>
</file>

<file path=xl/calcChain.xml><?xml version="1.0" encoding="utf-8"?>
<calcChain xmlns="http://schemas.openxmlformats.org/spreadsheetml/2006/main">
  <c r="E104" i="330" l="1"/>
  <c r="C31" i="330" l="1"/>
  <c r="D31" i="330"/>
  <c r="D28" i="330" s="1"/>
  <c r="E79" i="330" l="1"/>
  <c r="E77" i="330"/>
  <c r="D70" i="330" l="1"/>
  <c r="D82" i="330" l="1"/>
  <c r="D48" i="330" l="1"/>
  <c r="D126" i="330" l="1"/>
  <c r="D94" i="330" l="1"/>
  <c r="C94" i="330"/>
  <c r="D90" i="330" l="1"/>
  <c r="C90" i="330"/>
  <c r="E29" i="330" l="1"/>
  <c r="E60" i="330"/>
  <c r="D107" i="330" l="1"/>
  <c r="D68" i="330" l="1"/>
  <c r="D40" i="330"/>
  <c r="D116" i="330" l="1"/>
  <c r="D98" i="330"/>
  <c r="D121" i="330" l="1"/>
  <c r="E85" i="330" l="1"/>
  <c r="D45" i="330" l="1"/>
  <c r="D42" i="330"/>
  <c r="D23" i="330"/>
  <c r="D20" i="330"/>
  <c r="D16" i="330"/>
  <c r="D12" i="330"/>
  <c r="D8" i="330"/>
  <c r="E130" i="330" l="1"/>
  <c r="D129" i="330"/>
  <c r="C129" i="330"/>
  <c r="E128" i="330"/>
  <c r="E127" i="330"/>
  <c r="C126" i="330"/>
  <c r="E125" i="330"/>
  <c r="E124" i="330"/>
  <c r="E123" i="330"/>
  <c r="E122" i="330"/>
  <c r="C121" i="330"/>
  <c r="E120" i="330"/>
  <c r="E119" i="330"/>
  <c r="E118" i="330"/>
  <c r="E117" i="330"/>
  <c r="C116" i="330"/>
  <c r="E115" i="330"/>
  <c r="E114" i="330"/>
  <c r="D113" i="330"/>
  <c r="C113" i="330"/>
  <c r="E112" i="330"/>
  <c r="E111" i="330"/>
  <c r="E110" i="330"/>
  <c r="E109" i="330"/>
  <c r="E108" i="330"/>
  <c r="C107" i="330"/>
  <c r="E106" i="330"/>
  <c r="E105" i="330"/>
  <c r="D103" i="330"/>
  <c r="C103" i="330"/>
  <c r="E102" i="330"/>
  <c r="E101" i="330"/>
  <c r="E100" i="330"/>
  <c r="E99" i="330"/>
  <c r="C98" i="330"/>
  <c r="E97" i="330"/>
  <c r="E96" i="330"/>
  <c r="E95" i="330"/>
  <c r="E93" i="330"/>
  <c r="E92" i="330"/>
  <c r="E91" i="330"/>
  <c r="E89" i="330"/>
  <c r="E88" i="330"/>
  <c r="E86" i="330"/>
  <c r="E84" i="330"/>
  <c r="E83" i="330"/>
  <c r="C82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0" i="330"/>
  <c r="C48" i="330"/>
  <c r="E47" i="330"/>
  <c r="E46" i="330"/>
  <c r="C45" i="330"/>
  <c r="E44" i="330"/>
  <c r="C42" i="330"/>
  <c r="E41" i="330"/>
  <c r="C40" i="330"/>
  <c r="E39" i="330"/>
  <c r="E36" i="330"/>
  <c r="E35" i="330"/>
  <c r="E34" i="330"/>
  <c r="E33" i="330"/>
  <c r="C28" i="330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1" i="330" l="1"/>
  <c r="C131" i="330"/>
  <c r="E42" i="330"/>
  <c r="E31" i="330"/>
  <c r="E28" i="330"/>
  <c r="E116" i="330"/>
  <c r="E103" i="330"/>
  <c r="E70" i="330"/>
  <c r="E48" i="330"/>
  <c r="E40" i="330"/>
  <c r="E23" i="330"/>
  <c r="E20" i="330"/>
  <c r="E12" i="330"/>
  <c r="C6" i="330"/>
  <c r="C80" i="330" s="1"/>
  <c r="E45" i="330"/>
  <c r="E16" i="330"/>
  <c r="E107" i="330"/>
  <c r="E129" i="330"/>
  <c r="E126" i="330"/>
  <c r="E121" i="330"/>
  <c r="E113" i="330"/>
  <c r="E98" i="330"/>
  <c r="E94" i="330"/>
  <c r="E90" i="330"/>
  <c r="E68" i="330"/>
  <c r="E82" i="330"/>
  <c r="C81" i="330" l="1"/>
  <c r="E131" i="330"/>
  <c r="E8" i="330"/>
  <c r="E9" i="330"/>
  <c r="D10" i="330" l="1"/>
  <c r="D6" i="330" s="1"/>
  <c r="D80" i="330" s="1"/>
  <c r="E11" i="330"/>
  <c r="E10" i="330" l="1"/>
  <c r="E6" i="330" l="1"/>
  <c r="D81" i="330" l="1"/>
  <c r="E80" i="330"/>
</calcChain>
</file>

<file path=xl/sharedStrings.xml><?xml version="1.0" encoding="utf-8"?>
<sst xmlns="http://schemas.openxmlformats.org/spreadsheetml/2006/main" count="256" uniqueCount="255">
  <si>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</si>
  <si>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</si>
  <si>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</si>
  <si>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</si>
  <si>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</si>
  <si>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</si>
  <si>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</si>
  <si>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</si>
  <si>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</si>
  <si>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</si>
  <si>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</si>
  <si>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</si>
  <si>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</si>
  <si>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</si>
  <si>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</si>
  <si>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</si>
  <si>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</si>
  <si>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</si>
  <si>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</si>
  <si>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</si>
  <si>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</si>
  <si>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</si>
  <si>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</si>
  <si>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</si>
  <si>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</si>
  <si>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</si>
  <si>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</si>
  <si>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</si>
  <si>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</si>
  <si>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</si>
  <si>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</si>
  <si>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</si>
  <si>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</si>
  <si>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</si>
  <si>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</si>
  <si>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</si>
  <si>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</si>
  <si>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</si>
  <si>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</si>
  <si>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</si>
  <si>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</si>
  <si>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</si>
  <si>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</si>
  <si>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</si>
  <si>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</si>
  <si>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</si>
  <si>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</si>
  <si>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</si>
  <si>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</si>
  <si>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</si>
  <si>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</si>
  <si>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</si>
  <si>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</si>
  <si>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</si>
  <si>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</si>
  <si>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</si>
  <si>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</si>
  <si>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</si>
  <si>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</si>
  <si>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</si>
  <si>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</si>
  <si>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</si>
  <si>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</si>
  <si>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</si>
  <si>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</si>
  <si>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</si>
  <si>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</si>
  <si>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</si>
  <si>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</si>
  <si>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</si>
  <si>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</si>
  <si>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</si>
  <si>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</si>
  <si>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</si>
  <si>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</si>
  <si>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</si>
  <si>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</si>
  <si>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</si>
  <si>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</si>
  <si>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</si>
  <si>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</si>
  <si>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</si>
  <si>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</si>
  <si>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</si>
  <si>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</si>
  <si>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</si>
  <si>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</si>
  <si>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</si>
  <si>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</si>
  <si>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</si>
  <si>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</si>
  <si>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</si>
  <si>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</si>
  <si>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</si>
  <si>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</si>
  <si>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</si>
  <si>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</si>
  <si>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</si>
  <si>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</si>
  <si>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</si>
  <si>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</si>
  <si>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</si>
  <si>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</si>
  <si>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</si>
  <si>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</si>
  <si>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</si>
  <si>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</si>
  <si>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</si>
  <si>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</si>
  <si>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</si>
  <si>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</si>
  <si>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</si>
  <si>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</si>
  <si>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</si>
  <si>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</si>
  <si>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</si>
  <si>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0412</t>
  </si>
  <si>
    <t>Благоустройство</t>
  </si>
  <si>
    <t>0503</t>
  </si>
  <si>
    <t>0505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</si>
  <si>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</si>
  <si>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</si>
  <si>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</si>
  <si>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</si>
  <si>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</si>
  <si>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</si>
  <si>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</si>
  <si>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</si>
  <si>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</si>
  <si>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</si>
  <si>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</si>
  <si>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</si>
  <si>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</si>
  <si>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</si>
  <si>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</si>
  <si>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</si>
  <si>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</si>
  <si>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</si>
  <si>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</si>
  <si>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</si>
  <si>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</si>
  <si>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</si>
  <si>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</si>
  <si>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</si>
  <si>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</si>
  <si>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</si>
  <si>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</si>
  <si>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</si>
  <si>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</si>
  <si>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</si>
  <si>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</si>
  <si>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</si>
  <si>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</si>
  <si>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</si>
  <si>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</si>
  <si>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</si>
  <si>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</si>
  <si>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</si>
  <si>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</si>
  <si>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</si>
  <si>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</si>
  <si>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</si>
  <si>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</si>
  <si>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</si>
  <si>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</si>
  <si>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</si>
  <si>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</si>
  <si>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</si>
  <si>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</si>
  <si>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</si>
  <si>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</si>
  <si>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</si>
  <si>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</si>
  <si>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</si>
  <si>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</si>
  <si>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</si>
  <si>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</si>
  <si>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</si>
  <si>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</si>
  <si>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</si>
  <si>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</si>
  <si>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</si>
  <si>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</si>
  <si>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</si>
  <si>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</si>
  <si>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</si>
  <si>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</si>
  <si>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</si>
  <si>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</si>
  <si>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</si>
  <si>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</si>
  <si>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</si>
  <si>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</si>
  <si>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</si>
  <si>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</si>
  <si>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</si>
  <si>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</si>
  <si>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</si>
  <si>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</si>
  <si>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</si>
  <si>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</si>
  <si>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</si>
  <si>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</si>
  <si>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</si>
  <si>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</si>
  <si>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</si>
  <si>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</si>
  <si>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</si>
  <si>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</si>
  <si>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</si>
  <si>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</si>
  <si>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</si>
  <si>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</si>
  <si>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</si>
  <si>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</si>
  <si>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</si>
  <si>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</si>
  <si>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</si>
  <si>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</si>
  <si>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</si>
  <si>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</si>
  <si>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</si>
  <si>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</si>
  <si>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</si>
  <si>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</si>
  <si>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</si>
  <si>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</si>
  <si>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</si>
  <si>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</si>
  <si>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</si>
  <si>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</si>
  <si>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</si>
  <si>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</si>
  <si>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</si>
  <si>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</si>
  <si>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</si>
  <si>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</si>
  <si>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</si>
  <si>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внутреннего  и муниципального долга</t>
  </si>
  <si>
    <t>Прочие безвозмездные поступления в бюджеты городских округов</t>
  </si>
  <si>
    <t>000 2 07 00000 00 0000 000</t>
  </si>
  <si>
    <t>000 2 02 10000 00 0000 150</t>
  </si>
  <si>
    <t>000 2 02 20000 00 0000 150</t>
  </si>
  <si>
    <t>000 2 02 30000 00 0000 150</t>
  </si>
  <si>
    <t>000 2 02 40000 00 0000 150</t>
  </si>
  <si>
    <t>000 2 02 90000 00 0000 150</t>
  </si>
  <si>
    <t xml:space="preserve">Молодежная политика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</si>
  <si>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</si>
  <si>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0602</t>
  </si>
  <si>
    <t>Сбор, удаление отходов и очистка сточных вод</t>
  </si>
  <si>
    <t xml:space="preserve">Начальник финансового управления администрации города Чебоксары                                                                                 </t>
  </si>
  <si>
    <t>Н.Г. Куликова</t>
  </si>
  <si>
    <t>по состоянию на 01 ноября 2019 года</t>
  </si>
  <si>
    <t xml:space="preserve">Исполнено                за  январь-октябрь                  2019 года     (тыс.руб.)   </t>
  </si>
  <si>
    <t>000 1 11 05020 00 0000 120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</si>
</sst>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  <font>
      <sz val="12"/>
      <name val="Arial"/>
      <family val="2"/>
      <charset val="204"/>
    </font>
    <font>
      <sz val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2">
      <alignment horizontal="right" vertical="top" shrinkToFit="1"/>
    </xf>
    <xf numFmtId="166" fontId="18" fillId="23" borderId="2">
      <alignment horizontal="right" vertical="top" shrinkToFit="1"/>
    </xf>
    <xf numFmtId="166" fontId="19" fillId="0" borderId="2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2">
      <alignment horizontal="right" vertical="center" shrinkToFit="1"/>
    </xf>
    <xf numFmtId="166" fontId="20" fillId="23" borderId="2">
      <alignment horizontal="right" vertical="top" shrinkToFit="1"/>
    </xf>
    <xf numFmtId="166" fontId="20" fillId="25" borderId="2">
      <alignment horizontal="right" vertical="top" shrinkToFit="1"/>
    </xf>
    <xf numFmtId="166" fontId="20" fillId="0" borderId="2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3"/>
    <xf numFmtId="0" fontId="19" fillId="0" borderId="0">
      <alignment horizontal="center" vertical="center" shrinkToFit="1"/>
    </xf>
    <xf numFmtId="0" fontId="19" fillId="26" borderId="3"/>
    <xf numFmtId="0" fontId="19" fillId="0" borderId="2">
      <alignment horizontal="center" vertical="center" wrapText="1"/>
    </xf>
    <xf numFmtId="0" fontId="19" fillId="26" borderId="3"/>
    <xf numFmtId="0" fontId="20" fillId="0" borderId="2">
      <alignment horizontal="center" vertical="center" wrapText="1"/>
    </xf>
    <xf numFmtId="0" fontId="19" fillId="27" borderId="4"/>
    <xf numFmtId="0" fontId="20" fillId="0" borderId="2">
      <alignment horizontal="center" vertical="center" wrapText="1"/>
    </xf>
    <xf numFmtId="0" fontId="19" fillId="26" borderId="4"/>
    <xf numFmtId="49" fontId="19" fillId="0" borderId="2">
      <alignment horizontal="left" vertical="top" wrapText="1" indent="2"/>
    </xf>
    <xf numFmtId="0" fontId="19" fillId="26" borderId="4"/>
    <xf numFmtId="0" fontId="20" fillId="23" borderId="2">
      <alignment vertical="top" wrapText="1"/>
    </xf>
    <xf numFmtId="0" fontId="18" fillId="0" borderId="2">
      <alignment horizontal="left"/>
    </xf>
    <xf numFmtId="0" fontId="20" fillId="23" borderId="2">
      <alignment vertical="top" wrapText="1"/>
    </xf>
    <xf numFmtId="0" fontId="20" fillId="25" borderId="2">
      <alignment vertical="top" wrapText="1"/>
    </xf>
    <xf numFmtId="0" fontId="19" fillId="27" borderId="5"/>
    <xf numFmtId="0" fontId="20" fillId="25" borderId="2">
      <alignment vertical="top" wrapText="1"/>
    </xf>
    <xf numFmtId="0" fontId="20" fillId="0" borderId="2">
      <alignment vertical="top" wrapText="1"/>
    </xf>
    <xf numFmtId="0" fontId="19" fillId="0" borderId="0"/>
    <xf numFmtId="0" fontId="20" fillId="0" borderId="2">
      <alignment vertical="top" wrapText="1"/>
    </xf>
    <xf numFmtId="0" fontId="19" fillId="26" borderId="5"/>
    <xf numFmtId="0" fontId="19" fillId="0" borderId="0">
      <alignment horizontal="left" wrapText="1"/>
    </xf>
    <xf numFmtId="0" fontId="19" fillId="26" borderId="5"/>
    <xf numFmtId="0" fontId="20" fillId="0" borderId="2"/>
    <xf numFmtId="49" fontId="19" fillId="0" borderId="2">
      <alignment horizontal="center" vertical="top" shrinkToFit="1"/>
    </xf>
    <xf numFmtId="0" fontId="20" fillId="0" borderId="2"/>
    <xf numFmtId="0" fontId="19" fillId="0" borderId="0">
      <alignment wrapText="1"/>
    </xf>
    <xf numFmtId="4" fontId="19" fillId="0" borderId="2">
      <alignment horizontal="right" vertical="top" shrinkToFit="1"/>
    </xf>
    <xf numFmtId="0" fontId="19" fillId="0" borderId="0">
      <alignment wrapText="1"/>
    </xf>
    <xf numFmtId="0" fontId="20" fillId="0" borderId="2">
      <alignment horizontal="center" vertical="center" wrapText="1"/>
    </xf>
    <xf numFmtId="4" fontId="18" fillId="22" borderId="2">
      <alignment horizontal="right" vertical="top" shrinkToFit="1"/>
    </xf>
    <xf numFmtId="0" fontId="20" fillId="0" borderId="2">
      <alignment horizontal="center" vertical="center" wrapText="1"/>
    </xf>
    <xf numFmtId="49" fontId="20" fillId="23" borderId="2">
      <alignment horizontal="left" vertical="top" shrinkToFit="1"/>
    </xf>
    <xf numFmtId="0" fontId="19" fillId="0" borderId="2">
      <alignment horizontal="center" vertical="center" wrapText="1"/>
    </xf>
    <xf numFmtId="49" fontId="20" fillId="23" borderId="2">
      <alignment horizontal="left" vertical="top" shrinkToFit="1"/>
    </xf>
    <xf numFmtId="0" fontId="20" fillId="25" borderId="6">
      <alignment wrapText="1"/>
    </xf>
    <xf numFmtId="0" fontId="19" fillId="0" borderId="0">
      <alignment horizontal="left" wrapText="1"/>
    </xf>
    <xf numFmtId="0" fontId="20" fillId="25" borderId="6">
      <alignment wrapText="1"/>
    </xf>
    <xf numFmtId="49" fontId="20" fillId="0" borderId="2">
      <alignment horizontal="left" vertical="top" shrinkToFit="1"/>
    </xf>
    <xf numFmtId="10" fontId="19" fillId="0" borderId="2">
      <alignment horizontal="right" vertical="top" shrinkToFit="1"/>
    </xf>
    <xf numFmtId="49" fontId="20" fillId="0" borderId="2">
      <alignment horizontal="left" vertical="top" shrinkToFit="1"/>
    </xf>
    <xf numFmtId="0" fontId="20" fillId="24" borderId="2">
      <alignment horizontal="left" vertical="center" shrinkToFit="1"/>
    </xf>
    <xf numFmtId="10" fontId="18" fillId="22" borderId="2">
      <alignment horizontal="right" vertical="top" shrinkToFit="1"/>
    </xf>
    <xf numFmtId="0" fontId="20" fillId="24" borderId="2">
      <alignment horizontal="left" vertical="center" shrinkToFit="1"/>
    </xf>
    <xf numFmtId="49" fontId="20" fillId="25" borderId="7">
      <alignment horizontal="left" vertical="top" shrinkToFit="1"/>
    </xf>
    <xf numFmtId="0" fontId="22" fillId="0" borderId="0">
      <alignment horizontal="center" wrapText="1"/>
    </xf>
    <xf numFmtId="49" fontId="20" fillId="25" borderId="7">
      <alignment horizontal="left" vertical="top" shrinkToFit="1"/>
    </xf>
    <xf numFmtId="0" fontId="20" fillId="0" borderId="2">
      <alignment horizontal="center" vertical="center" wrapText="1"/>
    </xf>
    <xf numFmtId="0" fontId="22" fillId="0" borderId="0">
      <alignment horizontal="center"/>
    </xf>
    <xf numFmtId="0" fontId="20" fillId="0" borderId="2">
      <alignment horizontal="center" vertical="center" wrapText="1"/>
    </xf>
    <xf numFmtId="4" fontId="20" fillId="23" borderId="2">
      <alignment horizontal="right" vertical="top" shrinkToFit="1"/>
    </xf>
    <xf numFmtId="0" fontId="18" fillId="0" borderId="2">
      <alignment vertical="top" wrapText="1"/>
    </xf>
    <xf numFmtId="4" fontId="20" fillId="23" borderId="2">
      <alignment horizontal="right" vertical="top" shrinkToFit="1"/>
    </xf>
    <xf numFmtId="4" fontId="20" fillId="25" borderId="2">
      <alignment horizontal="right" vertical="top" shrinkToFit="1"/>
    </xf>
    <xf numFmtId="4" fontId="18" fillId="23" borderId="2">
      <alignment horizontal="right" vertical="top" shrinkToFit="1"/>
    </xf>
    <xf numFmtId="4" fontId="20" fillId="25" borderId="2">
      <alignment horizontal="right" vertical="top" shrinkToFit="1"/>
    </xf>
    <xf numFmtId="4" fontId="20" fillId="0" borderId="2">
      <alignment horizontal="right" vertical="top" shrinkToFit="1"/>
    </xf>
    <xf numFmtId="10" fontId="18" fillId="23" borderId="2">
      <alignment horizontal="right" vertical="top" shrinkToFit="1"/>
    </xf>
    <xf numFmtId="4" fontId="20" fillId="0" borderId="2">
      <alignment horizontal="right" vertical="top" shrinkToFit="1"/>
    </xf>
    <xf numFmtId="4" fontId="20" fillId="24" borderId="2">
      <alignment horizontal="right" vertical="center" shrinkToFit="1"/>
    </xf>
    <xf numFmtId="0" fontId="20" fillId="0" borderId="0">
      <alignment horizontal="left" vertical="top"/>
    </xf>
    <xf numFmtId="0" fontId="20" fillId="0" borderId="8"/>
    <xf numFmtId="0" fontId="20" fillId="0" borderId="9">
      <alignment horizontal="right"/>
    </xf>
    <xf numFmtId="49" fontId="20" fillId="0" borderId="10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1" applyNumberFormat="0" applyAlignment="0" applyProtection="0"/>
    <xf numFmtId="0" fontId="23" fillId="34" borderId="11" applyNumberFormat="0" applyAlignment="0" applyProtection="0"/>
    <xf numFmtId="0" fontId="24" fillId="35" borderId="12" applyNumberFormat="0" applyAlignment="0" applyProtection="0"/>
    <xf numFmtId="0" fontId="24" fillId="35" borderId="12" applyNumberFormat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36" borderId="17" applyNumberFormat="0" applyAlignment="0" applyProtection="0"/>
    <xf numFmtId="0" fontId="30" fillId="36" borderId="17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18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0">
      <alignment horizontal="right" vertical="top" shrinkToFit="1"/>
    </xf>
  </cellStyleXfs>
  <cellXfs count="55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49" fontId="5" fillId="40" borderId="1" xfId="0" applyNumberFormat="1" applyFont="1" applyFill="1" applyBorder="1" applyAlignment="1">
      <alignment horizontal="center"/>
    </xf>
    <xf numFmtId="49" fontId="3" fillId="40" borderId="1" xfId="0" applyNumberFormat="1" applyFont="1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49" fontId="5" fillId="40" borderId="1" xfId="0" applyNumberFormat="1" applyFont="1" applyFill="1" applyBorder="1" applyAlignment="1">
      <alignment horizontal="center" vertical="center"/>
    </xf>
    <xf numFmtId="166" fontId="5" fillId="40" borderId="1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0" fontId="5" fillId="40" borderId="1" xfId="0" applyFont="1" applyFill="1" applyBorder="1" applyAlignment="1">
      <alignment horizontal="justify" vertical="center" wrapText="1"/>
    </xf>
    <xf numFmtId="0" fontId="3" fillId="40" borderId="1" xfId="0" applyFont="1" applyFill="1" applyBorder="1" applyAlignment="1">
      <alignment horizontal="justify" vertical="center" wrapText="1"/>
    </xf>
    <xf numFmtId="0" fontId="7" fillId="40" borderId="1" xfId="0" applyFont="1" applyFill="1" applyBorder="1" applyAlignment="1">
      <alignment horizontal="justify" vertical="center" wrapText="1"/>
    </xf>
    <xf numFmtId="0" fontId="2" fillId="40" borderId="1" xfId="0" applyFont="1" applyFill="1" applyBorder="1" applyAlignment="1">
      <alignment horizontal="justify" vertical="center" wrapText="1"/>
    </xf>
    <xf numFmtId="0" fontId="5" fillId="40" borderId="1" xfId="0" applyFont="1" applyFill="1" applyBorder="1" applyAlignment="1">
      <alignment horizontal="justify" vertical="top" wrapText="1"/>
    </xf>
    <xf numFmtId="0" fontId="39" fillId="40" borderId="0" xfId="0" applyFont="1" applyFill="1" applyBorder="1" applyAlignment="1">
      <alignment horizontal="right"/>
    </xf>
    <xf numFmtId="0" fontId="3" fillId="40" borderId="1" xfId="0" applyFont="1" applyFill="1" applyBorder="1" applyAlignment="1">
      <alignment horizontal="left" vertical="center" wrapText="1" indent="1"/>
    </xf>
    <xf numFmtId="0" fontId="40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  <xf numFmtId="165" fontId="2" fillId="40" borderId="1" xfId="0" applyNumberFormat="1" applyFont="1" applyFill="1" applyBorder="1" applyAlignment="1">
      <alignment horizontal="center" vertical="center" wrapText="1"/>
    </xf>
    <xf numFmtId="166" fontId="6" fillId="40" borderId="1" xfId="0" applyNumberFormat="1" applyFont="1" applyFill="1" applyBorder="1"/>
    <xf numFmtId="166" fontId="4" fillId="40" borderId="1" xfId="0" applyNumberFormat="1" applyFont="1" applyFill="1" applyBorder="1"/>
    <xf numFmtId="166" fontId="6" fillId="40" borderId="1" xfId="0" applyNumberFormat="1" applyFont="1" applyFill="1" applyBorder="1" applyAlignment="1">
      <alignment horizontal="right" vertical="center"/>
    </xf>
    <xf numFmtId="166" fontId="4" fillId="40" borderId="1" xfId="0" applyNumberFormat="1" applyFont="1" applyFill="1" applyBorder="1" applyAlignment="1">
      <alignment horizontal="right" vertical="center"/>
    </xf>
    <xf numFmtId="166" fontId="6" fillId="40" borderId="1" xfId="0" applyNumberFormat="1" applyFont="1" applyFill="1" applyBorder="1" applyAlignment="1">
      <alignment horizontal="right"/>
    </xf>
    <xf numFmtId="166" fontId="2" fillId="40" borderId="1" xfId="0" applyNumberFormat="1" applyFont="1" applyFill="1" applyBorder="1" applyAlignment="1">
      <alignment horizontal="center" vertical="center" wrapText="1"/>
    </xf>
    <xf numFmtId="0" fontId="7" fillId="42" borderId="0" xfId="0" applyFont="1" applyFill="1"/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showZeros="0" tabSelected="1" view="pageBreakPreview" zoomScaleNormal="100" zoomScaleSheetLayoutView="100" workbookViewId="0">
      <selection activeCell="B34" sqref="B34"/>
    </sheetView>
  </sheetViews>
  <sheetFormatPr defaultColWidth="9.44140625" defaultRowHeight="13.8" x14ac:dyDescent="0.25"/>
  <cols>
    <col min="1" max="1" width="44.88671875" style="15" customWidth="1"/>
    <col min="2" max="2" width="27.5546875" style="15" customWidth="1"/>
    <col min="3" max="3" width="17" style="15" customWidth="1"/>
    <col min="4" max="4" width="17.6640625" style="2" customWidth="1"/>
    <col min="5" max="5" width="15.109375" style="18" customWidth="1"/>
    <col min="6" max="6" width="0" style="1" hidden="1" customWidth="1"/>
    <col min="7" max="16384" width="9.44140625" style="1"/>
  </cols>
  <sheetData>
    <row r="1" spans="1:5" ht="18" customHeight="1" x14ac:dyDescent="0.25">
      <c r="A1" s="53" t="s">
        <v>0</v>
      </c>
      <c r="B1" s="53"/>
      <c r="C1" s="53"/>
      <c r="D1" s="53"/>
      <c r="E1" s="53"/>
    </row>
    <row r="2" spans="1:5" ht="14.25" customHeight="1" x14ac:dyDescent="0.25">
      <c r="A2" s="54" t="s">
        <v>252</v>
      </c>
      <c r="B2" s="54"/>
      <c r="C2" s="54"/>
      <c r="D2" s="54"/>
      <c r="E2" s="54"/>
    </row>
    <row r="3" spans="1:5" x14ac:dyDescent="0.25">
      <c r="A3" s="10"/>
      <c r="B3" s="11"/>
      <c r="C3" s="12"/>
      <c r="E3" s="13"/>
    </row>
    <row r="4" spans="1:5" ht="69.599999999999994" customHeight="1" x14ac:dyDescent="0.25">
      <c r="A4" s="17" t="s">
        <v>1</v>
      </c>
      <c r="B4" s="27" t="s">
        <v>132</v>
      </c>
      <c r="C4" s="17" t="s">
        <v>170</v>
      </c>
      <c r="D4" s="51" t="s">
        <v>253</v>
      </c>
      <c r="E4" s="45" t="s">
        <v>133</v>
      </c>
    </row>
    <row r="5" spans="1:5" ht="11.25" customHeight="1" x14ac:dyDescent="0.25">
      <c r="A5" s="17">
        <v>1</v>
      </c>
      <c r="B5" s="27">
        <v>2</v>
      </c>
      <c r="C5" s="27">
        <v>3</v>
      </c>
      <c r="D5" s="28">
        <v>4</v>
      </c>
      <c r="E5" s="28">
        <v>5</v>
      </c>
    </row>
    <row r="6" spans="1:5" s="15" customFormat="1" x14ac:dyDescent="0.25">
      <c r="A6" s="39" t="s">
        <v>134</v>
      </c>
      <c r="B6" s="4" t="s">
        <v>2</v>
      </c>
      <c r="C6" s="3">
        <f>C8+C12+C16+C20+C23+C27+C28+C40+C42+C45+C48+C67+C10</f>
        <v>4486372.5</v>
      </c>
      <c r="D6" s="3">
        <f>D8+D12+D16+D20+D23+D27+D28+D40+D42+D45+D48+D67+D10</f>
        <v>3312437.7</v>
      </c>
      <c r="E6" s="46">
        <f>D6/C6*100</f>
        <v>73.833318566391895</v>
      </c>
    </row>
    <row r="7" spans="1:5" s="15" customFormat="1" x14ac:dyDescent="0.25">
      <c r="A7" s="37" t="s">
        <v>3</v>
      </c>
      <c r="B7" s="5"/>
      <c r="C7" s="8"/>
      <c r="D7" s="8"/>
      <c r="E7" s="47"/>
    </row>
    <row r="8" spans="1:5" s="15" customFormat="1" ht="16.350000000000001" customHeight="1" x14ac:dyDescent="0.25">
      <c r="A8" s="36" t="s">
        <v>236</v>
      </c>
      <c r="B8" s="20" t="s">
        <v>4</v>
      </c>
      <c r="C8" s="21">
        <f>C9</f>
        <v>2052900</v>
      </c>
      <c r="D8" s="21">
        <f>D9</f>
        <v>1489245.3</v>
      </c>
      <c r="E8" s="48">
        <f t="shared" ref="E8:E26" si="0">D8/C8*100</f>
        <v>72.543489697501101</v>
      </c>
    </row>
    <row r="9" spans="1:5" s="15" customFormat="1" ht="15.6" customHeight="1" x14ac:dyDescent="0.25">
      <c r="A9" s="37" t="s">
        <v>130</v>
      </c>
      <c r="B9" s="29" t="s">
        <v>5</v>
      </c>
      <c r="C9" s="30">
        <v>2052900</v>
      </c>
      <c r="D9" s="30">
        <v>1489245.3</v>
      </c>
      <c r="E9" s="49">
        <f t="shared" si="0"/>
        <v>72.543489697501101</v>
      </c>
    </row>
    <row r="10" spans="1:5" s="15" customFormat="1" ht="40.950000000000003" customHeight="1" x14ac:dyDescent="0.25">
      <c r="A10" s="39" t="s">
        <v>190</v>
      </c>
      <c r="B10" s="31" t="s">
        <v>211</v>
      </c>
      <c r="C10" s="7">
        <f>C11</f>
        <v>10407.200000000001</v>
      </c>
      <c r="D10" s="7">
        <f>D11</f>
        <v>8604.7000000000007</v>
      </c>
      <c r="E10" s="46">
        <f t="shared" si="0"/>
        <v>82.680259820124533</v>
      </c>
    </row>
    <row r="11" spans="1:5" s="15" customFormat="1" ht="41.4" x14ac:dyDescent="0.25">
      <c r="A11" s="37" t="s">
        <v>191</v>
      </c>
      <c r="B11" s="5" t="s">
        <v>212</v>
      </c>
      <c r="C11" s="8">
        <v>10407.200000000001</v>
      </c>
      <c r="D11" s="8">
        <v>8604.7000000000007</v>
      </c>
      <c r="E11" s="47">
        <f t="shared" si="0"/>
        <v>82.680259820124533</v>
      </c>
    </row>
    <row r="12" spans="1:5" s="15" customFormat="1" ht="19.350000000000001" customHeight="1" x14ac:dyDescent="0.25">
      <c r="A12" s="36" t="s">
        <v>6</v>
      </c>
      <c r="B12" s="4" t="s">
        <v>7</v>
      </c>
      <c r="C12" s="7">
        <f>SUM(C13:C15)</f>
        <v>382999.6</v>
      </c>
      <c r="D12" s="7">
        <f>SUM(D13:D15)</f>
        <v>338366.00000000006</v>
      </c>
      <c r="E12" s="46">
        <f t="shared" si="0"/>
        <v>88.346306366899626</v>
      </c>
    </row>
    <row r="13" spans="1:5" s="15" customFormat="1" ht="27.75" customHeight="1" x14ac:dyDescent="0.25">
      <c r="A13" s="37" t="s">
        <v>8</v>
      </c>
      <c r="B13" s="5" t="s">
        <v>171</v>
      </c>
      <c r="C13" s="8">
        <v>367490.6</v>
      </c>
      <c r="D13" s="8">
        <v>324291.7</v>
      </c>
      <c r="E13" s="47">
        <f t="shared" si="0"/>
        <v>88.244896604158058</v>
      </c>
    </row>
    <row r="14" spans="1:5" s="15" customFormat="1" ht="18" customHeight="1" x14ac:dyDescent="0.25">
      <c r="A14" s="37" t="s">
        <v>9</v>
      </c>
      <c r="B14" s="5" t="s">
        <v>172</v>
      </c>
      <c r="C14" s="8">
        <v>2562</v>
      </c>
      <c r="D14" s="8">
        <v>3566.9</v>
      </c>
      <c r="E14" s="47">
        <f t="shared" si="0"/>
        <v>139.22326307572212</v>
      </c>
    </row>
    <row r="15" spans="1:5" s="15" customFormat="1" ht="28.5" customHeight="1" x14ac:dyDescent="0.25">
      <c r="A15" s="37" t="s">
        <v>203</v>
      </c>
      <c r="B15" s="5" t="s">
        <v>182</v>
      </c>
      <c r="C15" s="8">
        <v>12947</v>
      </c>
      <c r="D15" s="8">
        <v>10507.4</v>
      </c>
      <c r="E15" s="47">
        <f t="shared" si="0"/>
        <v>81.157024793388416</v>
      </c>
    </row>
    <row r="16" spans="1:5" s="15" customFormat="1" ht="14.85" customHeight="1" x14ac:dyDescent="0.25">
      <c r="A16" s="36" t="s">
        <v>10</v>
      </c>
      <c r="B16" s="4" t="s">
        <v>11</v>
      </c>
      <c r="C16" s="7">
        <f>SUM(C17:C19)</f>
        <v>549437.69999999995</v>
      </c>
      <c r="D16" s="7">
        <f>SUM(D17:D19)</f>
        <v>413858.39999999997</v>
      </c>
      <c r="E16" s="46">
        <f t="shared" si="0"/>
        <v>75.323990326837787</v>
      </c>
    </row>
    <row r="17" spans="1:6" s="15" customFormat="1" ht="17.25" customHeight="1" x14ac:dyDescent="0.25">
      <c r="A17" s="37" t="s">
        <v>12</v>
      </c>
      <c r="B17" s="5" t="s">
        <v>13</v>
      </c>
      <c r="C17" s="8">
        <v>160830</v>
      </c>
      <c r="D17" s="8">
        <v>79578.8</v>
      </c>
      <c r="E17" s="47">
        <f t="shared" si="0"/>
        <v>49.480072125847165</v>
      </c>
    </row>
    <row r="18" spans="1:6" s="15" customFormat="1" ht="15.75" customHeight="1" x14ac:dyDescent="0.25">
      <c r="A18" s="37" t="s">
        <v>192</v>
      </c>
      <c r="B18" s="5" t="s">
        <v>193</v>
      </c>
      <c r="C18" s="8">
        <v>42650</v>
      </c>
      <c r="D18" s="8">
        <v>26627.5</v>
      </c>
      <c r="E18" s="47">
        <f t="shared" si="0"/>
        <v>62.432590855803049</v>
      </c>
    </row>
    <row r="19" spans="1:6" s="15" customFormat="1" ht="13.5" customHeight="1" x14ac:dyDescent="0.25">
      <c r="A19" s="37" t="s">
        <v>14</v>
      </c>
      <c r="B19" s="5" t="s">
        <v>15</v>
      </c>
      <c r="C19" s="8">
        <v>345957.7</v>
      </c>
      <c r="D19" s="8">
        <v>307652.09999999998</v>
      </c>
      <c r="E19" s="47">
        <f t="shared" si="0"/>
        <v>88.927663699926313</v>
      </c>
    </row>
    <row r="20" spans="1:6" s="15" customFormat="1" ht="44.85" customHeight="1" x14ac:dyDescent="0.25">
      <c r="A20" s="36" t="s">
        <v>16</v>
      </c>
      <c r="B20" s="4" t="s">
        <v>17</v>
      </c>
      <c r="C20" s="7">
        <f>C21+C22</f>
        <v>6057</v>
      </c>
      <c r="D20" s="7">
        <f>D21+D22</f>
        <v>5440.3</v>
      </c>
      <c r="E20" s="46">
        <f t="shared" si="0"/>
        <v>89.818391943206208</v>
      </c>
    </row>
    <row r="21" spans="1:6" s="15" customFormat="1" ht="18" customHeight="1" x14ac:dyDescent="0.25">
      <c r="A21" s="37" t="s">
        <v>18</v>
      </c>
      <c r="B21" s="5" t="s">
        <v>19</v>
      </c>
      <c r="C21" s="8">
        <v>5807</v>
      </c>
      <c r="D21" s="8">
        <v>5244.6</v>
      </c>
      <c r="E21" s="47">
        <f t="shared" si="0"/>
        <v>90.315136903736871</v>
      </c>
    </row>
    <row r="22" spans="1:6" s="15" customFormat="1" ht="41.4" x14ac:dyDescent="0.25">
      <c r="A22" s="37" t="s">
        <v>162</v>
      </c>
      <c r="B22" s="5" t="s">
        <v>20</v>
      </c>
      <c r="C22" s="8">
        <v>250</v>
      </c>
      <c r="D22" s="8">
        <v>195.7</v>
      </c>
      <c r="E22" s="47">
        <f t="shared" si="0"/>
        <v>78.28</v>
      </c>
    </row>
    <row r="23" spans="1:6" s="15" customFormat="1" ht="16.5" customHeight="1" x14ac:dyDescent="0.25">
      <c r="A23" s="36" t="s">
        <v>135</v>
      </c>
      <c r="B23" s="4" t="s">
        <v>21</v>
      </c>
      <c r="C23" s="7">
        <f>SUM(C24:C26)</f>
        <v>129383.4</v>
      </c>
      <c r="D23" s="7">
        <f>SUM(D24:D26)</f>
        <v>93663.9</v>
      </c>
      <c r="E23" s="46">
        <f t="shared" si="0"/>
        <v>72.392517123525892</v>
      </c>
    </row>
    <row r="24" spans="1:6" s="15" customFormat="1" ht="44.1" customHeight="1" x14ac:dyDescent="0.25">
      <c r="A24" s="37" t="s">
        <v>22</v>
      </c>
      <c r="B24" s="5" t="s">
        <v>23</v>
      </c>
      <c r="C24" s="8">
        <v>74801</v>
      </c>
      <c r="D24" s="8">
        <v>55018.1</v>
      </c>
      <c r="E24" s="47">
        <f t="shared" si="0"/>
        <v>73.552626301787399</v>
      </c>
    </row>
    <row r="25" spans="1:6" s="15" customFormat="1" ht="100.2" customHeight="1" x14ac:dyDescent="0.25">
      <c r="A25" s="37" t="s">
        <v>218</v>
      </c>
      <c r="B25" s="5" t="s">
        <v>220</v>
      </c>
      <c r="C25" s="8">
        <v>1732.5</v>
      </c>
      <c r="D25" s="8">
        <v>1487.7</v>
      </c>
      <c r="E25" s="47">
        <f t="shared" si="0"/>
        <v>85.870129870129873</v>
      </c>
    </row>
    <row r="26" spans="1:6" s="15" customFormat="1" ht="54" customHeight="1" x14ac:dyDescent="0.25">
      <c r="A26" s="37" t="s">
        <v>24</v>
      </c>
      <c r="B26" s="5" t="s">
        <v>25</v>
      </c>
      <c r="C26" s="8">
        <v>52849.9</v>
      </c>
      <c r="D26" s="8">
        <v>37158.1</v>
      </c>
      <c r="E26" s="47">
        <f t="shared" si="0"/>
        <v>70.308742306040301</v>
      </c>
    </row>
    <row r="27" spans="1:6" s="15" customFormat="1" ht="44.85" customHeight="1" x14ac:dyDescent="0.25">
      <c r="A27" s="36" t="s">
        <v>26</v>
      </c>
      <c r="B27" s="31" t="s">
        <v>27</v>
      </c>
      <c r="C27" s="19"/>
      <c r="D27" s="19">
        <v>44.2</v>
      </c>
      <c r="E27" s="46"/>
    </row>
    <row r="28" spans="1:6" s="15" customFormat="1" ht="56.85" customHeight="1" x14ac:dyDescent="0.25">
      <c r="A28" s="36" t="s">
        <v>167</v>
      </c>
      <c r="B28" s="4" t="s">
        <v>28</v>
      </c>
      <c r="C28" s="32">
        <f>C29+C30+C31+C38+C39</f>
        <v>571698.4</v>
      </c>
      <c r="D28" s="32">
        <f>D29+D30+D31+D38+D39</f>
        <v>477469.4</v>
      </c>
      <c r="E28" s="46">
        <f>D28/C28*100</f>
        <v>83.517707938311531</v>
      </c>
      <c r="F28" s="52"/>
    </row>
    <row r="29" spans="1:6" s="15" customFormat="1" ht="96.6" x14ac:dyDescent="0.25">
      <c r="A29" s="37" t="s">
        <v>136</v>
      </c>
      <c r="B29" s="5" t="s">
        <v>137</v>
      </c>
      <c r="C29" s="8">
        <v>10000</v>
      </c>
      <c r="D29" s="15">
        <v>7401.3</v>
      </c>
      <c r="E29" s="47">
        <f>D29/C29*100</f>
        <v>74.013000000000005</v>
      </c>
      <c r="F29" s="52"/>
    </row>
    <row r="30" spans="1:6" s="15" customFormat="1" ht="28.5" customHeight="1" x14ac:dyDescent="0.25">
      <c r="A30" s="37" t="s">
        <v>29</v>
      </c>
      <c r="B30" s="5" t="s">
        <v>30</v>
      </c>
      <c r="C30" s="8"/>
      <c r="D30" s="8"/>
      <c r="E30" s="47"/>
      <c r="F30" s="52"/>
    </row>
    <row r="31" spans="1:6" s="15" customFormat="1" ht="113.85" customHeight="1" x14ac:dyDescent="0.25">
      <c r="A31" s="37" t="s">
        <v>207</v>
      </c>
      <c r="B31" s="5" t="s">
        <v>31</v>
      </c>
      <c r="C31" s="9">
        <f>SUM(C33:C37)</f>
        <v>456698.4</v>
      </c>
      <c r="D31" s="9">
        <f>SUM(D33:D37)</f>
        <v>396648.9</v>
      </c>
      <c r="E31" s="47">
        <f>D31/C31*100</f>
        <v>86.851388137116317</v>
      </c>
      <c r="F31" s="52"/>
    </row>
    <row r="32" spans="1:6" s="15" customFormat="1" x14ac:dyDescent="0.25">
      <c r="A32" s="37" t="s">
        <v>32</v>
      </c>
      <c r="B32" s="5"/>
      <c r="C32" s="8"/>
      <c r="D32" s="8"/>
      <c r="E32" s="47"/>
      <c r="F32" s="52"/>
    </row>
    <row r="33" spans="1:6" s="15" customFormat="1" ht="85.35" customHeight="1" x14ac:dyDescent="0.25">
      <c r="A33" s="37" t="s">
        <v>125</v>
      </c>
      <c r="B33" s="5" t="s">
        <v>33</v>
      </c>
      <c r="C33" s="8">
        <v>350798.4</v>
      </c>
      <c r="D33" s="8">
        <v>296531.40000000002</v>
      </c>
      <c r="E33" s="47">
        <f>D33/C33*100</f>
        <v>84.530431153619858</v>
      </c>
      <c r="F33" s="52"/>
    </row>
    <row r="34" spans="1:6" s="15" customFormat="1" ht="109.5" customHeight="1" x14ac:dyDescent="0.25">
      <c r="A34" s="37" t="s">
        <v>206</v>
      </c>
      <c r="B34" s="5" t="s">
        <v>254</v>
      </c>
      <c r="C34" s="8">
        <v>16000</v>
      </c>
      <c r="D34" s="8">
        <v>17363.8</v>
      </c>
      <c r="E34" s="47">
        <f>D34/C34*100</f>
        <v>108.52374999999998</v>
      </c>
      <c r="F34" s="52"/>
    </row>
    <row r="35" spans="1:6" ht="100.2" customHeight="1" x14ac:dyDescent="0.25">
      <c r="A35" s="37" t="s">
        <v>178</v>
      </c>
      <c r="B35" s="5" t="s">
        <v>34</v>
      </c>
      <c r="C35" s="8">
        <v>16400</v>
      </c>
      <c r="D35" s="8">
        <v>14830</v>
      </c>
      <c r="E35" s="47">
        <f>D35/C35*100</f>
        <v>90.426829268292693</v>
      </c>
      <c r="F35" s="52"/>
    </row>
    <row r="36" spans="1:6" ht="55.2" x14ac:dyDescent="0.25">
      <c r="A36" s="37" t="s">
        <v>204</v>
      </c>
      <c r="B36" s="5" t="s">
        <v>194</v>
      </c>
      <c r="C36" s="8">
        <v>73500</v>
      </c>
      <c r="D36" s="8">
        <v>67360.3</v>
      </c>
      <c r="E36" s="47">
        <f>D36/C36*100</f>
        <v>91.646666666666661</v>
      </c>
      <c r="F36" s="52"/>
    </row>
    <row r="37" spans="1:6" ht="69" x14ac:dyDescent="0.25">
      <c r="A37" s="37" t="s">
        <v>234</v>
      </c>
      <c r="B37" s="5" t="s">
        <v>233</v>
      </c>
      <c r="C37" s="8"/>
      <c r="D37" s="8">
        <v>563.4</v>
      </c>
      <c r="E37" s="47"/>
      <c r="F37" s="52"/>
    </row>
    <row r="38" spans="1:6" ht="29.7" customHeight="1" x14ac:dyDescent="0.25">
      <c r="A38" s="37" t="s">
        <v>35</v>
      </c>
      <c r="B38" s="5" t="s">
        <v>36</v>
      </c>
      <c r="C38" s="8"/>
      <c r="D38" s="8"/>
      <c r="E38" s="47"/>
      <c r="F38" s="52"/>
    </row>
    <row r="39" spans="1:6" ht="96.6" x14ac:dyDescent="0.25">
      <c r="A39" s="37" t="s">
        <v>205</v>
      </c>
      <c r="B39" s="5" t="s">
        <v>126</v>
      </c>
      <c r="C39" s="8">
        <v>105000</v>
      </c>
      <c r="D39" s="8">
        <v>73419.199999999997</v>
      </c>
      <c r="E39" s="47">
        <f>D39/C39*100</f>
        <v>69.923047619047622</v>
      </c>
      <c r="F39" s="52"/>
    </row>
    <row r="40" spans="1:6" s="16" customFormat="1" ht="33.6" customHeight="1" x14ac:dyDescent="0.25">
      <c r="A40" s="36" t="s">
        <v>37</v>
      </c>
      <c r="B40" s="4" t="s">
        <v>38</v>
      </c>
      <c r="C40" s="7">
        <f>C41</f>
        <v>12105.6</v>
      </c>
      <c r="D40" s="7">
        <f>D41</f>
        <v>7972.8</v>
      </c>
      <c r="E40" s="46">
        <f>D40/C40*100</f>
        <v>65.860428231562253</v>
      </c>
      <c r="F40" s="52"/>
    </row>
    <row r="41" spans="1:6" ht="30.6" customHeight="1" x14ac:dyDescent="0.25">
      <c r="A41" s="37" t="s">
        <v>39</v>
      </c>
      <c r="B41" s="5" t="s">
        <v>40</v>
      </c>
      <c r="C41" s="8">
        <v>12105.6</v>
      </c>
      <c r="D41" s="8">
        <v>7972.8</v>
      </c>
      <c r="E41" s="47">
        <f>D41/C41*100</f>
        <v>65.860428231562253</v>
      </c>
      <c r="F41" s="52"/>
    </row>
    <row r="42" spans="1:6" s="16" customFormat="1" ht="41.4" x14ac:dyDescent="0.25">
      <c r="A42" s="36" t="s">
        <v>181</v>
      </c>
      <c r="B42" s="4" t="s">
        <v>41</v>
      </c>
      <c r="C42" s="7">
        <f>SUM(C43:C44)</f>
        <v>8656.7000000000007</v>
      </c>
      <c r="D42" s="7">
        <f>SUM(D43:D44)</f>
        <v>6113</v>
      </c>
      <c r="E42" s="46">
        <f>D42/C42*100</f>
        <v>70.615823581734375</v>
      </c>
      <c r="F42" s="52"/>
    </row>
    <row r="43" spans="1:6" x14ac:dyDescent="0.25">
      <c r="A43" s="37" t="s">
        <v>173</v>
      </c>
      <c r="B43" s="5" t="s">
        <v>174</v>
      </c>
      <c r="C43" s="8">
        <v>0</v>
      </c>
      <c r="D43" s="8"/>
      <c r="E43" s="47"/>
      <c r="F43" s="52"/>
    </row>
    <row r="44" spans="1:6" x14ac:dyDescent="0.25">
      <c r="A44" s="37" t="s">
        <v>175</v>
      </c>
      <c r="B44" s="5" t="s">
        <v>176</v>
      </c>
      <c r="C44" s="8">
        <v>8656.7000000000007</v>
      </c>
      <c r="D44" s="8">
        <v>6113</v>
      </c>
      <c r="E44" s="47">
        <f>D44/C44*100</f>
        <v>70.615823581734375</v>
      </c>
      <c r="F44" s="52"/>
    </row>
    <row r="45" spans="1:6" s="16" customFormat="1" ht="36" customHeight="1" x14ac:dyDescent="0.25">
      <c r="A45" s="36" t="s">
        <v>42</v>
      </c>
      <c r="B45" s="4" t="s">
        <v>43</v>
      </c>
      <c r="C45" s="7">
        <f>C46+C47</f>
        <v>443000</v>
      </c>
      <c r="D45" s="7">
        <f>D46+D47</f>
        <v>255076</v>
      </c>
      <c r="E45" s="46">
        <f>D45/C45*100</f>
        <v>57.57923250564334</v>
      </c>
      <c r="F45" s="52"/>
    </row>
    <row r="46" spans="1:6" ht="110.4" x14ac:dyDescent="0.25">
      <c r="A46" s="37" t="s">
        <v>163</v>
      </c>
      <c r="B46" s="5" t="s">
        <v>44</v>
      </c>
      <c r="C46" s="8">
        <v>336000</v>
      </c>
      <c r="D46" s="8">
        <v>153615.70000000001</v>
      </c>
      <c r="E46" s="47">
        <f>D46/C46*100</f>
        <v>45.71895833333334</v>
      </c>
      <c r="F46" s="52"/>
    </row>
    <row r="47" spans="1:6" ht="74.099999999999994" customHeight="1" x14ac:dyDescent="0.25">
      <c r="A47" s="37" t="s">
        <v>179</v>
      </c>
      <c r="B47" s="5" t="s">
        <v>144</v>
      </c>
      <c r="C47" s="8">
        <v>107000</v>
      </c>
      <c r="D47" s="8">
        <v>101460.3</v>
      </c>
      <c r="E47" s="47">
        <f>D47/C47*100</f>
        <v>94.82271028037384</v>
      </c>
      <c r="F47" s="52"/>
    </row>
    <row r="48" spans="1:6" s="16" customFormat="1" ht="30" customHeight="1" x14ac:dyDescent="0.25">
      <c r="A48" s="36" t="s">
        <v>45</v>
      </c>
      <c r="B48" s="4" t="s">
        <v>46</v>
      </c>
      <c r="C48" s="7">
        <f>SUM(C49:C66)</f>
        <v>134964.9</v>
      </c>
      <c r="D48" s="7">
        <f>SUM(D49:D66)</f>
        <v>156076.1</v>
      </c>
      <c r="E48" s="46">
        <f>D48/C48*100</f>
        <v>115.6419928440654</v>
      </c>
      <c r="F48" s="52"/>
    </row>
    <row r="49" spans="1:6" ht="96.6" x14ac:dyDescent="0.25">
      <c r="A49" s="37" t="s">
        <v>208</v>
      </c>
      <c r="B49" s="5" t="s">
        <v>128</v>
      </c>
      <c r="C49" s="9"/>
      <c r="D49" s="9"/>
      <c r="E49" s="47"/>
      <c r="F49" s="52"/>
    </row>
    <row r="50" spans="1:6" ht="29.4" customHeight="1" x14ac:dyDescent="0.25">
      <c r="A50" s="37" t="s">
        <v>47</v>
      </c>
      <c r="B50" s="5" t="s">
        <v>48</v>
      </c>
      <c r="C50" s="8">
        <v>2533</v>
      </c>
      <c r="D50" s="8">
        <v>2771.4</v>
      </c>
      <c r="E50" s="47">
        <f>D50/C50*100</f>
        <v>109.41176470588236</v>
      </c>
      <c r="F50" s="52"/>
    </row>
    <row r="51" spans="1:6" ht="69" x14ac:dyDescent="0.25">
      <c r="A51" s="37" t="s">
        <v>49</v>
      </c>
      <c r="B51" s="5" t="s">
        <v>50</v>
      </c>
      <c r="C51" s="8"/>
      <c r="D51" s="8">
        <v>451.5</v>
      </c>
      <c r="E51" s="47"/>
      <c r="F51" s="52"/>
    </row>
    <row r="52" spans="1:6" ht="82.8" x14ac:dyDescent="0.25">
      <c r="A52" s="37" t="s">
        <v>51</v>
      </c>
      <c r="B52" s="5" t="s">
        <v>52</v>
      </c>
      <c r="C52" s="8">
        <v>3025.6</v>
      </c>
      <c r="D52" s="8">
        <v>4233.2</v>
      </c>
      <c r="E52" s="47">
        <f>D52/C52*100</f>
        <v>139.91274457958752</v>
      </c>
      <c r="F52" s="52"/>
    </row>
    <row r="53" spans="1:6" ht="41.4" x14ac:dyDescent="0.25">
      <c r="A53" s="37" t="s">
        <v>230</v>
      </c>
      <c r="B53" s="5" t="s">
        <v>231</v>
      </c>
      <c r="C53" s="8"/>
      <c r="D53" s="8">
        <v>5</v>
      </c>
      <c r="E53" s="47"/>
      <c r="F53" s="52"/>
    </row>
    <row r="54" spans="1:6" ht="59.4" customHeight="1" x14ac:dyDescent="0.25">
      <c r="A54" s="37" t="s">
        <v>138</v>
      </c>
      <c r="B54" s="5" t="s">
        <v>139</v>
      </c>
      <c r="C54" s="8">
        <v>5500</v>
      </c>
      <c r="D54" s="8">
        <v>6254.8</v>
      </c>
      <c r="E54" s="47">
        <f>D54/C54*100</f>
        <v>113.72363636363636</v>
      </c>
      <c r="F54" s="52"/>
    </row>
    <row r="55" spans="1:6" ht="28.95" customHeight="1" x14ac:dyDescent="0.25">
      <c r="A55" s="37" t="s">
        <v>148</v>
      </c>
      <c r="B55" s="5" t="s">
        <v>180</v>
      </c>
      <c r="C55" s="8"/>
      <c r="D55" s="8"/>
      <c r="E55" s="47"/>
      <c r="F55" s="52"/>
    </row>
    <row r="56" spans="1:6" ht="110.4" x14ac:dyDescent="0.25">
      <c r="A56" s="37" t="s">
        <v>219</v>
      </c>
      <c r="B56" s="5" t="s">
        <v>177</v>
      </c>
      <c r="C56" s="8">
        <v>6020.6</v>
      </c>
      <c r="D56" s="8">
        <v>7574.5</v>
      </c>
      <c r="E56" s="47">
        <f>D56/C56*100</f>
        <v>125.80971996146563</v>
      </c>
      <c r="F56" s="52"/>
    </row>
    <row r="57" spans="1:6" ht="27.6" x14ac:dyDescent="0.25">
      <c r="A57" s="37" t="s">
        <v>53</v>
      </c>
      <c r="B57" s="5" t="s">
        <v>200</v>
      </c>
      <c r="C57" s="8"/>
      <c r="D57" s="8"/>
      <c r="E57" s="47"/>
      <c r="F57" s="52"/>
    </row>
    <row r="58" spans="1:6" ht="69" x14ac:dyDescent="0.25">
      <c r="A58" s="37" t="s">
        <v>54</v>
      </c>
      <c r="B58" s="5" t="s">
        <v>199</v>
      </c>
      <c r="C58" s="8">
        <v>2559.9</v>
      </c>
      <c r="D58" s="8">
        <v>3343.4</v>
      </c>
      <c r="E58" s="47">
        <f>D58/C58*100</f>
        <v>130.60666432282511</v>
      </c>
      <c r="F58" s="52"/>
    </row>
    <row r="59" spans="1:6" ht="41.4" x14ac:dyDescent="0.25">
      <c r="A59" s="37" t="s">
        <v>55</v>
      </c>
      <c r="B59" s="5" t="s">
        <v>198</v>
      </c>
      <c r="C59" s="8">
        <v>1500</v>
      </c>
      <c r="D59" s="8">
        <v>2306.5</v>
      </c>
      <c r="E59" s="47">
        <f>D59/C59*100</f>
        <v>153.76666666666668</v>
      </c>
      <c r="F59" s="52"/>
    </row>
    <row r="60" spans="1:6" ht="55.2" x14ac:dyDescent="0.25">
      <c r="A60" s="37" t="s">
        <v>140</v>
      </c>
      <c r="B60" s="5" t="s">
        <v>197</v>
      </c>
      <c r="C60" s="8">
        <v>680</v>
      </c>
      <c r="D60" s="8">
        <v>361.4</v>
      </c>
      <c r="E60" s="47">
        <f>D60/C60*100</f>
        <v>53.147058823529413</v>
      </c>
      <c r="F60" s="52"/>
    </row>
    <row r="61" spans="1:6" ht="31.5" customHeight="1" x14ac:dyDescent="0.25">
      <c r="A61" s="37" t="s">
        <v>210</v>
      </c>
      <c r="B61" s="5" t="s">
        <v>209</v>
      </c>
      <c r="C61" s="8"/>
      <c r="D61" s="8"/>
      <c r="E61" s="47"/>
      <c r="F61" s="52"/>
    </row>
    <row r="62" spans="1:6" ht="82.8" x14ac:dyDescent="0.25">
      <c r="A62" s="37" t="s">
        <v>195</v>
      </c>
      <c r="B62" s="5" t="s">
        <v>196</v>
      </c>
      <c r="C62" s="8">
        <v>16700</v>
      </c>
      <c r="D62" s="8">
        <v>20229</v>
      </c>
      <c r="E62" s="47">
        <f t="shared" ref="E62:E68" si="1">D62/C62*100</f>
        <v>121.13173652694611</v>
      </c>
      <c r="F62" s="52"/>
    </row>
    <row r="63" spans="1:6" ht="42.75" customHeight="1" x14ac:dyDescent="0.25">
      <c r="A63" s="37" t="s">
        <v>189</v>
      </c>
      <c r="B63" s="5" t="s">
        <v>202</v>
      </c>
      <c r="C63" s="8">
        <v>1833</v>
      </c>
      <c r="D63" s="8">
        <v>2060.3000000000002</v>
      </c>
      <c r="E63" s="47">
        <f t="shared" si="1"/>
        <v>112.40043644298964</v>
      </c>
    </row>
    <row r="64" spans="1:6" ht="89.85" customHeight="1" x14ac:dyDescent="0.25">
      <c r="A64" s="37" t="s">
        <v>247</v>
      </c>
      <c r="B64" s="5" t="s">
        <v>201</v>
      </c>
      <c r="C64" s="8">
        <v>30989</v>
      </c>
      <c r="D64" s="8">
        <v>24873</v>
      </c>
      <c r="E64" s="47">
        <f t="shared" si="1"/>
        <v>80.263964632611575</v>
      </c>
    </row>
    <row r="65" spans="1:5" ht="42.75" customHeight="1" x14ac:dyDescent="0.25">
      <c r="A65" s="37" t="s">
        <v>185</v>
      </c>
      <c r="B65" s="5" t="s">
        <v>186</v>
      </c>
      <c r="C65" s="8">
        <v>4711.3999999999996</v>
      </c>
      <c r="D65" s="8">
        <v>3108.6</v>
      </c>
      <c r="E65" s="47">
        <f t="shared" si="1"/>
        <v>65.980387995075773</v>
      </c>
    </row>
    <row r="66" spans="1:5" ht="41.4" x14ac:dyDescent="0.25">
      <c r="A66" s="37" t="s">
        <v>141</v>
      </c>
      <c r="B66" s="5" t="s">
        <v>142</v>
      </c>
      <c r="C66" s="8">
        <v>58912.4</v>
      </c>
      <c r="D66" s="8">
        <v>78503.5</v>
      </c>
      <c r="E66" s="47">
        <f t="shared" si="1"/>
        <v>133.25462890664784</v>
      </c>
    </row>
    <row r="67" spans="1:5" s="16" customFormat="1" ht="17.399999999999999" customHeight="1" x14ac:dyDescent="0.25">
      <c r="A67" s="36" t="s">
        <v>56</v>
      </c>
      <c r="B67" s="4" t="s">
        <v>57</v>
      </c>
      <c r="C67" s="32">
        <v>184762</v>
      </c>
      <c r="D67" s="32">
        <v>60507.6</v>
      </c>
      <c r="E67" s="50">
        <f t="shared" si="1"/>
        <v>32.748941881988721</v>
      </c>
    </row>
    <row r="68" spans="1:5" s="15" customFormat="1" ht="19.2" customHeight="1" x14ac:dyDescent="0.25">
      <c r="A68" s="36" t="s">
        <v>58</v>
      </c>
      <c r="B68" s="4" t="s">
        <v>59</v>
      </c>
      <c r="C68" s="3">
        <f>C70+C79+C78+C77</f>
        <v>8299096.0999999996</v>
      </c>
      <c r="D68" s="3">
        <f>D70+D79+D78+D77</f>
        <v>5255280.1000000006</v>
      </c>
      <c r="E68" s="50">
        <f t="shared" si="1"/>
        <v>63.323523871473199</v>
      </c>
    </row>
    <row r="69" spans="1:5" s="15" customFormat="1" x14ac:dyDescent="0.25">
      <c r="A69" s="37" t="s">
        <v>3</v>
      </c>
      <c r="B69" s="5"/>
      <c r="C69" s="33"/>
      <c r="D69" s="33"/>
      <c r="E69" s="47"/>
    </row>
    <row r="70" spans="1:5" s="15" customFormat="1" ht="27.6" x14ac:dyDescent="0.25">
      <c r="A70" s="37" t="s">
        <v>143</v>
      </c>
      <c r="B70" s="5" t="s">
        <v>60</v>
      </c>
      <c r="C70" s="33">
        <f>SUM(C72:C76)</f>
        <v>8413321</v>
      </c>
      <c r="D70" s="33">
        <f>SUM(D72:D76)</f>
        <v>5367063.4000000004</v>
      </c>
      <c r="E70" s="47">
        <f>D70/C70*100</f>
        <v>63.792447714760911</v>
      </c>
    </row>
    <row r="71" spans="1:5" s="15" customFormat="1" x14ac:dyDescent="0.25">
      <c r="A71" s="37" t="s">
        <v>61</v>
      </c>
      <c r="B71" s="5"/>
      <c r="C71" s="33"/>
      <c r="D71" s="33"/>
      <c r="E71" s="47"/>
    </row>
    <row r="72" spans="1:5" s="15" customFormat="1" ht="27.6" x14ac:dyDescent="0.25">
      <c r="A72" s="42" t="s">
        <v>227</v>
      </c>
      <c r="B72" s="5" t="s">
        <v>241</v>
      </c>
      <c r="C72" s="33"/>
      <c r="D72" s="33"/>
      <c r="E72" s="47"/>
    </row>
    <row r="73" spans="1:5" s="15" customFormat="1" ht="41.4" x14ac:dyDescent="0.25">
      <c r="A73" s="42" t="s">
        <v>228</v>
      </c>
      <c r="B73" s="5" t="s">
        <v>242</v>
      </c>
      <c r="C73" s="34">
        <v>3996198.1</v>
      </c>
      <c r="D73" s="34">
        <v>1799770.8</v>
      </c>
      <c r="E73" s="47">
        <f>D73/C73*100</f>
        <v>45.037076615396018</v>
      </c>
    </row>
    <row r="74" spans="1:5" s="15" customFormat="1" ht="31.2" customHeight="1" x14ac:dyDescent="0.25">
      <c r="A74" s="42" t="s">
        <v>229</v>
      </c>
      <c r="B74" s="5" t="s">
        <v>243</v>
      </c>
      <c r="C74" s="34">
        <v>3922404.5</v>
      </c>
      <c r="D74" s="34">
        <v>3201970.2</v>
      </c>
      <c r="E74" s="47">
        <f>D74/C74*100</f>
        <v>81.632840264179791</v>
      </c>
    </row>
    <row r="75" spans="1:5" s="15" customFormat="1" ht="17.100000000000001" customHeight="1" x14ac:dyDescent="0.25">
      <c r="A75" s="42" t="s">
        <v>127</v>
      </c>
      <c r="B75" s="5" t="s">
        <v>244</v>
      </c>
      <c r="C75" s="34">
        <v>494718.4</v>
      </c>
      <c r="D75" s="34">
        <v>365322.4</v>
      </c>
      <c r="E75" s="47">
        <f>D75/C75*100</f>
        <v>73.844514374237946</v>
      </c>
    </row>
    <row r="76" spans="1:5" s="15" customFormat="1" ht="32.1" customHeight="1" x14ac:dyDescent="0.25">
      <c r="A76" s="42" t="s">
        <v>147</v>
      </c>
      <c r="B76" s="5" t="s">
        <v>245</v>
      </c>
      <c r="C76" s="34"/>
      <c r="D76" s="34"/>
      <c r="E76" s="47"/>
    </row>
    <row r="77" spans="1:5" s="15" customFormat="1" ht="32.1" customHeight="1" x14ac:dyDescent="0.25">
      <c r="A77" s="37" t="s">
        <v>239</v>
      </c>
      <c r="B77" s="5" t="s">
        <v>240</v>
      </c>
      <c r="C77" s="34">
        <v>7332.8</v>
      </c>
      <c r="D77" s="34">
        <v>5145.3999999999996</v>
      </c>
      <c r="E77" s="47">
        <f>D77/C77*100</f>
        <v>70.169648701723759</v>
      </c>
    </row>
    <row r="78" spans="1:5" s="15" customFormat="1" ht="83.1" customHeight="1" x14ac:dyDescent="0.25">
      <c r="A78" s="37" t="s">
        <v>184</v>
      </c>
      <c r="B78" s="5" t="s">
        <v>183</v>
      </c>
      <c r="C78" s="34"/>
      <c r="D78" s="34">
        <v>4666</v>
      </c>
      <c r="E78" s="47"/>
    </row>
    <row r="79" spans="1:5" s="15" customFormat="1" ht="42.6" customHeight="1" x14ac:dyDescent="0.25">
      <c r="A79" s="38" t="s">
        <v>166</v>
      </c>
      <c r="B79" s="6" t="s">
        <v>164</v>
      </c>
      <c r="C79" s="35">
        <v>-121557.7</v>
      </c>
      <c r="D79" s="35">
        <v>-121594.7</v>
      </c>
      <c r="E79" s="47">
        <f>D79/C79*100</f>
        <v>100.03043821987418</v>
      </c>
    </row>
    <row r="80" spans="1:5" ht="18" customHeight="1" x14ac:dyDescent="0.25">
      <c r="A80" s="36" t="s">
        <v>165</v>
      </c>
      <c r="B80" s="4" t="s">
        <v>62</v>
      </c>
      <c r="C80" s="32">
        <f>C6+C68</f>
        <v>12785468.6</v>
      </c>
      <c r="D80" s="32">
        <f>D6+D68</f>
        <v>8567717.8000000007</v>
      </c>
      <c r="E80" s="50">
        <f>D80/C80*100</f>
        <v>67.011371018501436</v>
      </c>
    </row>
    <row r="81" spans="1:5" ht="45" customHeight="1" x14ac:dyDescent="0.25">
      <c r="A81" s="37" t="s">
        <v>63</v>
      </c>
      <c r="B81" s="5"/>
      <c r="C81" s="8">
        <f>C80-C131+C132</f>
        <v>-501644.60000000114</v>
      </c>
      <c r="D81" s="8">
        <f>D80-D131+D132</f>
        <v>-180861.99999999814</v>
      </c>
      <c r="E81" s="47"/>
    </row>
    <row r="82" spans="1:5" ht="16.95" customHeight="1" x14ac:dyDescent="0.25">
      <c r="A82" s="36" t="s">
        <v>64</v>
      </c>
      <c r="B82" s="4" t="s">
        <v>65</v>
      </c>
      <c r="C82" s="3">
        <f>C83+C84+C85+C86+C87+C88+C89</f>
        <v>454389.30000000005</v>
      </c>
      <c r="D82" s="3">
        <f>D83+D84+D85+D86+D87+D88+D89</f>
        <v>315832.59999999998</v>
      </c>
      <c r="E82" s="46">
        <f t="shared" ref="E82:E90" si="2">D82/C82*100</f>
        <v>69.50705045211231</v>
      </c>
    </row>
    <row r="83" spans="1:5" ht="55.2" x14ac:dyDescent="0.25">
      <c r="A83" s="37" t="s">
        <v>237</v>
      </c>
      <c r="B83" s="5" t="s">
        <v>66</v>
      </c>
      <c r="C83" s="8">
        <v>18690</v>
      </c>
      <c r="D83" s="8">
        <v>13034.8</v>
      </c>
      <c r="E83" s="47">
        <f t="shared" si="2"/>
        <v>69.742108079186721</v>
      </c>
    </row>
    <row r="84" spans="1:5" ht="69" x14ac:dyDescent="0.25">
      <c r="A84" s="37" t="s">
        <v>214</v>
      </c>
      <c r="B84" s="5" t="s">
        <v>67</v>
      </c>
      <c r="C84" s="8">
        <v>151904</v>
      </c>
      <c r="D84" s="8">
        <v>111939.9</v>
      </c>
      <c r="E84" s="47">
        <f t="shared" si="2"/>
        <v>73.691212871287121</v>
      </c>
    </row>
    <row r="85" spans="1:5" ht="19.5" customHeight="1" x14ac:dyDescent="0.25">
      <c r="A85" s="37" t="s">
        <v>68</v>
      </c>
      <c r="B85" s="5" t="s">
        <v>69</v>
      </c>
      <c r="C85" s="8">
        <v>111.7</v>
      </c>
      <c r="D85" s="8">
        <v>111.7</v>
      </c>
      <c r="E85" s="47">
        <f t="shared" si="2"/>
        <v>100</v>
      </c>
    </row>
    <row r="86" spans="1:5" ht="55.2" x14ac:dyDescent="0.25">
      <c r="A86" s="37" t="s">
        <v>113</v>
      </c>
      <c r="B86" s="5" t="s">
        <v>70</v>
      </c>
      <c r="C86" s="8">
        <v>26041.5</v>
      </c>
      <c r="D86" s="8">
        <v>19905</v>
      </c>
      <c r="E86" s="47">
        <f t="shared" si="2"/>
        <v>76.435689188410805</v>
      </c>
    </row>
    <row r="87" spans="1:5" ht="27.6" x14ac:dyDescent="0.25">
      <c r="A87" s="37" t="s">
        <v>235</v>
      </c>
      <c r="B87" s="5" t="s">
        <v>71</v>
      </c>
      <c r="C87" s="8"/>
      <c r="D87" s="8"/>
      <c r="E87" s="47"/>
    </row>
    <row r="88" spans="1:5" ht="15.75" customHeight="1" x14ac:dyDescent="0.25">
      <c r="A88" s="37" t="s">
        <v>72</v>
      </c>
      <c r="B88" s="5" t="s">
        <v>114</v>
      </c>
      <c r="C88" s="8">
        <v>5693.9</v>
      </c>
      <c r="D88" s="8"/>
      <c r="E88" s="47">
        <f t="shared" si="2"/>
        <v>0</v>
      </c>
    </row>
    <row r="89" spans="1:5" ht="15" customHeight="1" x14ac:dyDescent="0.25">
      <c r="A89" s="37" t="s">
        <v>73</v>
      </c>
      <c r="B89" s="5" t="s">
        <v>149</v>
      </c>
      <c r="C89" s="8">
        <v>251948.2</v>
      </c>
      <c r="D89" s="8">
        <v>170841.2</v>
      </c>
      <c r="E89" s="47">
        <f t="shared" si="2"/>
        <v>67.808065308662663</v>
      </c>
    </row>
    <row r="90" spans="1:5" ht="38.4" customHeight="1" x14ac:dyDescent="0.25">
      <c r="A90" s="36" t="s">
        <v>74</v>
      </c>
      <c r="B90" s="4" t="s">
        <v>75</v>
      </c>
      <c r="C90" s="3">
        <f>SUM(C91:C93)</f>
        <v>96171.199999999997</v>
      </c>
      <c r="D90" s="3">
        <f>SUM(D91:D93)</f>
        <v>64679.3</v>
      </c>
      <c r="E90" s="46">
        <f t="shared" si="2"/>
        <v>67.254333937810912</v>
      </c>
    </row>
    <row r="91" spans="1:5" x14ac:dyDescent="0.25">
      <c r="A91" s="37" t="s">
        <v>169</v>
      </c>
      <c r="B91" s="5" t="s">
        <v>168</v>
      </c>
      <c r="C91" s="8">
        <v>14618.3</v>
      </c>
      <c r="D91" s="8">
        <v>10337.700000000001</v>
      </c>
      <c r="E91" s="47">
        <f t="shared" ref="E91:E96" si="3">D91/C91*100</f>
        <v>70.717525293638801</v>
      </c>
    </row>
    <row r="92" spans="1:5" ht="42.6" customHeight="1" x14ac:dyDescent="0.25">
      <c r="A92" s="37" t="s">
        <v>215</v>
      </c>
      <c r="B92" s="5" t="s">
        <v>115</v>
      </c>
      <c r="C92" s="8">
        <v>17825.3</v>
      </c>
      <c r="D92" s="8">
        <v>14379.1</v>
      </c>
      <c r="E92" s="47">
        <f t="shared" si="3"/>
        <v>80.666805046759379</v>
      </c>
    </row>
    <row r="93" spans="1:5" ht="44.25" customHeight="1" x14ac:dyDescent="0.25">
      <c r="A93" s="37" t="s">
        <v>145</v>
      </c>
      <c r="B93" s="5" t="s">
        <v>146</v>
      </c>
      <c r="C93" s="8">
        <v>63727.6</v>
      </c>
      <c r="D93" s="8">
        <v>39962.5</v>
      </c>
      <c r="E93" s="47">
        <f t="shared" si="3"/>
        <v>62.708308488002061</v>
      </c>
    </row>
    <row r="94" spans="1:5" ht="14.85" customHeight="1" x14ac:dyDescent="0.25">
      <c r="A94" s="36" t="s">
        <v>76</v>
      </c>
      <c r="B94" s="4" t="s">
        <v>77</v>
      </c>
      <c r="C94" s="3">
        <f>SUM(C95:C97)</f>
        <v>3076242.4000000004</v>
      </c>
      <c r="D94" s="3">
        <f>SUM(D95:D97)</f>
        <v>1287840.5</v>
      </c>
      <c r="E94" s="46">
        <f t="shared" si="3"/>
        <v>41.864077421207114</v>
      </c>
    </row>
    <row r="95" spans="1:5" ht="15" customHeight="1" x14ac:dyDescent="0.25">
      <c r="A95" s="37" t="s">
        <v>78</v>
      </c>
      <c r="B95" s="5" t="s">
        <v>79</v>
      </c>
      <c r="C95" s="8">
        <v>86830.6</v>
      </c>
      <c r="D95" s="8">
        <v>69396</v>
      </c>
      <c r="E95" s="47">
        <f t="shared" si="3"/>
        <v>79.921133793846863</v>
      </c>
    </row>
    <row r="96" spans="1:5" ht="15.75" customHeight="1" x14ac:dyDescent="0.25">
      <c r="A96" s="37" t="s">
        <v>216</v>
      </c>
      <c r="B96" s="5" t="s">
        <v>129</v>
      </c>
      <c r="C96" s="8">
        <v>2299748.1</v>
      </c>
      <c r="D96" s="8">
        <v>996045.5</v>
      </c>
      <c r="E96" s="47">
        <f t="shared" si="3"/>
        <v>43.311069590621685</v>
      </c>
    </row>
    <row r="97" spans="1:5" ht="29.25" customHeight="1" x14ac:dyDescent="0.25">
      <c r="A97" s="37" t="s">
        <v>80</v>
      </c>
      <c r="B97" s="5" t="s">
        <v>116</v>
      </c>
      <c r="C97" s="8">
        <v>689663.7</v>
      </c>
      <c r="D97" s="8">
        <v>222399</v>
      </c>
      <c r="E97" s="47">
        <f t="shared" ref="E97:E104" si="4">D97/C97*100</f>
        <v>32.247456260203343</v>
      </c>
    </row>
    <row r="98" spans="1:5" ht="25.2" customHeight="1" x14ac:dyDescent="0.25">
      <c r="A98" s="36" t="s">
        <v>81</v>
      </c>
      <c r="B98" s="4" t="s">
        <v>82</v>
      </c>
      <c r="C98" s="3">
        <f>C99+C100+C101+C102</f>
        <v>1013218</v>
      </c>
      <c r="D98" s="3">
        <f>D99+D100+D101+D102</f>
        <v>709885</v>
      </c>
      <c r="E98" s="46">
        <f t="shared" si="4"/>
        <v>70.062414998549173</v>
      </c>
    </row>
    <row r="99" spans="1:5" ht="14.7" customHeight="1" x14ac:dyDescent="0.25">
      <c r="A99" s="37" t="s">
        <v>83</v>
      </c>
      <c r="B99" s="5" t="s">
        <v>84</v>
      </c>
      <c r="C99" s="8">
        <v>128548</v>
      </c>
      <c r="D99" s="8">
        <v>76709</v>
      </c>
      <c r="E99" s="47">
        <f t="shared" si="4"/>
        <v>59.673429380464881</v>
      </c>
    </row>
    <row r="100" spans="1:5" ht="16.5" customHeight="1" x14ac:dyDescent="0.25">
      <c r="A100" s="37" t="s">
        <v>85</v>
      </c>
      <c r="B100" s="5" t="s">
        <v>86</v>
      </c>
      <c r="C100" s="8">
        <v>90044.5</v>
      </c>
      <c r="D100" s="8">
        <v>1511.1</v>
      </c>
      <c r="E100" s="47">
        <f t="shared" si="4"/>
        <v>1.6781702380489645</v>
      </c>
    </row>
    <row r="101" spans="1:5" ht="15.75" customHeight="1" x14ac:dyDescent="0.25">
      <c r="A101" s="37" t="s">
        <v>117</v>
      </c>
      <c r="B101" s="5" t="s">
        <v>118</v>
      </c>
      <c r="C101" s="8">
        <v>673638.7</v>
      </c>
      <c r="D101" s="8">
        <v>539830.4</v>
      </c>
      <c r="E101" s="47">
        <f t="shared" si="4"/>
        <v>80.136488595444419</v>
      </c>
    </row>
    <row r="102" spans="1:5" ht="30" customHeight="1" x14ac:dyDescent="0.25">
      <c r="A102" s="37" t="s">
        <v>87</v>
      </c>
      <c r="B102" s="5" t="s">
        <v>119</v>
      </c>
      <c r="C102" s="8">
        <v>120986.8</v>
      </c>
      <c r="D102" s="8">
        <v>91834.5</v>
      </c>
      <c r="E102" s="47">
        <f t="shared" si="4"/>
        <v>75.904561489352545</v>
      </c>
    </row>
    <row r="103" spans="1:5" s="14" customFormat="1" ht="15.6" customHeight="1" x14ac:dyDescent="0.25">
      <c r="A103" s="36" t="s">
        <v>88</v>
      </c>
      <c r="B103" s="4" t="s">
        <v>89</v>
      </c>
      <c r="C103" s="3">
        <f>SUM(C104:C106)</f>
        <v>136846.5</v>
      </c>
      <c r="D103" s="3">
        <f>SUM(D104:D106)</f>
        <v>20633.8</v>
      </c>
      <c r="E103" s="46">
        <f t="shared" si="4"/>
        <v>15.078061916088464</v>
      </c>
    </row>
    <row r="104" spans="1:5" ht="18.600000000000001" customHeight="1" x14ac:dyDescent="0.25">
      <c r="A104" s="38" t="s">
        <v>249</v>
      </c>
      <c r="B104" s="6" t="s">
        <v>248</v>
      </c>
      <c r="C104" s="9">
        <v>110642.1</v>
      </c>
      <c r="D104" s="9">
        <v>113.7</v>
      </c>
      <c r="E104" s="47">
        <f t="shared" si="4"/>
        <v>0.10276377617561488</v>
      </c>
    </row>
    <row r="105" spans="1:5" ht="28.5" customHeight="1" x14ac:dyDescent="0.25">
      <c r="A105" s="37" t="s">
        <v>120</v>
      </c>
      <c r="B105" s="5" t="s">
        <v>122</v>
      </c>
      <c r="C105" s="8">
        <v>9733.4</v>
      </c>
      <c r="D105" s="8">
        <v>7652.1</v>
      </c>
      <c r="E105" s="47">
        <f t="shared" ref="E105:E131" si="5">D105/C105*100</f>
        <v>78.616927281319988</v>
      </c>
    </row>
    <row r="106" spans="1:5" ht="28.35" customHeight="1" x14ac:dyDescent="0.25">
      <c r="A106" s="37" t="s">
        <v>90</v>
      </c>
      <c r="B106" s="5" t="s">
        <v>121</v>
      </c>
      <c r="C106" s="8">
        <v>16471</v>
      </c>
      <c r="D106" s="8">
        <v>12868</v>
      </c>
      <c r="E106" s="47">
        <f t="shared" si="5"/>
        <v>78.125189727399672</v>
      </c>
    </row>
    <row r="107" spans="1:5" ht="15" customHeight="1" x14ac:dyDescent="0.25">
      <c r="A107" s="36" t="s">
        <v>91</v>
      </c>
      <c r="B107" s="4" t="s">
        <v>92</v>
      </c>
      <c r="C107" s="3">
        <f>SUM(C108:C112)</f>
        <v>7536290.8999999994</v>
      </c>
      <c r="D107" s="3">
        <f>SUM(D108:D112)</f>
        <v>5630718.7000000002</v>
      </c>
      <c r="E107" s="46">
        <f t="shared" si="5"/>
        <v>74.714720738818613</v>
      </c>
    </row>
    <row r="108" spans="1:5" x14ac:dyDescent="0.25">
      <c r="A108" s="37" t="s">
        <v>93</v>
      </c>
      <c r="B108" s="5" t="s">
        <v>94</v>
      </c>
      <c r="C108" s="8">
        <v>3921429.6</v>
      </c>
      <c r="D108" s="8">
        <v>2638548.2999999998</v>
      </c>
      <c r="E108" s="47">
        <f t="shared" si="5"/>
        <v>67.285367050832676</v>
      </c>
    </row>
    <row r="109" spans="1:5" ht="18" customHeight="1" x14ac:dyDescent="0.25">
      <c r="A109" s="37" t="s">
        <v>95</v>
      </c>
      <c r="B109" s="5" t="s">
        <v>96</v>
      </c>
      <c r="C109" s="8">
        <v>3084739.5</v>
      </c>
      <c r="D109" s="8">
        <v>2585698.5</v>
      </c>
      <c r="E109" s="47">
        <f t="shared" si="5"/>
        <v>83.822264408388463</v>
      </c>
    </row>
    <row r="110" spans="1:5" ht="18" customHeight="1" x14ac:dyDescent="0.25">
      <c r="A110" s="37" t="s">
        <v>221</v>
      </c>
      <c r="B110" s="5" t="s">
        <v>222</v>
      </c>
      <c r="C110" s="8">
        <v>360883.6</v>
      </c>
      <c r="D110" s="8">
        <v>271196.7</v>
      </c>
      <c r="E110" s="47">
        <f t="shared" si="5"/>
        <v>75.147970148823617</v>
      </c>
    </row>
    <row r="111" spans="1:5" x14ac:dyDescent="0.25">
      <c r="A111" s="37" t="s">
        <v>246</v>
      </c>
      <c r="B111" s="5" t="s">
        <v>97</v>
      </c>
      <c r="C111" s="8">
        <v>32949.300000000003</v>
      </c>
      <c r="D111" s="8">
        <v>31308</v>
      </c>
      <c r="E111" s="47">
        <f t="shared" si="5"/>
        <v>95.018710564412586</v>
      </c>
    </row>
    <row r="112" spans="1:5" ht="16.5" customHeight="1" x14ac:dyDescent="0.25">
      <c r="A112" s="37" t="s">
        <v>98</v>
      </c>
      <c r="B112" s="5" t="s">
        <v>99</v>
      </c>
      <c r="C112" s="8">
        <v>136288.9</v>
      </c>
      <c r="D112" s="8">
        <v>103967.2</v>
      </c>
      <c r="E112" s="47">
        <f t="shared" si="5"/>
        <v>76.284422282372219</v>
      </c>
    </row>
    <row r="113" spans="1:5" x14ac:dyDescent="0.25">
      <c r="A113" s="36" t="s">
        <v>213</v>
      </c>
      <c r="B113" s="4" t="s">
        <v>100</v>
      </c>
      <c r="C113" s="3">
        <f>SUM(C114:C115)</f>
        <v>275311</v>
      </c>
      <c r="D113" s="3">
        <f>SUM(D114:D115)</f>
        <v>230563.19999999998</v>
      </c>
      <c r="E113" s="46">
        <f t="shared" si="5"/>
        <v>83.74645401019211</v>
      </c>
    </row>
    <row r="114" spans="1:5" x14ac:dyDescent="0.25">
      <c r="A114" s="37" t="s">
        <v>101</v>
      </c>
      <c r="B114" s="5" t="s">
        <v>102</v>
      </c>
      <c r="C114" s="8">
        <v>232706.6</v>
      </c>
      <c r="D114" s="8">
        <v>198380.3</v>
      </c>
      <c r="E114" s="47">
        <f t="shared" si="5"/>
        <v>85.249107674642659</v>
      </c>
    </row>
    <row r="115" spans="1:5" ht="27.6" customHeight="1" x14ac:dyDescent="0.25">
      <c r="A115" s="37" t="s">
        <v>217</v>
      </c>
      <c r="B115" s="5" t="s">
        <v>105</v>
      </c>
      <c r="C115" s="8">
        <v>42604.4</v>
      </c>
      <c r="D115" s="8">
        <v>32182.9</v>
      </c>
      <c r="E115" s="47">
        <f t="shared" si="5"/>
        <v>75.538911473932274</v>
      </c>
    </row>
    <row r="116" spans="1:5" ht="13.35" customHeight="1" x14ac:dyDescent="0.25">
      <c r="A116" s="36" t="s">
        <v>106</v>
      </c>
      <c r="B116" s="4" t="s">
        <v>107</v>
      </c>
      <c r="C116" s="3">
        <f>SUM(C117:C120)</f>
        <v>171628.1</v>
      </c>
      <c r="D116" s="3">
        <f>SUM(D117:D120)</f>
        <v>130442.8</v>
      </c>
      <c r="E116" s="46">
        <f t="shared" si="5"/>
        <v>76.003171974752377</v>
      </c>
    </row>
    <row r="117" spans="1:5" ht="17.7" customHeight="1" x14ac:dyDescent="0.25">
      <c r="A117" s="37" t="s">
        <v>108</v>
      </c>
      <c r="B117" s="5" t="s">
        <v>109</v>
      </c>
      <c r="C117" s="8">
        <v>661.4</v>
      </c>
      <c r="D117" s="8">
        <v>330.5</v>
      </c>
      <c r="E117" s="47">
        <f t="shared" si="5"/>
        <v>49.969761112791048</v>
      </c>
    </row>
    <row r="118" spans="1:5" ht="15" customHeight="1" x14ac:dyDescent="0.25">
      <c r="A118" s="37" t="s">
        <v>110</v>
      </c>
      <c r="B118" s="5" t="s">
        <v>111</v>
      </c>
      <c r="C118" s="8">
        <v>8308.1</v>
      </c>
      <c r="D118" s="8">
        <v>4929.5</v>
      </c>
      <c r="E118" s="47">
        <f t="shared" si="5"/>
        <v>59.333662329533823</v>
      </c>
    </row>
    <row r="119" spans="1:5" ht="16.5" customHeight="1" x14ac:dyDescent="0.25">
      <c r="A119" s="37" t="s">
        <v>123</v>
      </c>
      <c r="B119" s="5" t="s">
        <v>124</v>
      </c>
      <c r="C119" s="8">
        <v>162125.4</v>
      </c>
      <c r="D119" s="8">
        <v>124912.6</v>
      </c>
      <c r="E119" s="47">
        <f t="shared" si="5"/>
        <v>77.046903199622037</v>
      </c>
    </row>
    <row r="120" spans="1:5" ht="27.75" customHeight="1" x14ac:dyDescent="0.25">
      <c r="A120" s="37" t="s">
        <v>187</v>
      </c>
      <c r="B120" s="5" t="s">
        <v>188</v>
      </c>
      <c r="C120" s="8">
        <v>533.20000000000005</v>
      </c>
      <c r="D120" s="8">
        <v>270.2</v>
      </c>
      <c r="E120" s="47">
        <f t="shared" si="5"/>
        <v>50.675168792198043</v>
      </c>
    </row>
    <row r="121" spans="1:5" ht="14.85" customHeight="1" x14ac:dyDescent="0.25">
      <c r="A121" s="36" t="s">
        <v>154</v>
      </c>
      <c r="B121" s="4" t="s">
        <v>131</v>
      </c>
      <c r="C121" s="3">
        <f>C122+C123+C124+C125</f>
        <v>369707.89999999997</v>
      </c>
      <c r="D121" s="3">
        <f>D122+D123+D124+D125</f>
        <v>234033.69999999998</v>
      </c>
      <c r="E121" s="46">
        <f t="shared" si="5"/>
        <v>63.302325971395256</v>
      </c>
    </row>
    <row r="122" spans="1:5" ht="14.1" customHeight="1" x14ac:dyDescent="0.25">
      <c r="A122" s="38" t="s">
        <v>150</v>
      </c>
      <c r="B122" s="6" t="s">
        <v>151</v>
      </c>
      <c r="C122" s="9">
        <v>39991.9</v>
      </c>
      <c r="D122" s="9">
        <v>36132.400000000001</v>
      </c>
      <c r="E122" s="47">
        <f t="shared" si="5"/>
        <v>90.349295732385798</v>
      </c>
    </row>
    <row r="123" spans="1:5" ht="15.6" customHeight="1" x14ac:dyDescent="0.25">
      <c r="A123" s="38" t="s">
        <v>152</v>
      </c>
      <c r="B123" s="6" t="s">
        <v>153</v>
      </c>
      <c r="C123" s="9">
        <v>5311.2</v>
      </c>
      <c r="D123" s="9">
        <v>3343.6</v>
      </c>
      <c r="E123" s="47">
        <f t="shared" si="5"/>
        <v>62.953758096098809</v>
      </c>
    </row>
    <row r="124" spans="1:5" ht="15.6" customHeight="1" x14ac:dyDescent="0.25">
      <c r="A124" s="38" t="s">
        <v>223</v>
      </c>
      <c r="B124" s="6" t="s">
        <v>224</v>
      </c>
      <c r="C124" s="9">
        <v>307378.59999999998</v>
      </c>
      <c r="D124" s="9">
        <v>180452.3</v>
      </c>
      <c r="E124" s="47">
        <f t="shared" si="5"/>
        <v>58.706852071029012</v>
      </c>
    </row>
    <row r="125" spans="1:5" ht="31.2" customHeight="1" x14ac:dyDescent="0.25">
      <c r="A125" s="38" t="s">
        <v>225</v>
      </c>
      <c r="B125" s="6" t="s">
        <v>226</v>
      </c>
      <c r="C125" s="9">
        <v>17026.2</v>
      </c>
      <c r="D125" s="9">
        <v>14105.4</v>
      </c>
      <c r="E125" s="47">
        <f t="shared" si="5"/>
        <v>82.845262007964195</v>
      </c>
    </row>
    <row r="126" spans="1:5" ht="14.7" customHeight="1" x14ac:dyDescent="0.25">
      <c r="A126" s="39" t="s">
        <v>155</v>
      </c>
      <c r="B126" s="4" t="s">
        <v>156</v>
      </c>
      <c r="C126" s="19">
        <f>C127+C128</f>
        <v>15146.6</v>
      </c>
      <c r="D126" s="19">
        <f>D127+D128</f>
        <v>11000.6</v>
      </c>
      <c r="E126" s="46">
        <f t="shared" si="5"/>
        <v>72.627520367607261</v>
      </c>
    </row>
    <row r="127" spans="1:5" ht="13.5" customHeight="1" x14ac:dyDescent="0.25">
      <c r="A127" s="37" t="s">
        <v>103</v>
      </c>
      <c r="B127" s="6" t="s">
        <v>157</v>
      </c>
      <c r="C127" s="9">
        <v>7000</v>
      </c>
      <c r="D127" s="9">
        <v>4504.6000000000004</v>
      </c>
      <c r="E127" s="47">
        <f t="shared" si="5"/>
        <v>64.351428571428585</v>
      </c>
    </row>
    <row r="128" spans="1:5" ht="20.100000000000001" customHeight="1" x14ac:dyDescent="0.25">
      <c r="A128" s="37" t="s">
        <v>104</v>
      </c>
      <c r="B128" s="6" t="s">
        <v>158</v>
      </c>
      <c r="C128" s="9">
        <v>8146.6</v>
      </c>
      <c r="D128" s="9">
        <v>6496</v>
      </c>
      <c r="E128" s="47">
        <f t="shared" si="5"/>
        <v>79.738786733115646</v>
      </c>
    </row>
    <row r="129" spans="1:5" ht="27.6" customHeight="1" x14ac:dyDescent="0.25">
      <c r="A129" s="39" t="s">
        <v>159</v>
      </c>
      <c r="B129" s="4" t="s">
        <v>160</v>
      </c>
      <c r="C129" s="3">
        <f>C130</f>
        <v>146363.4</v>
      </c>
      <c r="D129" s="3">
        <f>D130</f>
        <v>112949.6</v>
      </c>
      <c r="E129" s="46">
        <f t="shared" si="5"/>
        <v>77.170658784914821</v>
      </c>
    </row>
    <row r="130" spans="1:5" ht="27" customHeight="1" x14ac:dyDescent="0.25">
      <c r="A130" s="37" t="s">
        <v>238</v>
      </c>
      <c r="B130" s="5" t="s">
        <v>161</v>
      </c>
      <c r="C130" s="8">
        <v>146363.4</v>
      </c>
      <c r="D130" s="8">
        <v>112949.6</v>
      </c>
      <c r="E130" s="47">
        <f t="shared" si="5"/>
        <v>77.170658784914821</v>
      </c>
    </row>
    <row r="131" spans="1:5" ht="16.2" customHeight="1" x14ac:dyDescent="0.25">
      <c r="A131" s="36" t="s">
        <v>112</v>
      </c>
      <c r="B131" s="20">
        <v>9600</v>
      </c>
      <c r="C131" s="21">
        <f>C82+C90+C94+C98+C103+C107+C113+C116+C121+C126+C129</f>
        <v>13291315.300000001</v>
      </c>
      <c r="D131" s="21">
        <f>D82+D90+D94+D98+D103+D107+D113+D116+D121+D126+D129</f>
        <v>8748579.7999999989</v>
      </c>
      <c r="E131" s="48">
        <f t="shared" si="5"/>
        <v>65.821776118726177</v>
      </c>
    </row>
    <row r="132" spans="1:5" ht="32.4" customHeight="1" x14ac:dyDescent="0.25">
      <c r="A132" s="40" t="s">
        <v>232</v>
      </c>
      <c r="B132" s="4"/>
      <c r="C132" s="7">
        <v>4202.1000000000004</v>
      </c>
      <c r="D132" s="7"/>
      <c r="E132" s="46"/>
    </row>
    <row r="133" spans="1:5" ht="16.2" customHeight="1" x14ac:dyDescent="0.25">
      <c r="A133" s="22"/>
      <c r="B133" s="23"/>
      <c r="C133" s="24"/>
      <c r="D133" s="24"/>
      <c r="E133" s="25"/>
    </row>
    <row r="134" spans="1:5" ht="16.2" customHeight="1" x14ac:dyDescent="0.25">
      <c r="A134" s="22"/>
      <c r="B134" s="23"/>
      <c r="C134" s="24"/>
      <c r="D134" s="24"/>
      <c r="E134" s="25"/>
    </row>
    <row r="135" spans="1:5" ht="13.2" customHeight="1" x14ac:dyDescent="0.25">
      <c r="A135" s="43" t="s">
        <v>250</v>
      </c>
      <c r="B135" s="43"/>
      <c r="C135" s="44"/>
      <c r="D135" s="26"/>
      <c r="E135" s="41" t="s">
        <v>251</v>
      </c>
    </row>
    <row r="136" spans="1:5" ht="18" customHeight="1" x14ac:dyDescent="0.25"/>
  </sheetData>
  <autoFilter ref="B1:B136"/>
  <mergeCells count="2">
    <mergeCell ref="A1:E1"/>
    <mergeCell ref="A2:E2"/>
  </mergeCells>
  <pageMargins left="1.1811023622047245" right="0.39370078740157483" top="0.39370078740157483" bottom="0.39370078740157483" header="0.11811023622047245" footer="0.11811023622047245"/>
  <pageSetup paperSize="9" scale="65" fitToHeight="4" orientation="portrait" r:id="rId1"/>
  <headerFooter alignWithMargins="0"/>
  <rowBreaks count="3" manualBreakCount="3">
    <brk id="33" max="4" man="1"/>
    <brk id="53" max="4" man="1"/>
    <brk id="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01.11.2019</vt:lpstr>
      <vt:lpstr>' 01.11.2019'!Область_печати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2019-10-03T07:27:16Z</dcterms:created>
  <dcterms:modified xsi:type="dcterms:W3CDTF">2019-11-07T05:37:55Z</dcterms:modified>
</cp:coreProperties>
</file>