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128" windowWidth="7512" windowHeight="5640"/>
  </bookViews>
  <sheets>
    <sheet name="на 01.03.2021г. (тыс.руб)" sheetId="294" r:id="rId1"/>
  </sheets>
  <definedNames>
    <definedName name="_xlnm.Print_Titles" localSheetId="0">'на 01.03.2021г. (тыс.руб)'!$5:$8</definedName>
    <definedName name="_xlnm.Print_Area" localSheetId="0">'на 01.03.2021г. (тыс.руб)'!$A$1:$K$80</definedName>
  </definedNames>
  <calcPr calcId="145621"/>
</workbook>
</file>

<file path=xl/calcChain.xml><?xml version="1.0" encoding="utf-8"?>
<calcChain xmlns="http://schemas.openxmlformats.org/spreadsheetml/2006/main">
  <c r="K37" i="294" l="1"/>
  <c r="G37" i="294"/>
  <c r="C37" i="294"/>
  <c r="I34" i="294"/>
  <c r="J34" i="294"/>
  <c r="H34" i="294"/>
  <c r="E34" i="294"/>
  <c r="F34" i="294"/>
  <c r="D34" i="294"/>
  <c r="I10" i="294"/>
  <c r="J10" i="294"/>
  <c r="H10" i="294"/>
  <c r="E10" i="294"/>
  <c r="F10" i="294"/>
  <c r="D10" i="294"/>
  <c r="G26" i="294"/>
  <c r="C26" i="294"/>
  <c r="G25" i="294"/>
  <c r="C25" i="294"/>
  <c r="G24" i="294"/>
  <c r="C24" i="294"/>
  <c r="K25" i="294" l="1"/>
  <c r="K24" i="294"/>
  <c r="K26" i="294"/>
  <c r="D71" i="294" l="1"/>
  <c r="E72" i="294"/>
  <c r="E71" i="294" s="1"/>
  <c r="F72" i="294"/>
  <c r="F71" i="294" s="1"/>
  <c r="H72" i="294"/>
  <c r="H71" i="294" s="1"/>
  <c r="I72" i="294"/>
  <c r="I71" i="294" s="1"/>
  <c r="J72" i="294"/>
  <c r="J71" i="294" s="1"/>
  <c r="D72" i="294"/>
  <c r="G70" i="294"/>
  <c r="C70" i="294"/>
  <c r="J69" i="294"/>
  <c r="I69" i="294"/>
  <c r="H69" i="294"/>
  <c r="F69" i="294"/>
  <c r="E69" i="294"/>
  <c r="D69" i="294"/>
  <c r="C73" i="294"/>
  <c r="G73" i="294"/>
  <c r="H55" i="294"/>
  <c r="I55" i="294"/>
  <c r="J55" i="294"/>
  <c r="E55" i="294"/>
  <c r="F55" i="294"/>
  <c r="D55" i="294"/>
  <c r="G59" i="294"/>
  <c r="C59" i="294"/>
  <c r="E44" i="294"/>
  <c r="F44" i="294"/>
  <c r="H44" i="294"/>
  <c r="I44" i="294"/>
  <c r="J44" i="294"/>
  <c r="D44" i="294"/>
  <c r="G53" i="294"/>
  <c r="C53" i="294"/>
  <c r="G52" i="294"/>
  <c r="C52" i="294"/>
  <c r="G51" i="294"/>
  <c r="C51" i="294"/>
  <c r="G50" i="294"/>
  <c r="C50" i="294"/>
  <c r="G49" i="294"/>
  <c r="C49" i="294"/>
  <c r="G48" i="294"/>
  <c r="C48" i="294"/>
  <c r="G47" i="294"/>
  <c r="C47" i="294"/>
  <c r="E31" i="294"/>
  <c r="F31" i="294"/>
  <c r="H31" i="294"/>
  <c r="I31" i="294"/>
  <c r="J31" i="294"/>
  <c r="D31" i="294"/>
  <c r="C33" i="294"/>
  <c r="K33" i="294" s="1"/>
  <c r="C32" i="294"/>
  <c r="K32" i="294" s="1"/>
  <c r="K70" i="294" l="1"/>
  <c r="C72" i="294"/>
  <c r="G71" i="294"/>
  <c r="G72" i="294"/>
  <c r="C69" i="294"/>
  <c r="K73" i="294"/>
  <c r="G69" i="294"/>
  <c r="K50" i="294"/>
  <c r="K52" i="294"/>
  <c r="K59" i="294"/>
  <c r="K47" i="294"/>
  <c r="G44" i="294"/>
  <c r="C31" i="294"/>
  <c r="K48" i="294"/>
  <c r="G31" i="294"/>
  <c r="K49" i="294"/>
  <c r="K51" i="294"/>
  <c r="K53" i="294"/>
  <c r="K69" i="294" l="1"/>
  <c r="K31" i="294"/>
  <c r="I27" i="294" l="1"/>
  <c r="J27" i="294"/>
  <c r="H27" i="294"/>
  <c r="I30" i="294" l="1"/>
  <c r="J30" i="294"/>
  <c r="H30" i="294"/>
  <c r="E30" i="294"/>
  <c r="F30" i="294"/>
  <c r="D30" i="294"/>
  <c r="F62" i="294" l="1"/>
  <c r="F61" i="294" s="1"/>
  <c r="G28" i="294" l="1"/>
  <c r="I62" i="294" l="1"/>
  <c r="I61" i="294" s="1"/>
  <c r="J62" i="294"/>
  <c r="J61" i="294" s="1"/>
  <c r="H62" i="294"/>
  <c r="H61" i="294" s="1"/>
  <c r="E62" i="294"/>
  <c r="E61" i="294" s="1"/>
  <c r="D62" i="294"/>
  <c r="D61" i="294" s="1"/>
  <c r="C43" i="294"/>
  <c r="C42" i="294"/>
  <c r="C41" i="294"/>
  <c r="C40" i="294"/>
  <c r="G39" i="294"/>
  <c r="C39" i="294"/>
  <c r="G38" i="294"/>
  <c r="C38" i="294"/>
  <c r="C22" i="294"/>
  <c r="G22" i="294"/>
  <c r="C23" i="294"/>
  <c r="G23" i="294"/>
  <c r="G20" i="294"/>
  <c r="C20" i="294"/>
  <c r="G19" i="294"/>
  <c r="C19" i="294"/>
  <c r="G17" i="294"/>
  <c r="C17" i="294"/>
  <c r="G14" i="294"/>
  <c r="C14" i="294"/>
  <c r="G61" i="294" l="1"/>
  <c r="K39" i="294"/>
  <c r="K38" i="294"/>
  <c r="K17" i="294"/>
  <c r="K19" i="294"/>
  <c r="K20" i="294"/>
  <c r="K22" i="294"/>
  <c r="K14" i="294"/>
  <c r="K23" i="294"/>
  <c r="G13" i="294"/>
  <c r="C13" i="294"/>
  <c r="K13" i="294" l="1"/>
  <c r="G68" i="294"/>
  <c r="C68" i="294"/>
  <c r="G67" i="294"/>
  <c r="C67" i="294"/>
  <c r="G66" i="294"/>
  <c r="C66" i="294"/>
  <c r="G65" i="294"/>
  <c r="C65" i="294"/>
  <c r="G64" i="294"/>
  <c r="C64" i="294"/>
  <c r="G63" i="294"/>
  <c r="C63" i="294"/>
  <c r="G60" i="294"/>
  <c r="C60" i="294"/>
  <c r="G58" i="294"/>
  <c r="C58" i="294"/>
  <c r="G57" i="294"/>
  <c r="C57" i="294"/>
  <c r="G56" i="294"/>
  <c r="C56" i="294"/>
  <c r="G43" i="294"/>
  <c r="K43" i="294" s="1"/>
  <c r="I54" i="294"/>
  <c r="F54" i="294"/>
  <c r="E54" i="294"/>
  <c r="G46" i="294"/>
  <c r="C46" i="294"/>
  <c r="G45" i="294"/>
  <c r="C45" i="294"/>
  <c r="G36" i="294"/>
  <c r="C36" i="294"/>
  <c r="G35" i="294"/>
  <c r="C35" i="294"/>
  <c r="G29" i="294"/>
  <c r="C29" i="294"/>
  <c r="C28" i="294"/>
  <c r="J9" i="294"/>
  <c r="I9" i="294"/>
  <c r="F27" i="294"/>
  <c r="E27" i="294"/>
  <c r="E9" i="294" s="1"/>
  <c r="E74" i="294" s="1"/>
  <c r="D27" i="294"/>
  <c r="G21" i="294"/>
  <c r="C21" i="294"/>
  <c r="G18" i="294"/>
  <c r="C18" i="294"/>
  <c r="G16" i="294"/>
  <c r="C16" i="294"/>
  <c r="G15" i="294"/>
  <c r="C15" i="294"/>
  <c r="G12" i="294"/>
  <c r="C12" i="294"/>
  <c r="G11" i="294"/>
  <c r="C11" i="294"/>
  <c r="I74" i="294" l="1"/>
  <c r="K58" i="294"/>
  <c r="K60" i="294"/>
  <c r="J54" i="294"/>
  <c r="G41" i="294" s="1"/>
  <c r="K41" i="294" s="1"/>
  <c r="G55" i="294"/>
  <c r="G54" i="294" s="1"/>
  <c r="G42" i="294"/>
  <c r="K42" i="294" s="1"/>
  <c r="K35" i="294"/>
  <c r="K36" i="294"/>
  <c r="K45" i="294"/>
  <c r="K56" i="294"/>
  <c r="K46" i="294"/>
  <c r="G27" i="294"/>
  <c r="G10" i="294"/>
  <c r="C27" i="294"/>
  <c r="C44" i="294"/>
  <c r="C55" i="294"/>
  <c r="C54" i="294" s="1"/>
  <c r="G62" i="294"/>
  <c r="K64" i="294"/>
  <c r="K66" i="294"/>
  <c r="K68" i="294"/>
  <c r="F9" i="294"/>
  <c r="F74" i="294" s="1"/>
  <c r="C34" i="294"/>
  <c r="D54" i="294"/>
  <c r="H54" i="294"/>
  <c r="K57" i="294"/>
  <c r="C62" i="294"/>
  <c r="C61" i="294" s="1"/>
  <c r="K63" i="294"/>
  <c r="K65" i="294"/>
  <c r="K67" i="294"/>
  <c r="C71" i="294"/>
  <c r="K12" i="294"/>
  <c r="K28" i="294"/>
  <c r="K18" i="294"/>
  <c r="K11" i="294"/>
  <c r="K15" i="294"/>
  <c r="K16" i="294"/>
  <c r="K21" i="294"/>
  <c r="K29" i="294"/>
  <c r="C10" i="294"/>
  <c r="D9" i="294"/>
  <c r="D74" i="294" s="1"/>
  <c r="H9" i="294"/>
  <c r="H74" i="294" l="1"/>
  <c r="J74" i="294"/>
  <c r="C30" i="294"/>
  <c r="K71" i="294"/>
  <c r="G40" i="294"/>
  <c r="K40" i="294" s="1"/>
  <c r="K44" i="294"/>
  <c r="G34" i="294"/>
  <c r="G30" i="294" s="1"/>
  <c r="K62" i="294"/>
  <c r="K54" i="294"/>
  <c r="K55" i="294"/>
  <c r="G9" i="294"/>
  <c r="G74" i="294" s="1"/>
  <c r="K27" i="294"/>
  <c r="C9" i="294"/>
  <c r="K10" i="294"/>
  <c r="C74" i="294" l="1"/>
  <c r="K9" i="294"/>
  <c r="K61" i="294"/>
  <c r="K34" i="294"/>
  <c r="K30" i="294" l="1"/>
  <c r="K74" i="294"/>
</calcChain>
</file>

<file path=xl/sharedStrings.xml><?xml version="1.0" encoding="utf-8"?>
<sst xmlns="http://schemas.openxmlformats.org/spreadsheetml/2006/main" count="135" uniqueCount="82">
  <si>
    <t>Другие вопросы в области национальной экономики</t>
  </si>
  <si>
    <t>Всего</t>
  </si>
  <si>
    <t>в том числе</t>
  </si>
  <si>
    <t>ФБ</t>
  </si>
  <si>
    <t>РБ</t>
  </si>
  <si>
    <t>ГБ</t>
  </si>
  <si>
    <t xml:space="preserve">     Дошкольное образование</t>
  </si>
  <si>
    <t>НАЦИОНАЛЬНАЯ ЭКОНОМИКА - ВСЕГО</t>
  </si>
  <si>
    <t>ОБРАЗОВАНИЕ - ВСЕГО</t>
  </si>
  <si>
    <t>Наименование расходов</t>
  </si>
  <si>
    <t>Информация</t>
  </si>
  <si>
    <t>Главные распорядители и получатели средств бюджета</t>
  </si>
  <si>
    <t>Дорожное хозяйство (дорожные фонды)</t>
  </si>
  <si>
    <t>Общее образование</t>
  </si>
  <si>
    <t>У ЖКХ    ЭТи С</t>
  </si>
  <si>
    <t xml:space="preserve">% выполнения плана </t>
  </si>
  <si>
    <t>ЖИЛИЩНО - КОММУНАЛЬНОЕ ХОЗЯЙСТВО - ВСЕГО</t>
  </si>
  <si>
    <t>Коммунальное хозяйство</t>
  </si>
  <si>
    <t>ИТОГО ЗА ГОД ПО АДРЕСНОЙ                                         ИНВЕСТИЦИОННОЙ ПРОГРАММЕ</t>
  </si>
  <si>
    <t>Строительство детского сада на 110 мест  в 14 мкр. в НЮР г. Чебоксары</t>
  </si>
  <si>
    <t>(тыс.руб)</t>
  </si>
  <si>
    <t>Благоустройство</t>
  </si>
  <si>
    <t>ОХРАНА ОКРУЖАЮЩЕЙ СРЕДЫ</t>
  </si>
  <si>
    <t>Сбор, удаление отходов и очистка сточных вод</t>
  </si>
  <si>
    <t>Строительство ливневых очистных сооружений в мкр. "Волжский -1, -2" г. Чебоксары в рамках реализации мероприятий по сокращению доли загрязнённых сточных вод</t>
  </si>
  <si>
    <t>Строительство третьего транспортного полукольца г.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</si>
  <si>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(Создание комплекса обеспечивающей инфраструктуры туристско-рекреационного кластера "Чувашия - сердце Волги")</t>
  </si>
  <si>
    <t>Строительство снегоплавильной станции в городе Чебоксары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</si>
  <si>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</si>
  <si>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</si>
  <si>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ул.Санаторная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</si>
  <si>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</si>
  <si>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мкр.Пролетарский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</si>
  <si>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мкр.Первомайский</t>
  </si>
  <si>
    <t>Строительство внутрипоселковых газораспределительных сетей в пос.Сосновка</t>
  </si>
  <si>
    <t>Строительство объекта "Дошкольное образовательное учреждение на 240 мест мкр. "Благовещенский" г. Чебоксары</t>
  </si>
  <si>
    <t>Строительство объекта "Дошкольное образовательное учреждение на 160 мест мкр. "Альгешево" г. Чебоксары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</si>
  <si>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</si>
  <si>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Строительство общеобразовательной школы поз. 37 в мкр. 3 района "Садовый" г. Чебоксары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</si>
  <si>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</si>
  <si>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План на 2021 год</t>
  </si>
  <si>
    <t>Реконструкция автомобильной дороги по пр. И. Яковлева от Канашского шоссе до кольца пр. 9-ой Пятилетки г. Чебоксары. 4 этап.</t>
  </si>
  <si>
    <t>Строительство автодороги по ул.Ярмарочная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</si>
  <si>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</si>
  <si>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</si>
  <si>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Строительство участка автомобильной дороги по проезду Соляное (до железнодорожного переезда)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</si>
  <si>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</si>
  <si>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Реконструкция моста по ул. Полевая</t>
  </si>
  <si>
    <t>Реконструкция моста по ул.Грибоедова</t>
  </si>
  <si>
    <t>Строительство автодороги №30 от участка №4 до Московского проспекта в районе Театра оперы и балета (участок №3) в г.Чебоксары. 2 этап.</t>
  </si>
  <si>
    <t>Реконструкция участка автомобильной дороги по ул. Ашмарина (от ул. Орлова до пр. И. Яковлева)</t>
  </si>
  <si>
    <t>Строительство автодороги по ул. Н.Рождественского от ул. Энгельса до ул. Гагарина</t>
  </si>
  <si>
    <t>Строительство приюта для животных в г. Чебоксары</t>
  </si>
  <si>
    <t>Жилищное хозяйство</t>
  </si>
  <si>
    <t>Строительство (приобретение) жилья для граждан по решению судов</t>
  </si>
  <si>
    <t>Строительство (приобретение) жилья для малоимущих граждан</t>
  </si>
  <si>
    <t>Строительство канализационных сетей по подключению II очереди индустриального парка к канализационному коллектору АО "Водоканал" по проспекту Тракторостроителей</t>
  </si>
  <si>
    <t>Строительство водопровода от повысительной насосной станции Северо-Западного района г. Чебоксары до д. Чандрово Чувашской Республики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</si>
  <si>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</si>
  <si>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</si>
  <si>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на участке от д. № 136 А до д. № 130 В по ул. Тельмана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</si>
  <si>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</si>
  <si>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</si>
  <si>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наружного освещения вдоль тротуара по ул. 50 лет Октября (нечетная сторона)</t>
  </si>
  <si>
    <t>Строительство наружного освещения по ул.Кадыкова, между ул. Баумана и ул. Гастелло и тротуару (нечетная сторона)</t>
  </si>
  <si>
    <t>Строительство наружного освещения ул.Лебедева, вдоль проезжей части около домов №15 А, №15 Б, №11 корп.1.по ул. Сверчкова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</si>
  <si>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</si>
  <si>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Строительство очистных сооружений водовыпусков на малых реках города Чебоксары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</si>
  <si>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</si>
  <si>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ливневых очистных сооружений в районе Марпосадского шоссе</t>
  </si>
  <si>
    <t>Культура</t>
  </si>
  <si>
    <t>Культура, кинематография</t>
  </si>
  <si>
    <t>Строительство многофункционального центра культуры и досуга в Заволжье г. Чебоксары</t>
  </si>
  <si>
    <t>УАиГ</t>
  </si>
  <si>
    <t>У ЖКХ  ЭТиС</t>
  </si>
  <si>
    <t>У ЖКХ  ЭТиС,  УАиГ</t>
  </si>
  <si>
    <t>об исполнении инвестиционной программы г.Чебоксары на 01.03.2021 года</t>
  </si>
  <si>
    <t>Кассовые расходы за январь - февраль 2021 года</t>
  </si>
  <si>
    <t>Магистральная дорога районного значения N 2 в границах микрорайонов N 4 и 5 жилого района "Новый город" г.Чебоксары</t>
  </si>
  <si>
    <t>Строительство дороги N 2 в I очереди 7 микрорайона центральной части г. Чебоксары</t>
  </si>
  <si>
    <t>Строительство дорог (I, II этапы) в микрорайоне "Олимп" по ул. З. Яковлевой, 58 г. Чебоксары</t>
  </si>
  <si>
    <t>Очистные сооружения поверхностного стока поз. 53, I очередь 7 микрорайона центральной части г. Чебоксары (Центр VII)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</si>
</sst>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ill="1"/>
    <xf numFmtId="164" fontId="5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5" fillId="2" borderId="0" xfId="0" applyFont="1" applyFill="1"/>
    <xf numFmtId="4" fontId="11" fillId="2" borderId="0" xfId="0" applyNumberFormat="1" applyFont="1" applyFill="1"/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164" fontId="15" fillId="4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top" wrapText="1"/>
    </xf>
    <xf numFmtId="2" fontId="11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showZeros="0" tabSelected="1" topLeftCell="A25" zoomScale="55" zoomScaleNormal="55" zoomScaleSheetLayoutView="40" workbookViewId="0">
      <selection activeCell="B37" sqref="B37"/>
    </sheetView>
  </sheetViews>
  <sheetFormatPr defaultColWidth="9.21875" defaultRowHeight="13.2" x14ac:dyDescent="0.25"/>
  <cols>
    <col min="1" max="1" width="76.5546875" style="1" customWidth="1"/>
    <col min="2" max="2" width="13.77734375" style="1" customWidth="1"/>
    <col min="3" max="3" width="30.21875" style="1" customWidth="1"/>
    <col min="4" max="4" width="29.88671875" style="1" customWidth="1"/>
    <col min="5" max="5" width="27" style="1" customWidth="1"/>
    <col min="6" max="6" width="26.88671875" style="1" customWidth="1"/>
    <col min="7" max="7" width="30.88671875" style="1" customWidth="1"/>
    <col min="8" max="8" width="30.33203125" style="1" customWidth="1"/>
    <col min="9" max="9" width="27" style="1" customWidth="1"/>
    <col min="10" max="10" width="27.33203125" style="1" customWidth="1"/>
    <col min="11" max="11" width="11.5546875" style="1" customWidth="1"/>
    <col min="12" max="12" width="3.5546875" style="1" customWidth="1"/>
    <col min="13" max="13" width="4.5546875" style="1" customWidth="1"/>
    <col min="14" max="16384" width="9.21875" style="1"/>
  </cols>
  <sheetData>
    <row r="1" spans="1:27" ht="24.6" customHeight="1" x14ac:dyDescent="0.25">
      <c r="A1" s="68" t="s">
        <v>10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27" ht="37.5" customHeight="1" x14ac:dyDescent="0.25">
      <c r="A2" s="68" t="s">
        <v>76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27" ht="39.6" customHeight="1" x14ac:dyDescent="0.25">
      <c r="A3" s="34"/>
      <c r="B3" s="34"/>
      <c r="C3" s="34"/>
      <c r="D3" s="34"/>
      <c r="E3" s="34"/>
      <c r="F3" s="34"/>
      <c r="G3" s="35"/>
      <c r="H3" s="35"/>
      <c r="I3" s="35"/>
      <c r="J3" s="35"/>
      <c r="K3" s="8"/>
      <c r="L3" s="2"/>
      <c r="M3" s="2"/>
    </row>
    <row r="4" spans="1:27" ht="27" customHeight="1" x14ac:dyDescent="0.45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6" customHeight="1" x14ac:dyDescent="0.25">
      <c r="A5" s="70" t="s">
        <v>9</v>
      </c>
      <c r="B5" s="71" t="s">
        <v>11</v>
      </c>
      <c r="C5" s="63" t="s">
        <v>40</v>
      </c>
      <c r="D5" s="63"/>
      <c r="E5" s="63"/>
      <c r="F5" s="63"/>
      <c r="G5" s="74" t="s">
        <v>77</v>
      </c>
      <c r="H5" s="75"/>
      <c r="I5" s="75"/>
      <c r="J5" s="76"/>
      <c r="K5" s="77" t="s">
        <v>15</v>
      </c>
    </row>
    <row r="6" spans="1:27" ht="25.5" customHeight="1" x14ac:dyDescent="0.25">
      <c r="A6" s="70"/>
      <c r="B6" s="72"/>
      <c r="C6" s="63" t="s">
        <v>1</v>
      </c>
      <c r="D6" s="63" t="s">
        <v>2</v>
      </c>
      <c r="E6" s="63"/>
      <c r="F6" s="63"/>
      <c r="G6" s="63" t="s">
        <v>1</v>
      </c>
      <c r="H6" s="64" t="s">
        <v>2</v>
      </c>
      <c r="I6" s="65"/>
      <c r="J6" s="66"/>
      <c r="K6" s="78"/>
    </row>
    <row r="7" spans="1:27" ht="31.5" customHeight="1" x14ac:dyDescent="0.25">
      <c r="A7" s="70"/>
      <c r="B7" s="73"/>
      <c r="C7" s="63"/>
      <c r="D7" s="55" t="s">
        <v>3</v>
      </c>
      <c r="E7" s="55" t="s">
        <v>4</v>
      </c>
      <c r="F7" s="55" t="s">
        <v>5</v>
      </c>
      <c r="G7" s="63"/>
      <c r="H7" s="55" t="s">
        <v>3</v>
      </c>
      <c r="I7" s="55" t="s">
        <v>4</v>
      </c>
      <c r="J7" s="55" t="s">
        <v>5</v>
      </c>
      <c r="K7" s="79"/>
    </row>
    <row r="8" spans="1:27" ht="24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</row>
    <row r="9" spans="1:27" ht="36" customHeight="1" x14ac:dyDescent="0.25">
      <c r="A9" s="16" t="s">
        <v>7</v>
      </c>
      <c r="B9" s="21"/>
      <c r="C9" s="45">
        <f>C10+C27</f>
        <v>1837694.9000000001</v>
      </c>
      <c r="D9" s="45">
        <f>D10+D27</f>
        <v>1154588.8999999999</v>
      </c>
      <c r="E9" s="45">
        <f>E10+E27</f>
        <v>524054.7</v>
      </c>
      <c r="F9" s="45">
        <f>F10+F27</f>
        <v>159051.29999999999</v>
      </c>
      <c r="G9" s="45">
        <f>G10+G27</f>
        <v>424.5</v>
      </c>
      <c r="H9" s="45">
        <f>H10+H27</f>
        <v>0</v>
      </c>
      <c r="I9" s="45">
        <f>I10+I27</f>
        <v>0</v>
      </c>
      <c r="J9" s="45">
        <f>J10+J27</f>
        <v>424.5</v>
      </c>
      <c r="K9" s="44">
        <f t="shared" ref="K9:K29" si="0">G9/C9*100</f>
        <v>2.309959068831284E-2</v>
      </c>
    </row>
    <row r="10" spans="1:27" ht="40.200000000000003" customHeight="1" x14ac:dyDescent="0.25">
      <c r="A10" s="17" t="s">
        <v>12</v>
      </c>
      <c r="B10" s="22"/>
      <c r="C10" s="49">
        <f>D10+E10+F10</f>
        <v>1048678.7000000002</v>
      </c>
      <c r="D10" s="49">
        <f>D11+D12+D13+D14+D15+D16+D17+D18+D19+D20+D21+D22+D23+D24+D25+D26</f>
        <v>425794.9</v>
      </c>
      <c r="E10" s="49">
        <f t="shared" ref="E10:F10" si="1">E11+E12+E13+E14+E15+E16+E17+E18+E19+E20+E21+E22+E23+E24+E25+E26</f>
        <v>486839.7</v>
      </c>
      <c r="F10" s="49">
        <f t="shared" si="1"/>
        <v>136044.09999999998</v>
      </c>
      <c r="G10" s="47">
        <f>H10+I10+J10</f>
        <v>0</v>
      </c>
      <c r="H10" s="49">
        <f>H11+H12+H13+H14+H15+H16+H17+H18+H19+H20+H21+H22+H23+H24+H25+H26</f>
        <v>0</v>
      </c>
      <c r="I10" s="49">
        <f t="shared" ref="I10:J10" si="2">I11+I12+I13+I14+I15+I16+I17+I18+I19+I20+I21+I22+I23+I24+I25+I26</f>
        <v>0</v>
      </c>
      <c r="J10" s="49">
        <f t="shared" si="2"/>
        <v>0</v>
      </c>
      <c r="K10" s="43">
        <f t="shared" si="0"/>
        <v>0</v>
      </c>
    </row>
    <row r="11" spans="1:27" ht="68.400000000000006" x14ac:dyDescent="0.25">
      <c r="A11" s="32" t="s">
        <v>41</v>
      </c>
      <c r="B11" s="23" t="s">
        <v>74</v>
      </c>
      <c r="C11" s="48">
        <f t="shared" ref="C11:C29" si="3">D11+E11+F11</f>
        <v>102100</v>
      </c>
      <c r="D11" s="48">
        <v>50000</v>
      </c>
      <c r="E11" s="48">
        <v>40000</v>
      </c>
      <c r="F11" s="48">
        <v>12100</v>
      </c>
      <c r="G11" s="48">
        <f t="shared" ref="G11:G29" si="4">H11+I11+J11</f>
        <v>0</v>
      </c>
      <c r="H11" s="48"/>
      <c r="I11" s="48"/>
      <c r="J11" s="48"/>
      <c r="K11" s="41">
        <f t="shared" si="0"/>
        <v>0</v>
      </c>
    </row>
    <row r="12" spans="1:27" ht="81" customHeight="1" x14ac:dyDescent="0.25">
      <c r="A12" s="36" t="s">
        <v>39</v>
      </c>
      <c r="B12" s="23" t="s">
        <v>74</v>
      </c>
      <c r="C12" s="48">
        <f t="shared" si="3"/>
        <v>465220</v>
      </c>
      <c r="D12" s="48">
        <v>57610</v>
      </c>
      <c r="E12" s="48">
        <v>318088</v>
      </c>
      <c r="F12" s="48">
        <v>89522</v>
      </c>
      <c r="G12" s="48">
        <f t="shared" si="4"/>
        <v>0</v>
      </c>
      <c r="H12" s="48"/>
      <c r="I12" s="48"/>
      <c r="J12" s="48"/>
      <c r="K12" s="41">
        <f t="shared" si="0"/>
        <v>0</v>
      </c>
    </row>
    <row r="13" spans="1:27" ht="71.400000000000006" customHeight="1" x14ac:dyDescent="0.25">
      <c r="A13" s="15" t="s">
        <v>25</v>
      </c>
      <c r="B13" s="23" t="s">
        <v>74</v>
      </c>
      <c r="C13" s="48">
        <f t="shared" ref="C13" si="5">D13+E13+F13</f>
        <v>44357.5</v>
      </c>
      <c r="D13" s="48"/>
      <c r="E13" s="48">
        <v>37216.800000000003</v>
      </c>
      <c r="F13" s="48">
        <v>7140.7</v>
      </c>
      <c r="G13" s="48">
        <f t="shared" ref="G13" si="6">H13+I13+J13</f>
        <v>0</v>
      </c>
      <c r="H13" s="48"/>
      <c r="I13" s="48"/>
      <c r="J13" s="48"/>
      <c r="K13" s="41">
        <f t="shared" ref="K13" si="7">G13/C13*100</f>
        <v>0</v>
      </c>
    </row>
    <row r="14" spans="1:27" ht="45.6" x14ac:dyDescent="0.25">
      <c r="A14" s="36" t="s">
        <v>42</v>
      </c>
      <c r="B14" s="23" t="s">
        <v>74</v>
      </c>
      <c r="C14" s="48">
        <f t="shared" ref="C14" si="8">D14+E14+F14</f>
        <v>4200</v>
      </c>
      <c r="D14" s="48"/>
      <c r="E14" s="48"/>
      <c r="F14" s="48">
        <v>4200</v>
      </c>
      <c r="G14" s="48">
        <f t="shared" ref="G14" si="9">H14+I14+J14</f>
        <v>0</v>
      </c>
      <c r="H14" s="48"/>
      <c r="I14" s="48"/>
      <c r="J14" s="48"/>
      <c r="K14" s="41">
        <f t="shared" ref="K14" si="10">G14/C14*100</f>
        <v>0</v>
      </c>
    </row>
    <row r="15" spans="1:27" ht="50.4" x14ac:dyDescent="0.25">
      <c r="A15" s="56" t="s">
        <v>43</v>
      </c>
      <c r="B15" s="23" t="s">
        <v>74</v>
      </c>
      <c r="C15" s="48">
        <f t="shared" si="3"/>
        <v>1900</v>
      </c>
      <c r="D15" s="46"/>
      <c r="E15" s="46"/>
      <c r="F15" s="46">
        <v>1900</v>
      </c>
      <c r="G15" s="48">
        <f t="shared" si="4"/>
        <v>0</v>
      </c>
      <c r="H15" s="46"/>
      <c r="I15" s="46"/>
      <c r="J15" s="46"/>
      <c r="K15" s="41">
        <f t="shared" si="0"/>
        <v>0</v>
      </c>
    </row>
    <row r="16" spans="1:27" ht="68.400000000000006" x14ac:dyDescent="0.25">
      <c r="A16" s="15" t="s">
        <v>44</v>
      </c>
      <c r="B16" s="23" t="s">
        <v>74</v>
      </c>
      <c r="C16" s="48">
        <f t="shared" si="3"/>
        <v>4376.3999999999996</v>
      </c>
      <c r="D16" s="48"/>
      <c r="E16" s="48"/>
      <c r="F16" s="48">
        <v>4376.3999999999996</v>
      </c>
      <c r="G16" s="48">
        <f t="shared" si="4"/>
        <v>0</v>
      </c>
      <c r="H16" s="48"/>
      <c r="I16" s="48"/>
      <c r="J16" s="48"/>
      <c r="K16" s="41">
        <f t="shared" si="0"/>
        <v>0</v>
      </c>
    </row>
    <row r="17" spans="1:12" ht="45.6" x14ac:dyDescent="0.25">
      <c r="A17" s="15" t="s">
        <v>45</v>
      </c>
      <c r="B17" s="23" t="s">
        <v>74</v>
      </c>
      <c r="C17" s="48">
        <f t="shared" ref="C17" si="11">D17+E17+F17</f>
        <v>3237.8</v>
      </c>
      <c r="D17" s="48"/>
      <c r="E17" s="48"/>
      <c r="F17" s="48">
        <v>3237.8</v>
      </c>
      <c r="G17" s="48">
        <f t="shared" ref="G17" si="12">H17+I17+J17</f>
        <v>0</v>
      </c>
      <c r="H17" s="48"/>
      <c r="I17" s="48"/>
      <c r="J17" s="48"/>
      <c r="K17" s="41">
        <f t="shared" ref="K17" si="13">G17/C17*100</f>
        <v>0</v>
      </c>
    </row>
    <row r="18" spans="1:12" ht="68.400000000000006" x14ac:dyDescent="0.25">
      <c r="A18" s="15" t="s">
        <v>46</v>
      </c>
      <c r="B18" s="23" t="s">
        <v>74</v>
      </c>
      <c r="C18" s="48">
        <f t="shared" si="3"/>
        <v>1967.2</v>
      </c>
      <c r="D18" s="48"/>
      <c r="E18" s="48"/>
      <c r="F18" s="48">
        <v>1967.2</v>
      </c>
      <c r="G18" s="48">
        <f t="shared" si="4"/>
        <v>0</v>
      </c>
      <c r="H18" s="48"/>
      <c r="I18" s="48"/>
      <c r="J18" s="48"/>
      <c r="K18" s="41">
        <f t="shared" si="0"/>
        <v>0</v>
      </c>
    </row>
    <row r="19" spans="1:12" ht="45.6" x14ac:dyDescent="0.25">
      <c r="A19" s="57" t="s">
        <v>47</v>
      </c>
      <c r="B19" s="23" t="s">
        <v>74</v>
      </c>
      <c r="C19" s="48">
        <f t="shared" ref="C19:C20" si="14">D19+E19+F19</f>
        <v>3200</v>
      </c>
      <c r="D19" s="48"/>
      <c r="E19" s="48"/>
      <c r="F19" s="48">
        <v>3200</v>
      </c>
      <c r="G19" s="48">
        <f t="shared" ref="G19:G20" si="15">H19+I19+J19</f>
        <v>0</v>
      </c>
      <c r="H19" s="48"/>
      <c r="I19" s="48"/>
      <c r="J19" s="48"/>
      <c r="K19" s="41">
        <f t="shared" ref="K19:K20" si="16">G19/C19*100</f>
        <v>0</v>
      </c>
    </row>
    <row r="20" spans="1:12" ht="45.6" x14ac:dyDescent="0.25">
      <c r="A20" s="57" t="s">
        <v>48</v>
      </c>
      <c r="B20" s="23" t="s">
        <v>74</v>
      </c>
      <c r="C20" s="48">
        <f t="shared" si="14"/>
        <v>3200</v>
      </c>
      <c r="D20" s="48"/>
      <c r="E20" s="48"/>
      <c r="F20" s="48">
        <v>3200</v>
      </c>
      <c r="G20" s="48">
        <f t="shared" si="15"/>
        <v>0</v>
      </c>
      <c r="H20" s="48"/>
      <c r="I20" s="48"/>
      <c r="J20" s="48"/>
      <c r="K20" s="41">
        <f t="shared" si="16"/>
        <v>0</v>
      </c>
    </row>
    <row r="21" spans="1:12" ht="68.400000000000006" x14ac:dyDescent="0.25">
      <c r="A21" s="15" t="s">
        <v>49</v>
      </c>
      <c r="B21" s="23" t="s">
        <v>74</v>
      </c>
      <c r="C21" s="48">
        <f t="shared" si="3"/>
        <v>100</v>
      </c>
      <c r="D21" s="48"/>
      <c r="E21" s="48"/>
      <c r="F21" s="48">
        <v>100</v>
      </c>
      <c r="G21" s="48">
        <f t="shared" si="4"/>
        <v>0</v>
      </c>
      <c r="H21" s="48"/>
      <c r="I21" s="48"/>
      <c r="J21" s="48"/>
      <c r="K21" s="41">
        <f t="shared" si="0"/>
        <v>0</v>
      </c>
    </row>
    <row r="22" spans="1:12" ht="75.599999999999994" x14ac:dyDescent="0.4">
      <c r="A22" s="56" t="s">
        <v>51</v>
      </c>
      <c r="B22" s="23" t="s">
        <v>74</v>
      </c>
      <c r="C22" s="48">
        <f t="shared" ref="C22:C23" si="17">D22+E22+F22</f>
        <v>100</v>
      </c>
      <c r="D22" s="48"/>
      <c r="E22" s="48"/>
      <c r="F22" s="48">
        <v>100</v>
      </c>
      <c r="G22" s="48">
        <f t="shared" ref="G22:G23" si="18">H22+I22+J22</f>
        <v>0</v>
      </c>
      <c r="H22" s="48"/>
      <c r="I22" s="48"/>
      <c r="J22" s="48"/>
      <c r="K22" s="41">
        <f t="shared" ref="K22:K23" si="19">G22/C22*100</f>
        <v>0</v>
      </c>
      <c r="L22" s="13"/>
    </row>
    <row r="23" spans="1:12" ht="45.6" x14ac:dyDescent="0.25">
      <c r="A23" s="32" t="s">
        <v>50</v>
      </c>
      <c r="B23" s="23" t="s">
        <v>74</v>
      </c>
      <c r="C23" s="48">
        <f t="shared" si="17"/>
        <v>5000</v>
      </c>
      <c r="D23" s="48"/>
      <c r="E23" s="48"/>
      <c r="F23" s="48">
        <v>5000</v>
      </c>
      <c r="G23" s="48">
        <f t="shared" si="18"/>
        <v>0</v>
      </c>
      <c r="H23" s="48"/>
      <c r="I23" s="48"/>
      <c r="J23" s="48"/>
      <c r="K23" s="41">
        <f t="shared" si="19"/>
        <v>0</v>
      </c>
    </row>
    <row r="24" spans="1:12" ht="68.400000000000006" x14ac:dyDescent="0.25">
      <c r="A24" s="32" t="s">
        <v>78</v>
      </c>
      <c r="B24" s="26" t="s">
        <v>73</v>
      </c>
      <c r="C24" s="48">
        <f t="shared" ref="C24:C26" si="20">D24+E24+F24</f>
        <v>287657.2</v>
      </c>
      <c r="D24" s="48">
        <v>202017.9</v>
      </c>
      <c r="E24" s="48">
        <v>85639.3</v>
      </c>
      <c r="F24" s="48"/>
      <c r="G24" s="48">
        <f t="shared" ref="G24:G26" si="21">H24+I24+J24</f>
        <v>0</v>
      </c>
      <c r="H24" s="48"/>
      <c r="I24" s="48"/>
      <c r="J24" s="48"/>
      <c r="K24" s="41">
        <f t="shared" ref="K24:K26" si="22">G24/C24*100</f>
        <v>0</v>
      </c>
    </row>
    <row r="25" spans="1:12" ht="45.6" x14ac:dyDescent="0.25">
      <c r="A25" s="32" t="s">
        <v>79</v>
      </c>
      <c r="B25" s="26" t="s">
        <v>73</v>
      </c>
      <c r="C25" s="48">
        <f t="shared" si="20"/>
        <v>90429.2</v>
      </c>
      <c r="D25" s="48">
        <v>86061.5</v>
      </c>
      <c r="E25" s="48">
        <v>4367.7</v>
      </c>
      <c r="F25" s="48"/>
      <c r="G25" s="48">
        <f t="shared" si="21"/>
        <v>0</v>
      </c>
      <c r="H25" s="48"/>
      <c r="I25" s="48"/>
      <c r="J25" s="48"/>
      <c r="K25" s="41">
        <f t="shared" si="22"/>
        <v>0</v>
      </c>
    </row>
    <row r="26" spans="1:12" ht="45.6" x14ac:dyDescent="0.25">
      <c r="A26" s="32" t="s">
        <v>80</v>
      </c>
      <c r="B26" s="26" t="s">
        <v>73</v>
      </c>
      <c r="C26" s="48">
        <f t="shared" si="20"/>
        <v>31633.4</v>
      </c>
      <c r="D26" s="48">
        <v>30105.5</v>
      </c>
      <c r="E26" s="48">
        <v>1527.9</v>
      </c>
      <c r="F26" s="48"/>
      <c r="G26" s="48">
        <f t="shared" si="21"/>
        <v>0</v>
      </c>
      <c r="H26" s="48"/>
      <c r="I26" s="48"/>
      <c r="J26" s="48"/>
      <c r="K26" s="41">
        <f t="shared" si="22"/>
        <v>0</v>
      </c>
    </row>
    <row r="27" spans="1:12" ht="45" customHeight="1" x14ac:dyDescent="0.25">
      <c r="A27" s="18" t="s">
        <v>0</v>
      </c>
      <c r="B27" s="23"/>
      <c r="C27" s="47">
        <f t="shared" si="3"/>
        <v>789016.2</v>
      </c>
      <c r="D27" s="47">
        <f>D28+D29</f>
        <v>728794</v>
      </c>
      <c r="E27" s="47">
        <f t="shared" ref="E27:F27" si="23">E28+E29</f>
        <v>37215</v>
      </c>
      <c r="F27" s="47">
        <f t="shared" si="23"/>
        <v>23007.200000000001</v>
      </c>
      <c r="G27" s="48">
        <f t="shared" si="4"/>
        <v>424.5</v>
      </c>
      <c r="H27" s="47">
        <f>H28+H29</f>
        <v>0</v>
      </c>
      <c r="I27" s="47">
        <f t="shared" ref="I27:J27" si="24">I28+I29</f>
        <v>0</v>
      </c>
      <c r="J27" s="47">
        <f t="shared" si="24"/>
        <v>424.5</v>
      </c>
      <c r="K27" s="41">
        <f t="shared" si="0"/>
        <v>5.3801176705877522E-2</v>
      </c>
    </row>
    <row r="28" spans="1:12" ht="205.2" x14ac:dyDescent="0.25">
      <c r="A28" s="15" t="s">
        <v>26</v>
      </c>
      <c r="B28" s="26" t="s">
        <v>75</v>
      </c>
      <c r="C28" s="48">
        <f t="shared" si="3"/>
        <v>786453.7</v>
      </c>
      <c r="D28" s="48">
        <v>728794</v>
      </c>
      <c r="E28" s="48">
        <v>37215</v>
      </c>
      <c r="F28" s="48">
        <v>20444.7</v>
      </c>
      <c r="G28" s="48">
        <f t="shared" si="4"/>
        <v>424.5</v>
      </c>
      <c r="H28" s="48"/>
      <c r="I28" s="48"/>
      <c r="J28" s="48">
        <v>424.5</v>
      </c>
      <c r="K28" s="41">
        <f t="shared" si="0"/>
        <v>5.3976476936913133E-2</v>
      </c>
    </row>
    <row r="29" spans="1:12" ht="50.4" x14ac:dyDescent="0.25">
      <c r="A29" s="58" t="s">
        <v>52</v>
      </c>
      <c r="B29" s="26" t="s">
        <v>73</v>
      </c>
      <c r="C29" s="48">
        <f t="shared" si="3"/>
        <v>2562.5</v>
      </c>
      <c r="D29" s="48"/>
      <c r="E29" s="48"/>
      <c r="F29" s="48">
        <v>2562.5</v>
      </c>
      <c r="G29" s="48">
        <f t="shared" si="4"/>
        <v>0</v>
      </c>
      <c r="H29" s="48"/>
      <c r="I29" s="48"/>
      <c r="J29" s="48"/>
      <c r="K29" s="41">
        <f t="shared" si="0"/>
        <v>0</v>
      </c>
    </row>
    <row r="30" spans="1:12" ht="60" customHeight="1" x14ac:dyDescent="0.25">
      <c r="A30" s="19" t="s">
        <v>16</v>
      </c>
      <c r="B30" s="24"/>
      <c r="C30" s="45">
        <f>C31+C34+C44</f>
        <v>212312.49999999997</v>
      </c>
      <c r="D30" s="45">
        <f>D31+D34+D44</f>
        <v>46053</v>
      </c>
      <c r="E30" s="45">
        <f>E31+E34+E44</f>
        <v>132433.9</v>
      </c>
      <c r="F30" s="45">
        <f>F31+F34+F44</f>
        <v>33825.599999999999</v>
      </c>
      <c r="G30" s="45">
        <f>G31+G34+G44</f>
        <v>0</v>
      </c>
      <c r="H30" s="45">
        <f>H31+H34+H44</f>
        <v>0</v>
      </c>
      <c r="I30" s="45">
        <f>I31+I34+I44</f>
        <v>0</v>
      </c>
      <c r="J30" s="45">
        <f>J31+J34+J44</f>
        <v>0</v>
      </c>
      <c r="K30" s="44">
        <f>G30/C30*100</f>
        <v>0</v>
      </c>
    </row>
    <row r="31" spans="1:12" ht="30" x14ac:dyDescent="0.25">
      <c r="A31" s="18" t="s">
        <v>53</v>
      </c>
      <c r="B31" s="62"/>
      <c r="C31" s="47">
        <f>D31+E31+F31</f>
        <v>12000</v>
      </c>
      <c r="D31" s="47">
        <f>D32+D33</f>
        <v>0</v>
      </c>
      <c r="E31" s="47">
        <f t="shared" ref="E31:J31" si="25">E32+E33</f>
        <v>0</v>
      </c>
      <c r="F31" s="47">
        <f t="shared" si="25"/>
        <v>12000</v>
      </c>
      <c r="G31" s="47">
        <f>H31+I31+J31</f>
        <v>0</v>
      </c>
      <c r="H31" s="47">
        <f t="shared" si="25"/>
        <v>0</v>
      </c>
      <c r="I31" s="47">
        <f t="shared" si="25"/>
        <v>0</v>
      </c>
      <c r="J31" s="47">
        <f t="shared" si="25"/>
        <v>0</v>
      </c>
      <c r="K31" s="43">
        <f t="shared" ref="K31:K33" si="26">G31/C31*100</f>
        <v>0</v>
      </c>
    </row>
    <row r="32" spans="1:12" ht="60" customHeight="1" x14ac:dyDescent="0.25">
      <c r="A32" s="15" t="s">
        <v>54</v>
      </c>
      <c r="B32" s="26" t="s">
        <v>73</v>
      </c>
      <c r="C32" s="48">
        <f>D32+E32+F32</f>
        <v>2000</v>
      </c>
      <c r="D32" s="48"/>
      <c r="E32" s="48"/>
      <c r="F32" s="48">
        <v>2000</v>
      </c>
      <c r="G32" s="48"/>
      <c r="H32" s="48"/>
      <c r="I32" s="48"/>
      <c r="J32" s="48"/>
      <c r="K32" s="43">
        <f t="shared" si="26"/>
        <v>0</v>
      </c>
    </row>
    <row r="33" spans="1:11" ht="60" customHeight="1" x14ac:dyDescent="0.25">
      <c r="A33" s="15" t="s">
        <v>55</v>
      </c>
      <c r="B33" s="26" t="s">
        <v>73</v>
      </c>
      <c r="C33" s="48">
        <f>D33+E33+F33</f>
        <v>10000</v>
      </c>
      <c r="D33" s="48"/>
      <c r="E33" s="48"/>
      <c r="F33" s="48">
        <v>10000</v>
      </c>
      <c r="G33" s="48"/>
      <c r="H33" s="48"/>
      <c r="I33" s="48"/>
      <c r="J33" s="48"/>
      <c r="K33" s="43">
        <f t="shared" si="26"/>
        <v>0</v>
      </c>
    </row>
    <row r="34" spans="1:11" ht="27.75" customHeight="1" x14ac:dyDescent="0.25">
      <c r="A34" s="17" t="s">
        <v>17</v>
      </c>
      <c r="B34" s="17"/>
      <c r="C34" s="47">
        <f t="shared" ref="C34:C46" si="27">D34+E34+F34</f>
        <v>185214.19999999998</v>
      </c>
      <c r="D34" s="47">
        <f>D35+D36+D37+D38+D39+D40+D41+D42+D43</f>
        <v>46053</v>
      </c>
      <c r="E34" s="47">
        <f t="shared" ref="E34:F34" si="28">E35+E36+E37+E38+E39+E40+E41+E42+E43</f>
        <v>132433.9</v>
      </c>
      <c r="F34" s="47">
        <f t="shared" si="28"/>
        <v>6727.3</v>
      </c>
      <c r="G34" s="47">
        <f t="shared" ref="G34:G60" si="29">H34+I34+J34</f>
        <v>0</v>
      </c>
      <c r="H34" s="47">
        <f>H35+H36+H37+H38+H39+H40+H41+H42+H43</f>
        <v>0</v>
      </c>
      <c r="I34" s="47">
        <f t="shared" ref="I34:J34" si="30">I35+I36+I37+I38+I39+I40+I41+I42+I43</f>
        <v>0</v>
      </c>
      <c r="J34" s="47">
        <f t="shared" si="30"/>
        <v>0</v>
      </c>
      <c r="K34" s="43">
        <f t="shared" ref="K34:K60" si="31">G34/C34*100</f>
        <v>0</v>
      </c>
    </row>
    <row r="35" spans="1:11" ht="91.2" x14ac:dyDescent="0.25">
      <c r="A35" s="32" t="s">
        <v>56</v>
      </c>
      <c r="B35" s="26" t="s">
        <v>73</v>
      </c>
      <c r="C35" s="48">
        <f t="shared" si="27"/>
        <v>1000.1</v>
      </c>
      <c r="D35" s="48"/>
      <c r="E35" s="48"/>
      <c r="F35" s="48">
        <v>1000.1</v>
      </c>
      <c r="G35" s="48">
        <f t="shared" si="29"/>
        <v>0</v>
      </c>
      <c r="H35" s="48"/>
      <c r="I35" s="48"/>
      <c r="J35" s="48"/>
      <c r="K35" s="41">
        <f t="shared" si="31"/>
        <v>0</v>
      </c>
    </row>
    <row r="36" spans="1:11" ht="68.400000000000006" x14ac:dyDescent="0.25">
      <c r="A36" s="32" t="s">
        <v>57</v>
      </c>
      <c r="B36" s="26" t="s">
        <v>73</v>
      </c>
      <c r="C36" s="48">
        <f t="shared" si="27"/>
        <v>32671.3</v>
      </c>
      <c r="D36" s="48">
        <v>32344.6</v>
      </c>
      <c r="E36" s="48">
        <v>261.39999999999998</v>
      </c>
      <c r="F36" s="48">
        <v>65.3</v>
      </c>
      <c r="G36" s="48">
        <f t="shared" si="29"/>
        <v>0</v>
      </c>
      <c r="H36" s="48"/>
      <c r="I36" s="48"/>
      <c r="J36" s="48"/>
      <c r="K36" s="41">
        <f t="shared" si="31"/>
        <v>0</v>
      </c>
    </row>
    <row r="37" spans="1:11" ht="75.599999999999994" x14ac:dyDescent="0.25">
      <c r="A37" s="58" t="s">
        <v>81</v>
      </c>
      <c r="B37" s="26" t="s">
        <v>73</v>
      </c>
      <c r="C37" s="48">
        <f t="shared" si="27"/>
        <v>14363.199999999999</v>
      </c>
      <c r="D37" s="48">
        <v>13708.4</v>
      </c>
      <c r="E37" s="48">
        <v>654.79999999999995</v>
      </c>
      <c r="F37" s="48"/>
      <c r="G37" s="48">
        <f t="shared" si="29"/>
        <v>0</v>
      </c>
      <c r="H37" s="48"/>
      <c r="I37" s="48"/>
      <c r="J37" s="48"/>
      <c r="K37" s="41">
        <f t="shared" si="31"/>
        <v>0</v>
      </c>
    </row>
    <row r="38" spans="1:11" ht="126" x14ac:dyDescent="0.25">
      <c r="A38" s="58" t="s">
        <v>58</v>
      </c>
      <c r="B38" s="26" t="s">
        <v>14</v>
      </c>
      <c r="C38" s="48">
        <f t="shared" ref="C38:C43" si="32">D38+E38+F38</f>
        <v>500</v>
      </c>
      <c r="D38" s="48"/>
      <c r="E38" s="48"/>
      <c r="F38" s="48">
        <v>500</v>
      </c>
      <c r="G38" s="48">
        <f t="shared" ref="G38:G44" si="33">H38+I38+J38</f>
        <v>0</v>
      </c>
      <c r="H38" s="48"/>
      <c r="I38" s="48"/>
      <c r="J38" s="48"/>
      <c r="K38" s="41">
        <f t="shared" ref="K38:K43" si="34">G38/C38*100</f>
        <v>0</v>
      </c>
    </row>
    <row r="39" spans="1:11" ht="108.6" customHeight="1" x14ac:dyDescent="0.25">
      <c r="A39" s="59" t="s">
        <v>30</v>
      </c>
      <c r="B39" s="26" t="s">
        <v>14</v>
      </c>
      <c r="C39" s="48">
        <f t="shared" si="32"/>
        <v>1612.1</v>
      </c>
      <c r="D39" s="48"/>
      <c r="E39" s="48">
        <v>1289.7</v>
      </c>
      <c r="F39" s="48">
        <v>322.39999999999998</v>
      </c>
      <c r="G39" s="48">
        <f t="shared" si="33"/>
        <v>0</v>
      </c>
      <c r="H39" s="48"/>
      <c r="I39" s="48"/>
      <c r="J39" s="48"/>
      <c r="K39" s="41">
        <f t="shared" si="34"/>
        <v>0</v>
      </c>
    </row>
    <row r="40" spans="1:11" ht="50.4" x14ac:dyDescent="0.25">
      <c r="A40" s="59" t="s">
        <v>31</v>
      </c>
      <c r="B40" s="26" t="s">
        <v>14</v>
      </c>
      <c r="C40" s="48">
        <f t="shared" si="32"/>
        <v>9006.4</v>
      </c>
      <c r="D40" s="48"/>
      <c r="E40" s="48">
        <v>7205.1</v>
      </c>
      <c r="F40" s="48">
        <v>1801.3</v>
      </c>
      <c r="G40" s="48">
        <f t="shared" si="33"/>
        <v>0</v>
      </c>
      <c r="H40" s="48"/>
      <c r="I40" s="48"/>
      <c r="J40" s="48"/>
      <c r="K40" s="41">
        <f t="shared" si="34"/>
        <v>0</v>
      </c>
    </row>
    <row r="41" spans="1:11" ht="126" x14ac:dyDescent="0.25">
      <c r="A41" s="59" t="s">
        <v>32</v>
      </c>
      <c r="B41" s="26" t="s">
        <v>14</v>
      </c>
      <c r="C41" s="48">
        <f t="shared" si="32"/>
        <v>3871</v>
      </c>
      <c r="D41" s="48"/>
      <c r="E41" s="48">
        <v>3096.8</v>
      </c>
      <c r="F41" s="48">
        <v>774.2</v>
      </c>
      <c r="G41" s="48">
        <f t="shared" si="33"/>
        <v>0</v>
      </c>
      <c r="H41" s="48"/>
      <c r="I41" s="48"/>
      <c r="J41" s="48"/>
      <c r="K41" s="41">
        <f t="shared" si="34"/>
        <v>0</v>
      </c>
    </row>
    <row r="42" spans="1:11" ht="126" x14ac:dyDescent="0.25">
      <c r="A42" s="59" t="s">
        <v>33</v>
      </c>
      <c r="B42" s="26" t="s">
        <v>14</v>
      </c>
      <c r="C42" s="48">
        <f t="shared" si="32"/>
        <v>11320.1</v>
      </c>
      <c r="D42" s="48"/>
      <c r="E42" s="48">
        <v>9056.1</v>
      </c>
      <c r="F42" s="48">
        <v>2264</v>
      </c>
      <c r="G42" s="48">
        <f t="shared" si="33"/>
        <v>0</v>
      </c>
      <c r="H42" s="48"/>
      <c r="I42" s="48"/>
      <c r="J42" s="48"/>
      <c r="K42" s="41">
        <f t="shared" si="34"/>
        <v>0</v>
      </c>
    </row>
    <row r="43" spans="1:11" ht="55.8" customHeight="1" x14ac:dyDescent="0.25">
      <c r="A43" s="58" t="s">
        <v>34</v>
      </c>
      <c r="B43" s="26" t="s">
        <v>14</v>
      </c>
      <c r="C43" s="48">
        <f t="shared" si="32"/>
        <v>110870</v>
      </c>
      <c r="D43" s="48"/>
      <c r="E43" s="48">
        <v>110870</v>
      </c>
      <c r="F43" s="48"/>
      <c r="G43" s="48">
        <f t="shared" si="33"/>
        <v>0</v>
      </c>
      <c r="H43" s="48"/>
      <c r="I43" s="48"/>
      <c r="J43" s="48"/>
      <c r="K43" s="41">
        <f t="shared" si="34"/>
        <v>0</v>
      </c>
    </row>
    <row r="44" spans="1:11" ht="39" customHeight="1" x14ac:dyDescent="0.25">
      <c r="A44" s="61" t="s">
        <v>21</v>
      </c>
      <c r="B44" s="26"/>
      <c r="C44" s="47">
        <f t="shared" si="27"/>
        <v>15098.3</v>
      </c>
      <c r="D44" s="47">
        <f>D45+D46+D47+D48+D49+D50+D51+D52+D53</f>
        <v>0</v>
      </c>
      <c r="E44" s="47">
        <f t="shared" ref="E44:J44" si="35">E45+E46+E47+E48+E49+E50+E51+E52+E53</f>
        <v>0</v>
      </c>
      <c r="F44" s="47">
        <f t="shared" si="35"/>
        <v>15098.3</v>
      </c>
      <c r="G44" s="47">
        <f t="shared" si="33"/>
        <v>0</v>
      </c>
      <c r="H44" s="47">
        <f t="shared" si="35"/>
        <v>0</v>
      </c>
      <c r="I44" s="47">
        <f t="shared" si="35"/>
        <v>0</v>
      </c>
      <c r="J44" s="47">
        <f t="shared" si="35"/>
        <v>0</v>
      </c>
      <c r="K44" s="41">
        <f t="shared" si="31"/>
        <v>0</v>
      </c>
    </row>
    <row r="45" spans="1:11" ht="61.8" customHeight="1" x14ac:dyDescent="0.25">
      <c r="A45" s="50" t="s">
        <v>27</v>
      </c>
      <c r="B45" s="26" t="s">
        <v>14</v>
      </c>
      <c r="C45" s="48">
        <f t="shared" si="27"/>
        <v>5400</v>
      </c>
      <c r="D45" s="48"/>
      <c r="E45" s="48"/>
      <c r="F45" s="48">
        <v>5400</v>
      </c>
      <c r="G45" s="48">
        <f t="shared" si="29"/>
        <v>0</v>
      </c>
      <c r="H45" s="48"/>
      <c r="I45" s="48"/>
      <c r="J45" s="48"/>
      <c r="K45" s="41">
        <f t="shared" si="31"/>
        <v>0</v>
      </c>
    </row>
    <row r="46" spans="1:11" ht="100.8" x14ac:dyDescent="0.25">
      <c r="A46" s="58" t="s">
        <v>59</v>
      </c>
      <c r="B46" s="26" t="s">
        <v>14</v>
      </c>
      <c r="C46" s="48">
        <f t="shared" si="27"/>
        <v>200</v>
      </c>
      <c r="D46" s="48"/>
      <c r="E46" s="48"/>
      <c r="F46" s="48">
        <v>200</v>
      </c>
      <c r="G46" s="48">
        <f t="shared" si="29"/>
        <v>0</v>
      </c>
      <c r="H46" s="48"/>
      <c r="I46" s="48"/>
      <c r="J46" s="48"/>
      <c r="K46" s="41">
        <f t="shared" si="31"/>
        <v>0</v>
      </c>
    </row>
    <row r="47" spans="1:11" ht="68.400000000000006" x14ac:dyDescent="0.25">
      <c r="A47" s="50" t="s">
        <v>60</v>
      </c>
      <c r="B47" s="26" t="s">
        <v>14</v>
      </c>
      <c r="C47" s="48">
        <f t="shared" ref="C47:C53" si="36">D47+E47+F47</f>
        <v>200</v>
      </c>
      <c r="D47" s="48"/>
      <c r="E47" s="48"/>
      <c r="F47" s="48">
        <v>200</v>
      </c>
      <c r="G47" s="48">
        <f t="shared" ref="G47:G53" si="37">H47+I47+J47</f>
        <v>0</v>
      </c>
      <c r="H47" s="48"/>
      <c r="I47" s="48"/>
      <c r="J47" s="48"/>
      <c r="K47" s="41">
        <f t="shared" ref="K47:K53" si="38">G47/C47*100</f>
        <v>0</v>
      </c>
    </row>
    <row r="48" spans="1:11" ht="68.400000000000006" x14ac:dyDescent="0.25">
      <c r="A48" s="50" t="s">
        <v>61</v>
      </c>
      <c r="B48" s="26" t="s">
        <v>14</v>
      </c>
      <c r="C48" s="48">
        <f t="shared" si="36"/>
        <v>200</v>
      </c>
      <c r="D48" s="48"/>
      <c r="E48" s="48"/>
      <c r="F48" s="48">
        <v>200</v>
      </c>
      <c r="G48" s="48">
        <f t="shared" si="37"/>
        <v>0</v>
      </c>
      <c r="H48" s="48"/>
      <c r="I48" s="48"/>
      <c r="J48" s="48"/>
      <c r="K48" s="41">
        <f t="shared" si="38"/>
        <v>0</v>
      </c>
    </row>
    <row r="49" spans="1:11" ht="68.400000000000006" x14ac:dyDescent="0.25">
      <c r="A49" s="50" t="s">
        <v>61</v>
      </c>
      <c r="B49" s="26" t="s">
        <v>14</v>
      </c>
      <c r="C49" s="48">
        <f t="shared" si="36"/>
        <v>200</v>
      </c>
      <c r="D49" s="48"/>
      <c r="E49" s="48"/>
      <c r="F49" s="48">
        <v>200</v>
      </c>
      <c r="G49" s="48">
        <f t="shared" si="37"/>
        <v>0</v>
      </c>
      <c r="H49" s="48"/>
      <c r="I49" s="48"/>
      <c r="J49" s="48"/>
      <c r="K49" s="41">
        <f t="shared" si="38"/>
        <v>0</v>
      </c>
    </row>
    <row r="50" spans="1:11" ht="45.6" x14ac:dyDescent="0.25">
      <c r="A50" s="50" t="s">
        <v>62</v>
      </c>
      <c r="B50" s="26" t="s">
        <v>14</v>
      </c>
      <c r="C50" s="48">
        <f t="shared" si="36"/>
        <v>1000</v>
      </c>
      <c r="D50" s="48"/>
      <c r="E50" s="48"/>
      <c r="F50" s="48">
        <v>1000</v>
      </c>
      <c r="G50" s="48">
        <f t="shared" si="37"/>
        <v>0</v>
      </c>
      <c r="H50" s="48"/>
      <c r="I50" s="48"/>
      <c r="J50" s="48"/>
      <c r="K50" s="41">
        <f t="shared" si="38"/>
        <v>0</v>
      </c>
    </row>
    <row r="51" spans="1:11" ht="45.6" x14ac:dyDescent="0.25">
      <c r="A51" s="50" t="s">
        <v>63</v>
      </c>
      <c r="B51" s="26" t="s">
        <v>14</v>
      </c>
      <c r="C51" s="48">
        <f t="shared" si="36"/>
        <v>5544.2</v>
      </c>
      <c r="D51" s="48"/>
      <c r="E51" s="48"/>
      <c r="F51" s="48">
        <v>5544.2</v>
      </c>
      <c r="G51" s="48">
        <f t="shared" si="37"/>
        <v>0</v>
      </c>
      <c r="H51" s="48"/>
      <c r="I51" s="48"/>
      <c r="J51" s="48"/>
      <c r="K51" s="41">
        <f t="shared" si="38"/>
        <v>0</v>
      </c>
    </row>
    <row r="52" spans="1:11" ht="68.400000000000006" x14ac:dyDescent="0.25">
      <c r="A52" s="50" t="s">
        <v>64</v>
      </c>
      <c r="B52" s="26" t="s">
        <v>14</v>
      </c>
      <c r="C52" s="48">
        <f t="shared" si="36"/>
        <v>1712.3</v>
      </c>
      <c r="D52" s="48"/>
      <c r="E52" s="48"/>
      <c r="F52" s="48">
        <v>1712.3</v>
      </c>
      <c r="G52" s="48">
        <f t="shared" si="37"/>
        <v>0</v>
      </c>
      <c r="H52" s="48"/>
      <c r="I52" s="48"/>
      <c r="J52" s="48"/>
      <c r="K52" s="41">
        <f t="shared" si="38"/>
        <v>0</v>
      </c>
    </row>
    <row r="53" spans="1:11" ht="68.400000000000006" x14ac:dyDescent="0.25">
      <c r="A53" s="50" t="s">
        <v>65</v>
      </c>
      <c r="B53" s="26" t="s">
        <v>14</v>
      </c>
      <c r="C53" s="48">
        <f t="shared" si="36"/>
        <v>641.79999999999995</v>
      </c>
      <c r="D53" s="48"/>
      <c r="E53" s="48"/>
      <c r="F53" s="48">
        <v>641.79999999999995</v>
      </c>
      <c r="G53" s="48">
        <f t="shared" si="37"/>
        <v>0</v>
      </c>
      <c r="H53" s="48"/>
      <c r="I53" s="48"/>
      <c r="J53" s="48"/>
      <c r="K53" s="41">
        <f t="shared" si="38"/>
        <v>0</v>
      </c>
    </row>
    <row r="54" spans="1:11" ht="34.799999999999997" customHeight="1" x14ac:dyDescent="0.25">
      <c r="A54" s="51" t="s">
        <v>22</v>
      </c>
      <c r="B54" s="53"/>
      <c r="C54" s="45">
        <f>C55</f>
        <v>268839.39999999997</v>
      </c>
      <c r="D54" s="45">
        <f t="shared" ref="D54:J54" si="39">D55</f>
        <v>246865.69999999998</v>
      </c>
      <c r="E54" s="45">
        <f t="shared" si="39"/>
        <v>1994.9</v>
      </c>
      <c r="F54" s="45">
        <f t="shared" si="39"/>
        <v>19978.8</v>
      </c>
      <c r="G54" s="45">
        <f t="shared" si="39"/>
        <v>47.5</v>
      </c>
      <c r="H54" s="45">
        <f t="shared" si="39"/>
        <v>0</v>
      </c>
      <c r="I54" s="45">
        <f t="shared" si="39"/>
        <v>0</v>
      </c>
      <c r="J54" s="45">
        <f t="shared" si="39"/>
        <v>47.5</v>
      </c>
      <c r="K54" s="39">
        <f t="shared" si="31"/>
        <v>1.7668541143894833E-2</v>
      </c>
    </row>
    <row r="55" spans="1:11" ht="36.6" customHeight="1" x14ac:dyDescent="0.25">
      <c r="A55" s="52" t="s">
        <v>23</v>
      </c>
      <c r="B55" s="26"/>
      <c r="C55" s="47">
        <f t="shared" ref="C55:C60" si="40">D55+E55+F55</f>
        <v>268839.39999999997</v>
      </c>
      <c r="D55" s="47">
        <f>D56+D57+D58+D59+D60</f>
        <v>246865.69999999998</v>
      </c>
      <c r="E55" s="47">
        <f t="shared" ref="E55:F55" si="41">E56+E57+E58+E59+E60</f>
        <v>1994.9</v>
      </c>
      <c r="F55" s="47">
        <f t="shared" si="41"/>
        <v>19978.8</v>
      </c>
      <c r="G55" s="47">
        <f>H55+I55+J55</f>
        <v>47.5</v>
      </c>
      <c r="H55" s="47">
        <f>H56+H57+H58+H59+H60</f>
        <v>0</v>
      </c>
      <c r="I55" s="47">
        <f t="shared" ref="I55:J55" si="42">I56+I57+I58+I59+I60</f>
        <v>0</v>
      </c>
      <c r="J55" s="47">
        <f t="shared" si="42"/>
        <v>47.5</v>
      </c>
      <c r="K55" s="43">
        <f t="shared" si="31"/>
        <v>1.7668541143894833E-2</v>
      </c>
    </row>
    <row r="56" spans="1:11" ht="102" customHeight="1" x14ac:dyDescent="0.25">
      <c r="A56" s="36" t="s">
        <v>24</v>
      </c>
      <c r="B56" s="26" t="s">
        <v>14</v>
      </c>
      <c r="C56" s="48">
        <f t="shared" si="40"/>
        <v>18850.600000000002</v>
      </c>
      <c r="D56" s="48">
        <v>18486.8</v>
      </c>
      <c r="E56" s="48">
        <v>149.4</v>
      </c>
      <c r="F56" s="48">
        <v>214.4</v>
      </c>
      <c r="G56" s="48">
        <f t="shared" si="29"/>
        <v>47.5</v>
      </c>
      <c r="H56" s="48"/>
      <c r="I56" s="48"/>
      <c r="J56" s="48">
        <v>47.5</v>
      </c>
      <c r="K56" s="41">
        <f t="shared" si="31"/>
        <v>0.25198136929328507</v>
      </c>
    </row>
    <row r="57" spans="1:11" ht="114" x14ac:dyDescent="0.25">
      <c r="A57" s="36" t="s">
        <v>66</v>
      </c>
      <c r="B57" s="26" t="s">
        <v>14</v>
      </c>
      <c r="C57" s="48">
        <f t="shared" si="40"/>
        <v>232588.79999999999</v>
      </c>
      <c r="D57" s="48">
        <v>228378.9</v>
      </c>
      <c r="E57" s="48">
        <v>1845.5</v>
      </c>
      <c r="F57" s="48">
        <v>2364.4</v>
      </c>
      <c r="G57" s="48">
        <f t="shared" si="29"/>
        <v>0</v>
      </c>
      <c r="H57" s="48"/>
      <c r="I57" s="48"/>
      <c r="J57" s="48"/>
      <c r="K57" s="41">
        <f t="shared" si="31"/>
        <v>0</v>
      </c>
    </row>
    <row r="58" spans="1:11" ht="45.6" x14ac:dyDescent="0.25">
      <c r="A58" s="36" t="s">
        <v>67</v>
      </c>
      <c r="B58" s="26" t="s">
        <v>14</v>
      </c>
      <c r="C58" s="48">
        <f t="shared" si="40"/>
        <v>9400</v>
      </c>
      <c r="D58" s="48"/>
      <c r="E58" s="48"/>
      <c r="F58" s="48">
        <v>9400</v>
      </c>
      <c r="G58" s="48">
        <f t="shared" si="29"/>
        <v>0</v>
      </c>
      <c r="H58" s="48"/>
      <c r="I58" s="48"/>
      <c r="J58" s="48"/>
      <c r="K58" s="41">
        <f t="shared" si="31"/>
        <v>0</v>
      </c>
    </row>
    <row r="59" spans="1:11" ht="68.400000000000006" x14ac:dyDescent="0.25">
      <c r="A59" s="36" t="s">
        <v>68</v>
      </c>
      <c r="B59" s="26" t="s">
        <v>14</v>
      </c>
      <c r="C59" s="48">
        <f t="shared" ref="C59" si="43">D59+E59+F59</f>
        <v>4000</v>
      </c>
      <c r="D59" s="48"/>
      <c r="E59" s="48"/>
      <c r="F59" s="48">
        <v>4000</v>
      </c>
      <c r="G59" s="48">
        <f t="shared" ref="G59" si="44">H59+I59+J59</f>
        <v>0</v>
      </c>
      <c r="H59" s="48"/>
      <c r="I59" s="48"/>
      <c r="J59" s="48"/>
      <c r="K59" s="41">
        <f t="shared" ref="K59" si="45">G59/C59*100</f>
        <v>0</v>
      </c>
    </row>
    <row r="60" spans="1:11" ht="45.6" x14ac:dyDescent="0.25">
      <c r="A60" s="36" t="s">
        <v>69</v>
      </c>
      <c r="B60" s="26" t="s">
        <v>14</v>
      </c>
      <c r="C60" s="48">
        <f t="shared" si="40"/>
        <v>4000</v>
      </c>
      <c r="D60" s="48"/>
      <c r="E60" s="48"/>
      <c r="F60" s="48">
        <v>4000</v>
      </c>
      <c r="G60" s="48">
        <f t="shared" si="29"/>
        <v>0</v>
      </c>
      <c r="H60" s="48"/>
      <c r="I60" s="48"/>
      <c r="J60" s="48"/>
      <c r="K60" s="41">
        <f t="shared" si="31"/>
        <v>0</v>
      </c>
    </row>
    <row r="61" spans="1:11" ht="32.25" customHeight="1" x14ac:dyDescent="0.25">
      <c r="A61" s="16" t="s">
        <v>8</v>
      </c>
      <c r="B61" s="25"/>
      <c r="C61" s="45">
        <f>C62+C69</f>
        <v>1296281.8</v>
      </c>
      <c r="D61" s="45">
        <f t="shared" ref="D61:J61" si="46">D62+D69</f>
        <v>1119572.7</v>
      </c>
      <c r="E61" s="45">
        <f t="shared" si="46"/>
        <v>7222.1</v>
      </c>
      <c r="F61" s="45">
        <f t="shared" si="46"/>
        <v>169487</v>
      </c>
      <c r="G61" s="45">
        <f>H61+I61+J61</f>
        <v>18399.099999999999</v>
      </c>
      <c r="H61" s="45">
        <f t="shared" si="46"/>
        <v>18215.099999999999</v>
      </c>
      <c r="I61" s="45">
        <f t="shared" si="46"/>
        <v>92</v>
      </c>
      <c r="J61" s="45">
        <f t="shared" si="46"/>
        <v>92</v>
      </c>
      <c r="K61" s="39">
        <f>G61/C61*100</f>
        <v>1.4193750155251734</v>
      </c>
    </row>
    <row r="62" spans="1:11" ht="26.25" customHeight="1" x14ac:dyDescent="0.25">
      <c r="A62" s="14" t="s">
        <v>6</v>
      </c>
      <c r="B62" s="37"/>
      <c r="C62" s="49">
        <f t="shared" ref="C62:C73" si="47">D62+E62+F62</f>
        <v>773042.70000000007</v>
      </c>
      <c r="D62" s="49">
        <f>D63+D64+D65+D66+D67+D68</f>
        <v>602259</v>
      </c>
      <c r="E62" s="49">
        <f t="shared" ref="E62" si="48">E63+E64+E65+E66+E67+E68</f>
        <v>3041.7999999999997</v>
      </c>
      <c r="F62" s="49">
        <f>F63+F64+F65+F66+F67+F68</f>
        <v>167741.9</v>
      </c>
      <c r="G62" s="49">
        <f t="shared" ref="G62:G73" si="49">H62+I62+J62</f>
        <v>18399.099999999999</v>
      </c>
      <c r="H62" s="49">
        <f>H63+H64+H65+H66+H67+H68</f>
        <v>18215.099999999999</v>
      </c>
      <c r="I62" s="49">
        <f t="shared" ref="I62:J62" si="50">I63+I64+I65+I66+I67+I68</f>
        <v>92</v>
      </c>
      <c r="J62" s="49">
        <f t="shared" si="50"/>
        <v>92</v>
      </c>
      <c r="K62" s="42">
        <f>G62/C62*100</f>
        <v>2.3800884478955684</v>
      </c>
    </row>
    <row r="63" spans="1:11" ht="45.6" x14ac:dyDescent="0.25">
      <c r="A63" s="15" t="s">
        <v>19</v>
      </c>
      <c r="B63" s="26" t="s">
        <v>73</v>
      </c>
      <c r="C63" s="48">
        <f t="shared" si="47"/>
        <v>91941.9</v>
      </c>
      <c r="D63" s="48"/>
      <c r="E63" s="48"/>
      <c r="F63" s="48">
        <v>91941.9</v>
      </c>
      <c r="G63" s="48">
        <f t="shared" si="49"/>
        <v>0</v>
      </c>
      <c r="H63" s="48"/>
      <c r="I63" s="48"/>
      <c r="J63" s="48"/>
      <c r="K63" s="40">
        <f>G63/C63*100</f>
        <v>0</v>
      </c>
    </row>
    <row r="64" spans="1:11" ht="91.2" x14ac:dyDescent="0.25">
      <c r="A64" s="32" t="s">
        <v>28</v>
      </c>
      <c r="B64" s="26" t="s">
        <v>73</v>
      </c>
      <c r="C64" s="48">
        <f t="shared" si="47"/>
        <v>159975.69999999998</v>
      </c>
      <c r="D64" s="48">
        <v>158408.1</v>
      </c>
      <c r="E64" s="48">
        <v>783.8</v>
      </c>
      <c r="F64" s="48">
        <v>783.8</v>
      </c>
      <c r="G64" s="48">
        <f t="shared" si="49"/>
        <v>17953.699999999997</v>
      </c>
      <c r="H64" s="48">
        <v>17774.099999999999</v>
      </c>
      <c r="I64" s="48">
        <v>89.8</v>
      </c>
      <c r="J64" s="48">
        <v>89.8</v>
      </c>
      <c r="K64" s="40">
        <f t="shared" ref="K64" si="51">G64/C64*100</f>
        <v>11.222766957731704</v>
      </c>
    </row>
    <row r="65" spans="1:16" ht="91.2" x14ac:dyDescent="0.25">
      <c r="A65" s="15" t="s">
        <v>29</v>
      </c>
      <c r="B65" s="26" t="s">
        <v>73</v>
      </c>
      <c r="C65" s="48">
        <f t="shared" si="47"/>
        <v>122854.79999999999</v>
      </c>
      <c r="D65" s="48">
        <v>121467.9</v>
      </c>
      <c r="E65" s="48">
        <v>623.5</v>
      </c>
      <c r="F65" s="48">
        <v>763.4</v>
      </c>
      <c r="G65" s="48">
        <f t="shared" si="49"/>
        <v>0</v>
      </c>
      <c r="H65" s="48"/>
      <c r="I65" s="48"/>
      <c r="J65" s="48"/>
      <c r="K65" s="41">
        <f>G65/C65*100</f>
        <v>0</v>
      </c>
    </row>
    <row r="66" spans="1:16" ht="84" customHeight="1" x14ac:dyDescent="0.25">
      <c r="A66" s="15" t="s">
        <v>35</v>
      </c>
      <c r="B66" s="26" t="s">
        <v>73</v>
      </c>
      <c r="C66" s="48">
        <f t="shared" si="47"/>
        <v>230465.90000000002</v>
      </c>
      <c r="D66" s="48">
        <v>156642.20000000001</v>
      </c>
      <c r="E66" s="48">
        <v>792.7</v>
      </c>
      <c r="F66" s="48">
        <v>73031</v>
      </c>
      <c r="G66" s="48">
        <f t="shared" si="49"/>
        <v>0</v>
      </c>
      <c r="H66" s="48"/>
      <c r="I66" s="48"/>
      <c r="J66" s="48"/>
      <c r="K66" s="41">
        <f t="shared" ref="K66:K74" si="52">G66/C66*100</f>
        <v>0</v>
      </c>
    </row>
    <row r="67" spans="1:16" ht="68.400000000000006" x14ac:dyDescent="0.25">
      <c r="A67" s="15" t="s">
        <v>36</v>
      </c>
      <c r="B67" s="26" t="s">
        <v>73</v>
      </c>
      <c r="C67" s="48">
        <f t="shared" si="47"/>
        <v>137819.10000000003</v>
      </c>
      <c r="D67" s="48">
        <v>136064.70000000001</v>
      </c>
      <c r="E67" s="48">
        <v>687.2</v>
      </c>
      <c r="F67" s="48">
        <v>1067.2</v>
      </c>
      <c r="G67" s="48">
        <f t="shared" si="49"/>
        <v>0</v>
      </c>
      <c r="H67" s="48"/>
      <c r="I67" s="48"/>
      <c r="J67" s="48"/>
      <c r="K67" s="41">
        <f t="shared" si="52"/>
        <v>0</v>
      </c>
    </row>
    <row r="68" spans="1:16" ht="91.2" x14ac:dyDescent="0.25">
      <c r="A68" s="15" t="s">
        <v>37</v>
      </c>
      <c r="B68" s="26" t="s">
        <v>73</v>
      </c>
      <c r="C68" s="48">
        <f t="shared" si="47"/>
        <v>29985.299999999996</v>
      </c>
      <c r="D68" s="48">
        <v>29676.1</v>
      </c>
      <c r="E68" s="48">
        <v>154.6</v>
      </c>
      <c r="F68" s="48">
        <v>154.6</v>
      </c>
      <c r="G68" s="48">
        <f t="shared" si="49"/>
        <v>445.4</v>
      </c>
      <c r="H68" s="48">
        <v>441</v>
      </c>
      <c r="I68" s="48">
        <v>2.2000000000000002</v>
      </c>
      <c r="J68" s="48">
        <v>2.2000000000000002</v>
      </c>
      <c r="K68" s="41">
        <f t="shared" si="52"/>
        <v>1.4853945099765553</v>
      </c>
    </row>
    <row r="69" spans="1:16" ht="30" x14ac:dyDescent="0.25">
      <c r="A69" s="20" t="s">
        <v>13</v>
      </c>
      <c r="B69" s="33"/>
      <c r="C69" s="47">
        <f t="shared" ref="C69:C70" si="53">D69+E69+F69</f>
        <v>523239.1</v>
      </c>
      <c r="D69" s="47">
        <f>D70</f>
        <v>517313.7</v>
      </c>
      <c r="E69" s="47">
        <f t="shared" ref="E69" si="54">E70</f>
        <v>4180.3</v>
      </c>
      <c r="F69" s="47">
        <f t="shared" ref="F69" si="55">F70</f>
        <v>1745.1</v>
      </c>
      <c r="G69" s="47">
        <f t="shared" ref="G69:G71" si="56">H69+I69+J69</f>
        <v>0</v>
      </c>
      <c r="H69" s="47">
        <f t="shared" ref="H69" si="57">H70</f>
        <v>0</v>
      </c>
      <c r="I69" s="47">
        <f t="shared" ref="I69" si="58">I70</f>
        <v>0</v>
      </c>
      <c r="J69" s="47">
        <f t="shared" ref="J69" si="59">J70</f>
        <v>0</v>
      </c>
      <c r="K69" s="42">
        <f t="shared" ref="K69:K70" si="60">G69/C69*100</f>
        <v>0</v>
      </c>
    </row>
    <row r="70" spans="1:16" ht="75.599999999999994" x14ac:dyDescent="0.25">
      <c r="A70" s="60" t="s">
        <v>38</v>
      </c>
      <c r="B70" s="26" t="s">
        <v>73</v>
      </c>
      <c r="C70" s="48">
        <f t="shared" si="53"/>
        <v>523239.1</v>
      </c>
      <c r="D70" s="48">
        <v>517313.7</v>
      </c>
      <c r="E70" s="48">
        <v>4180.3</v>
      </c>
      <c r="F70" s="48">
        <v>1745.1</v>
      </c>
      <c r="G70" s="48">
        <f t="shared" si="56"/>
        <v>0</v>
      </c>
      <c r="H70" s="48"/>
      <c r="I70" s="48"/>
      <c r="J70" s="48"/>
      <c r="K70" s="41">
        <f t="shared" si="60"/>
        <v>0</v>
      </c>
    </row>
    <row r="71" spans="1:16" ht="29.4" customHeight="1" x14ac:dyDescent="0.25">
      <c r="A71" s="20" t="s">
        <v>71</v>
      </c>
      <c r="B71" s="33"/>
      <c r="C71" s="47">
        <f t="shared" si="47"/>
        <v>6250</v>
      </c>
      <c r="D71" s="47">
        <f>D72</f>
        <v>0</v>
      </c>
      <c r="E71" s="47">
        <f t="shared" ref="E71:J71" si="61">E72</f>
        <v>5000</v>
      </c>
      <c r="F71" s="47">
        <f t="shared" si="61"/>
        <v>1250</v>
      </c>
      <c r="G71" s="47">
        <f t="shared" si="56"/>
        <v>0</v>
      </c>
      <c r="H71" s="47">
        <f t="shared" si="61"/>
        <v>0</v>
      </c>
      <c r="I71" s="47">
        <f t="shared" si="61"/>
        <v>0</v>
      </c>
      <c r="J71" s="47">
        <f t="shared" si="61"/>
        <v>0</v>
      </c>
      <c r="K71" s="42">
        <f t="shared" si="52"/>
        <v>0</v>
      </c>
    </row>
    <row r="72" spans="1:16" ht="30.6" customHeight="1" x14ac:dyDescent="0.25">
      <c r="A72" s="20" t="s">
        <v>70</v>
      </c>
      <c r="B72" s="33"/>
      <c r="C72" s="47">
        <f t="shared" si="47"/>
        <v>6250</v>
      </c>
      <c r="D72" s="47">
        <f>D73</f>
        <v>0</v>
      </c>
      <c r="E72" s="47">
        <f t="shared" ref="E72:J72" si="62">E73</f>
        <v>5000</v>
      </c>
      <c r="F72" s="47">
        <f t="shared" si="62"/>
        <v>1250</v>
      </c>
      <c r="G72" s="47">
        <f t="shared" si="49"/>
        <v>0</v>
      </c>
      <c r="H72" s="47">
        <f t="shared" si="62"/>
        <v>0</v>
      </c>
      <c r="I72" s="47">
        <f t="shared" si="62"/>
        <v>0</v>
      </c>
      <c r="J72" s="47">
        <f t="shared" si="62"/>
        <v>0</v>
      </c>
      <c r="K72" s="42"/>
    </row>
    <row r="73" spans="1:16" ht="63.6" customHeight="1" x14ac:dyDescent="0.25">
      <c r="A73" s="60" t="s">
        <v>72</v>
      </c>
      <c r="B73" s="26" t="s">
        <v>73</v>
      </c>
      <c r="C73" s="48">
        <f t="shared" si="47"/>
        <v>6250</v>
      </c>
      <c r="D73" s="48"/>
      <c r="E73" s="48">
        <v>5000</v>
      </c>
      <c r="F73" s="48">
        <v>1250</v>
      </c>
      <c r="G73" s="48">
        <f t="shared" si="49"/>
        <v>0</v>
      </c>
      <c r="H73" s="48"/>
      <c r="I73" s="48"/>
      <c r="J73" s="48"/>
      <c r="K73" s="41">
        <f t="shared" si="52"/>
        <v>0</v>
      </c>
      <c r="L73" s="12"/>
      <c r="M73" s="12"/>
      <c r="N73" s="12"/>
      <c r="O73" s="12"/>
      <c r="P73" s="12"/>
    </row>
    <row r="74" spans="1:16" s="4" customFormat="1" ht="60.6" customHeight="1" x14ac:dyDescent="0.3">
      <c r="A74" s="19" t="s">
        <v>18</v>
      </c>
      <c r="B74" s="10"/>
      <c r="C74" s="45">
        <f>C9+C30+C54+C61+C71</f>
        <v>3621378.6000000006</v>
      </c>
      <c r="D74" s="45">
        <f>D9+D30+D54+D61+D71</f>
        <v>2567080.2999999998</v>
      </c>
      <c r="E74" s="45">
        <f>E9+E30+E54+E61+E71</f>
        <v>670705.6</v>
      </c>
      <c r="F74" s="45">
        <f>F9+F30+F54+F61+F71</f>
        <v>383592.69999999995</v>
      </c>
      <c r="G74" s="45">
        <f>G9+G30+G54+G61+G71</f>
        <v>18871.099999999999</v>
      </c>
      <c r="H74" s="45">
        <f>H9+H30+H54+H61+H71</f>
        <v>18215.099999999999</v>
      </c>
      <c r="I74" s="45">
        <f>I9+I30+I54+I61+I71</f>
        <v>92</v>
      </c>
      <c r="J74" s="45">
        <f>J9+J30+J54+J61+J71</f>
        <v>564</v>
      </c>
      <c r="K74" s="44">
        <f t="shared" si="52"/>
        <v>0.52110265411078516</v>
      </c>
    </row>
    <row r="75" spans="1:16" ht="19.8" customHeight="1" x14ac:dyDescent="0.45">
      <c r="A75" s="11"/>
      <c r="B75" s="11"/>
      <c r="C75" s="27"/>
      <c r="D75" s="11"/>
      <c r="E75" s="11"/>
      <c r="F75" s="11"/>
      <c r="G75" s="31"/>
      <c r="H75" s="11"/>
      <c r="I75" s="11"/>
      <c r="J75" s="11"/>
      <c r="K75" s="11"/>
    </row>
    <row r="76" spans="1:16" ht="21.45" customHeight="1" x14ac:dyDescent="0.4">
      <c r="A76" s="11"/>
      <c r="B76" s="11"/>
      <c r="C76" s="38"/>
      <c r="D76" s="11"/>
      <c r="E76" s="11"/>
      <c r="F76" s="11"/>
      <c r="G76" s="11"/>
      <c r="H76" s="11"/>
      <c r="I76" s="11"/>
      <c r="J76" s="11"/>
      <c r="K76" s="11"/>
    </row>
    <row r="77" spans="1:16" ht="17.399999999999999" x14ac:dyDescent="0.3">
      <c r="A77" s="5"/>
      <c r="F77" s="67"/>
      <c r="G77" s="67"/>
    </row>
    <row r="78" spans="1:16" ht="25.2" x14ac:dyDescent="0.45">
      <c r="A78" s="28"/>
      <c r="B78" s="28"/>
      <c r="C78" s="28"/>
      <c r="D78" s="28"/>
      <c r="E78" s="28"/>
      <c r="F78" s="29"/>
      <c r="G78" s="6"/>
    </row>
    <row r="79" spans="1:16" ht="20.399999999999999" x14ac:dyDescent="0.35">
      <c r="A79" s="11"/>
      <c r="B79" s="11"/>
      <c r="C79" s="11"/>
      <c r="D79" s="11"/>
      <c r="E79" s="11"/>
      <c r="F79" s="11"/>
      <c r="G79" s="7"/>
    </row>
    <row r="80" spans="1:16" ht="21" x14ac:dyDescent="0.4">
      <c r="A80" s="30"/>
    </row>
    <row r="82" spans="1:7" ht="17.399999999999999" x14ac:dyDescent="0.3">
      <c r="A82" s="5"/>
      <c r="F82" s="54"/>
      <c r="G82" s="54"/>
    </row>
  </sheetData>
  <mergeCells count="13">
    <mergeCell ref="G6:G7"/>
    <mergeCell ref="H6:J6"/>
    <mergeCell ref="F77:G77"/>
    <mergeCell ref="A1:K1"/>
    <mergeCell ref="A2:K2"/>
    <mergeCell ref="A4:K4"/>
    <mergeCell ref="A5:A7"/>
    <mergeCell ref="B5:B7"/>
    <mergeCell ref="C5:F5"/>
    <mergeCell ref="G5:J5"/>
    <mergeCell ref="K5:K7"/>
    <mergeCell ref="C6:C7"/>
    <mergeCell ref="D6:F6"/>
  </mergeCells>
  <pageMargins left="0.25" right="0.25" top="0.75" bottom="0.75" header="0.3" footer="0.3"/>
  <pageSetup paperSize="9" scale="40" fitToHeight="5" orientation="landscape" r:id="rId1"/>
  <headerFooter alignWithMargins="0">
    <oddHeader>&amp;R&amp;"Arial Cyr,полужирный"&amp;18Страница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01.03.2021г. (тыс.руб)</vt:lpstr>
      <vt:lpstr>'на 01.03.2021г. (тыс.руб)'!Заголовки_для_печати</vt:lpstr>
      <vt:lpstr>'на 01.03.2021г. (тыс.руб)'!Область_печати</vt:lpstr>
    </vt:vector>
  </TitlesOfParts>
  <Company>gorfin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116-V</dc:creator>
  <cp:lastModifiedBy>finup05</cp:lastModifiedBy>
  <cp:lastPrinted>2019-12-03T08:57:03Z</cp:lastPrinted>
  <dcterms:created xsi:type="dcterms:W3CDTF">2007-01-23T06:19:47Z</dcterms:created>
  <dcterms:modified xsi:type="dcterms:W3CDTF">2021-03-09T08:52:25Z</dcterms:modified>
</cp:coreProperties>
</file>