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<sst xmlns="http://schemas.openxmlformats.org/spreadsheetml/2006/main" count="109" uniqueCount="46">
  <si>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</si>
  <si>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</si>
  <si>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</si>
  <si>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</si>
  <si>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</si>
  <si>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</si>
  <si>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</si>
  <si>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</si>
  <si>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</si>
  <si>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</si>
  <si>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</si>
  <si>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</si>
  <si>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</si>
  <si>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</si>
  <si>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</si>
  <si>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</si>
  <si>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</si>
  <si>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</si>
  <si>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</si>
  <si>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</si>
  <si>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</si>
  <si>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</si>
  <si>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</si>
  <si>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</si>
  <si>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</si>
  <si>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</si>
  <si>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</si>
  <si>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</si>
  <si>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</si>
  <si>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</si>
  <si>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</si>
  <si>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</si>
  <si>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</si>
  <si>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</si>
  <si>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</si>
  <si>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</si>
  <si>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</si>
  <si>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</si>
  <si>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</si>
  <si>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</si>
  <si>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</si>
  <si>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</si>
  <si>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</si>
  <si>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</si>
  <si>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</si>
  <si>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января  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</si>
</sst>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" fillId="0" borderId="0" xfId="54">
      <alignment/>
      <protection/>
    </xf>
    <xf numFmtId="172" fontId="4" fillId="0" borderId="10" xfId="53" applyNumberFormat="1" applyFont="1" applyFill="1" applyBorder="1" applyAlignment="1" applyProtection="1">
      <alignment vertical="center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K29" sqref="AK29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38" width="9.140625" style="13" customWidth="1"/>
    <col min="39" max="40" width="9.7109375" style="13" bestFit="1" customWidth="1"/>
    <col min="41" max="43" width="9.28125" style="13" bestFit="1" customWidth="1"/>
    <col min="44" max="44" width="10.421875" style="13" bestFit="1" customWidth="1"/>
    <col min="45" max="45" width="10.8515625" style="13" bestFit="1" customWidth="1"/>
    <col min="46" max="46" width="9.7109375" style="13" bestFit="1" customWidth="1"/>
    <col min="47" max="47" width="9.28125" style="13" bestFit="1" customWidth="1"/>
    <col min="48" max="49" width="9.7109375" style="13" bestFit="1" customWidth="1"/>
    <col min="50" max="50" width="9.28125" style="13" bestFit="1" customWidth="1"/>
    <col min="51" max="51" width="9.7109375" style="13" bestFit="1" customWidth="1"/>
    <col min="52" max="53" width="9.28125" style="13" bestFit="1" customWidth="1"/>
    <col min="54" max="55" width="9.7109375" style="13" bestFit="1" customWidth="1"/>
    <col min="56" max="56" width="9.28125" style="13" bestFit="1" customWidth="1"/>
    <col min="57" max="57" width="9.7109375" style="13" bestFit="1" customWidth="1"/>
    <col min="58" max="58" width="11.57421875" style="13" bestFit="1" customWidth="1"/>
    <col min="59" max="59" width="9.28125" style="13" bestFit="1" customWidth="1"/>
    <col min="60" max="61" width="9.7109375" style="13" bestFit="1" customWidth="1"/>
    <col min="62" max="62" width="9.28125" style="13" bestFit="1" customWidth="1"/>
    <col min="63" max="63" width="10.421875" style="13" bestFit="1" customWidth="1"/>
    <col min="64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47" t="s">
        <v>0</v>
      </c>
      <c r="S1" s="47"/>
      <c r="T1" s="4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48" t="s">
        <v>45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0" t="s">
        <v>21</v>
      </c>
      <c r="B4" s="63" t="s">
        <v>1</v>
      </c>
      <c r="C4" s="28" t="s">
        <v>2</v>
      </c>
      <c r="D4" s="29"/>
      <c r="E4" s="30"/>
      <c r="F4" s="39" t="s">
        <v>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9" t="s">
        <v>4</v>
      </c>
      <c r="AT4" s="50"/>
      <c r="AU4" s="51"/>
      <c r="AV4" s="39" t="s">
        <v>7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28" t="s">
        <v>5</v>
      </c>
      <c r="BL4" s="29"/>
      <c r="BM4" s="30"/>
      <c r="BN4" s="20"/>
      <c r="BO4" s="20"/>
    </row>
    <row r="5" spans="1:67" ht="15" customHeight="1">
      <c r="A5" s="33"/>
      <c r="B5" s="64"/>
      <c r="C5" s="31"/>
      <c r="D5" s="32"/>
      <c r="E5" s="33"/>
      <c r="F5" s="38" t="s">
        <v>6</v>
      </c>
      <c r="G5" s="38"/>
      <c r="H5" s="38"/>
      <c r="I5" s="58" t="s">
        <v>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  <c r="AJ5" s="38" t="s">
        <v>8</v>
      </c>
      <c r="AK5" s="38"/>
      <c r="AL5" s="38"/>
      <c r="AM5" s="39" t="s">
        <v>7</v>
      </c>
      <c r="AN5" s="40"/>
      <c r="AO5" s="40"/>
      <c r="AP5" s="40"/>
      <c r="AQ5" s="40"/>
      <c r="AR5" s="40"/>
      <c r="AS5" s="52"/>
      <c r="AT5" s="53"/>
      <c r="AU5" s="54"/>
      <c r="AV5" s="41" t="s">
        <v>12</v>
      </c>
      <c r="AW5" s="42"/>
      <c r="AX5" s="42"/>
      <c r="AY5" s="37" t="s">
        <v>7</v>
      </c>
      <c r="AZ5" s="37"/>
      <c r="BA5" s="37"/>
      <c r="BB5" s="37" t="s">
        <v>13</v>
      </c>
      <c r="BC5" s="37"/>
      <c r="BD5" s="37"/>
      <c r="BE5" s="37" t="s">
        <v>14</v>
      </c>
      <c r="BF5" s="37"/>
      <c r="BG5" s="37"/>
      <c r="BH5" s="38" t="s">
        <v>15</v>
      </c>
      <c r="BI5" s="38"/>
      <c r="BJ5" s="38"/>
      <c r="BK5" s="31"/>
      <c r="BL5" s="32"/>
      <c r="BM5" s="33"/>
      <c r="BN5" s="20"/>
      <c r="BO5" s="20"/>
    </row>
    <row r="6" spans="1:67" ht="15" customHeight="1">
      <c r="A6" s="33"/>
      <c r="B6" s="64"/>
      <c r="C6" s="31"/>
      <c r="D6" s="32"/>
      <c r="E6" s="33"/>
      <c r="F6" s="38"/>
      <c r="G6" s="38"/>
      <c r="H6" s="38"/>
      <c r="I6" s="28" t="s">
        <v>9</v>
      </c>
      <c r="J6" s="29"/>
      <c r="K6" s="30"/>
      <c r="L6" s="28" t="s">
        <v>10</v>
      </c>
      <c r="M6" s="29"/>
      <c r="N6" s="30"/>
      <c r="O6" s="28" t="s">
        <v>23</v>
      </c>
      <c r="P6" s="29"/>
      <c r="Q6" s="30"/>
      <c r="R6" s="28" t="s">
        <v>11</v>
      </c>
      <c r="S6" s="29"/>
      <c r="T6" s="30"/>
      <c r="U6" s="28" t="s">
        <v>22</v>
      </c>
      <c r="V6" s="29"/>
      <c r="W6" s="30"/>
      <c r="X6" s="28" t="s">
        <v>24</v>
      </c>
      <c r="Y6" s="29"/>
      <c r="Z6" s="30"/>
      <c r="AA6" s="28" t="s">
        <v>28</v>
      </c>
      <c r="AB6" s="29"/>
      <c r="AC6" s="30"/>
      <c r="AD6" s="66" t="s">
        <v>29</v>
      </c>
      <c r="AE6" s="67"/>
      <c r="AF6" s="68"/>
      <c r="AG6" s="28" t="s">
        <v>27</v>
      </c>
      <c r="AH6" s="29"/>
      <c r="AI6" s="30"/>
      <c r="AJ6" s="38"/>
      <c r="AK6" s="38"/>
      <c r="AL6" s="38"/>
      <c r="AM6" s="28" t="s">
        <v>25</v>
      </c>
      <c r="AN6" s="29"/>
      <c r="AO6" s="30"/>
      <c r="AP6" s="28" t="s">
        <v>26</v>
      </c>
      <c r="AQ6" s="29"/>
      <c r="AR6" s="30"/>
      <c r="AS6" s="52"/>
      <c r="AT6" s="53"/>
      <c r="AU6" s="54"/>
      <c r="AV6" s="43"/>
      <c r="AW6" s="44"/>
      <c r="AX6" s="44"/>
      <c r="AY6" s="37" t="s">
        <v>16</v>
      </c>
      <c r="AZ6" s="37"/>
      <c r="BA6" s="37"/>
      <c r="BB6" s="37"/>
      <c r="BC6" s="37"/>
      <c r="BD6" s="37"/>
      <c r="BE6" s="37"/>
      <c r="BF6" s="37"/>
      <c r="BG6" s="37"/>
      <c r="BH6" s="38"/>
      <c r="BI6" s="38"/>
      <c r="BJ6" s="38"/>
      <c r="BK6" s="31"/>
      <c r="BL6" s="32"/>
      <c r="BM6" s="33"/>
      <c r="BN6" s="20"/>
      <c r="BO6" s="20"/>
    </row>
    <row r="7" spans="1:67" ht="168" customHeight="1">
      <c r="A7" s="33"/>
      <c r="B7" s="64"/>
      <c r="C7" s="34"/>
      <c r="D7" s="35"/>
      <c r="E7" s="36"/>
      <c r="F7" s="38"/>
      <c r="G7" s="38"/>
      <c r="H7" s="38"/>
      <c r="I7" s="34"/>
      <c r="J7" s="35"/>
      <c r="K7" s="36"/>
      <c r="L7" s="34"/>
      <c r="M7" s="35"/>
      <c r="N7" s="36"/>
      <c r="O7" s="34"/>
      <c r="P7" s="35"/>
      <c r="Q7" s="36"/>
      <c r="R7" s="34"/>
      <c r="S7" s="35"/>
      <c r="T7" s="36"/>
      <c r="U7" s="34"/>
      <c r="V7" s="35"/>
      <c r="W7" s="36"/>
      <c r="X7" s="34"/>
      <c r="Y7" s="35"/>
      <c r="Z7" s="36"/>
      <c r="AA7" s="34"/>
      <c r="AB7" s="35"/>
      <c r="AC7" s="36"/>
      <c r="AD7" s="69"/>
      <c r="AE7" s="70"/>
      <c r="AF7" s="71"/>
      <c r="AG7" s="34"/>
      <c r="AH7" s="35"/>
      <c r="AI7" s="36"/>
      <c r="AJ7" s="38"/>
      <c r="AK7" s="38"/>
      <c r="AL7" s="38"/>
      <c r="AM7" s="34"/>
      <c r="AN7" s="35"/>
      <c r="AO7" s="36"/>
      <c r="AP7" s="34"/>
      <c r="AQ7" s="35"/>
      <c r="AR7" s="36"/>
      <c r="AS7" s="55"/>
      <c r="AT7" s="56"/>
      <c r="AU7" s="57"/>
      <c r="AV7" s="45"/>
      <c r="AW7" s="46"/>
      <c r="AX7" s="46"/>
      <c r="AY7" s="37"/>
      <c r="AZ7" s="37"/>
      <c r="BA7" s="37"/>
      <c r="BB7" s="37"/>
      <c r="BC7" s="37"/>
      <c r="BD7" s="37"/>
      <c r="BE7" s="37"/>
      <c r="BF7" s="37"/>
      <c r="BG7" s="37"/>
      <c r="BH7" s="38"/>
      <c r="BI7" s="38"/>
      <c r="BJ7" s="38"/>
      <c r="BK7" s="34"/>
      <c r="BL7" s="35"/>
      <c r="BM7" s="36"/>
      <c r="BN7" s="20"/>
      <c r="BO7" s="20"/>
    </row>
    <row r="8" spans="1:67" ht="33.75">
      <c r="A8" s="36"/>
      <c r="B8" s="65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6535</v>
      </c>
      <c r="D10" s="9">
        <f aca="true" t="shared" si="1" ref="D10:D22">G10+AK10</f>
        <v>6552.3</v>
      </c>
      <c r="E10" s="2">
        <f>D10/C10*100</f>
        <v>100.26472838561591</v>
      </c>
      <c r="F10" s="2">
        <v>1319.7</v>
      </c>
      <c r="G10" s="2">
        <v>1337</v>
      </c>
      <c r="H10" s="27">
        <f>G10/F10*100</f>
        <v>101.31090399333182</v>
      </c>
      <c r="I10" s="2">
        <v>56.1</v>
      </c>
      <c r="J10" s="2">
        <v>75.3</v>
      </c>
      <c r="K10" s="2">
        <f aca="true" t="shared" si="2" ref="K10:K23">J10/I10*100</f>
        <v>134.22459893048128</v>
      </c>
      <c r="L10" s="2">
        <v>26.5</v>
      </c>
      <c r="M10" s="2">
        <v>26.5</v>
      </c>
      <c r="N10" s="2">
        <f>M10/L10*100</f>
        <v>100</v>
      </c>
      <c r="O10" s="2">
        <v>170</v>
      </c>
      <c r="P10" s="2">
        <v>187.9</v>
      </c>
      <c r="Q10" s="2">
        <f>P10/O10*100</f>
        <v>110.52941176470587</v>
      </c>
      <c r="R10" s="2">
        <v>244</v>
      </c>
      <c r="S10" s="2">
        <v>209.8</v>
      </c>
      <c r="T10" s="2">
        <f>S10/R10*100</f>
        <v>85.98360655737706</v>
      </c>
      <c r="U10" s="2"/>
      <c r="V10" s="2"/>
      <c r="W10" s="2" t="e">
        <f>V10/U10*100</f>
        <v>#DIV/0!</v>
      </c>
      <c r="X10" s="2">
        <v>384.2</v>
      </c>
      <c r="Y10" s="2">
        <v>384.2</v>
      </c>
      <c r="Z10" s="2">
        <f>Y10/X10*100</f>
        <v>100</v>
      </c>
      <c r="AA10" s="2">
        <v>42</v>
      </c>
      <c r="AB10" s="2">
        <v>42</v>
      </c>
      <c r="AC10" s="2">
        <f>AB10/AA10*100</f>
        <v>100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5215.3</v>
      </c>
      <c r="AK10" s="2">
        <v>5215.3</v>
      </c>
      <c r="AL10" s="2">
        <f>AK10/AJ10*100</f>
        <v>100</v>
      </c>
      <c r="AM10" s="2">
        <v>3997.4</v>
      </c>
      <c r="AN10" s="2">
        <v>3997.4</v>
      </c>
      <c r="AO10" s="2">
        <f>AN10/AM10*100</f>
        <v>100</v>
      </c>
      <c r="AP10" s="2"/>
      <c r="AQ10" s="2"/>
      <c r="AR10" s="2" t="e">
        <f>AQ10/AP10*100</f>
        <v>#DIV/0!</v>
      </c>
      <c r="AS10" s="21">
        <v>8808.2</v>
      </c>
      <c r="AT10" s="2">
        <v>8235.6</v>
      </c>
      <c r="AU10" s="2">
        <f>AT10/AS10*100</f>
        <v>93.49923934515564</v>
      </c>
      <c r="AV10" s="22">
        <v>2178.9</v>
      </c>
      <c r="AW10" s="2">
        <v>2052.9</v>
      </c>
      <c r="AX10" s="2">
        <f>AW10/AV10*100</f>
        <v>94.21726559273029</v>
      </c>
      <c r="AY10" s="22">
        <v>1805.7</v>
      </c>
      <c r="AZ10" s="2">
        <v>1760.7</v>
      </c>
      <c r="BA10" s="2">
        <f aca="true" t="shared" si="3" ref="BA10:BA23">AZ10/AY10*100</f>
        <v>97.5078916763582</v>
      </c>
      <c r="BB10" s="2">
        <v>1987</v>
      </c>
      <c r="BC10" s="2">
        <v>1921.2</v>
      </c>
      <c r="BD10" s="2">
        <f>BC10/BB10*100</f>
        <v>96.68847508807248</v>
      </c>
      <c r="BE10" s="22">
        <v>1252.1</v>
      </c>
      <c r="BF10" s="2">
        <v>1188.5</v>
      </c>
      <c r="BG10" s="2">
        <f>BF10/BE10*100</f>
        <v>94.92053350371377</v>
      </c>
      <c r="BH10" s="22">
        <v>3100.6</v>
      </c>
      <c r="BI10" s="2">
        <v>2848.5</v>
      </c>
      <c r="BJ10" s="2">
        <f>BI10/BH10*100</f>
        <v>91.86931561633233</v>
      </c>
      <c r="BK10" s="21">
        <f aca="true" t="shared" si="4" ref="BK10:BK22">C10-AS10</f>
        <v>-2273.2000000000007</v>
      </c>
      <c r="BL10" s="21">
        <f aca="true" t="shared" si="5" ref="BL10:BL22">D10-AT10</f>
        <v>-1683.3000000000002</v>
      </c>
      <c r="BM10" s="2">
        <f>BL10/BK10*100</f>
        <v>74.04979764209043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3874.2000000000003</v>
      </c>
      <c r="D11" s="9">
        <f t="shared" si="1"/>
        <v>3862.5</v>
      </c>
      <c r="E11" s="2">
        <f aca="true" t="shared" si="6" ref="E11:E22">D11/C11*100</f>
        <v>99.69800216818956</v>
      </c>
      <c r="F11" s="2">
        <v>903.9</v>
      </c>
      <c r="G11" s="2">
        <v>892.2</v>
      </c>
      <c r="H11" s="2">
        <f aca="true" t="shared" si="7" ref="H11:H23">G11/F11*100</f>
        <v>98.7056090275473</v>
      </c>
      <c r="I11" s="2">
        <v>25.3</v>
      </c>
      <c r="J11" s="2">
        <v>34.1</v>
      </c>
      <c r="K11" s="2">
        <f t="shared" si="2"/>
        <v>134.7826086956522</v>
      </c>
      <c r="L11" s="2"/>
      <c r="M11" s="2">
        <v>0</v>
      </c>
      <c r="N11" s="2" t="e">
        <f aca="true" t="shared" si="8" ref="N11:N23">M11/L11*100</f>
        <v>#DIV/0!</v>
      </c>
      <c r="O11" s="2">
        <v>129.6</v>
      </c>
      <c r="P11" s="2">
        <v>107.8</v>
      </c>
      <c r="Q11" s="2">
        <f aca="true" t="shared" si="9" ref="Q11:Q22">P11/O11*100</f>
        <v>83.17901234567901</v>
      </c>
      <c r="R11" s="2">
        <v>172.9</v>
      </c>
      <c r="S11" s="2">
        <v>182.5</v>
      </c>
      <c r="T11" s="2">
        <f>S11/R11*100</f>
        <v>105.55234239444766</v>
      </c>
      <c r="U11" s="2"/>
      <c r="V11" s="2"/>
      <c r="W11" s="2" t="e">
        <f aca="true" t="shared" si="10" ref="W11:W22">V11/U11*100</f>
        <v>#DIV/0!</v>
      </c>
      <c r="X11" s="2">
        <v>166</v>
      </c>
      <c r="Y11" s="2">
        <v>136.5</v>
      </c>
      <c r="Z11" s="2">
        <f aca="true" t="shared" si="11" ref="Z11:Z22">Y11/X11*100</f>
        <v>82.2289156626506</v>
      </c>
      <c r="AA11" s="2">
        <v>27.7</v>
      </c>
      <c r="AB11" s="2">
        <v>26.3</v>
      </c>
      <c r="AC11" s="2">
        <f aca="true" t="shared" si="12" ref="AC11:AC22">AB11/AA11*100</f>
        <v>94.94584837545126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2970.3</v>
      </c>
      <c r="AK11" s="2">
        <v>2970.3</v>
      </c>
      <c r="AL11" s="2">
        <f aca="true" t="shared" si="15" ref="AL11:AL22">AK11/AJ11*100</f>
        <v>100</v>
      </c>
      <c r="AM11" s="2">
        <v>2178.3</v>
      </c>
      <c r="AN11" s="2">
        <v>2178.3</v>
      </c>
      <c r="AO11" s="2">
        <f aca="true" t="shared" si="16" ref="AO11:AO22">AN11/AM11*100</f>
        <v>100</v>
      </c>
      <c r="AP11" s="2"/>
      <c r="AQ11" s="2"/>
      <c r="AR11" s="2" t="e">
        <f aca="true" t="shared" si="17" ref="AR11:AR22">AQ11/AP11*100</f>
        <v>#DIV/0!</v>
      </c>
      <c r="AS11" s="21">
        <v>4226.6</v>
      </c>
      <c r="AT11" s="2">
        <v>4102.5</v>
      </c>
      <c r="AU11" s="2">
        <f aca="true" t="shared" si="18" ref="AU11:AU22">AT11/AS11*100</f>
        <v>97.06383381441347</v>
      </c>
      <c r="AV11" s="23">
        <v>1658.2</v>
      </c>
      <c r="AW11" s="2">
        <v>1640</v>
      </c>
      <c r="AX11" s="2">
        <f aca="true" t="shared" si="19" ref="AX11:AX16">AW11/AV11*100</f>
        <v>98.90242431552285</v>
      </c>
      <c r="AY11" s="22">
        <v>1330.3</v>
      </c>
      <c r="AZ11" s="2">
        <v>1312.1</v>
      </c>
      <c r="BA11" s="2">
        <f t="shared" si="3"/>
        <v>98.63188754416296</v>
      </c>
      <c r="BB11" s="2">
        <v>1051</v>
      </c>
      <c r="BC11" s="2">
        <v>969.1</v>
      </c>
      <c r="BD11" s="2">
        <f>BC11/BB11*100</f>
        <v>92.20742150333017</v>
      </c>
      <c r="BE11" s="22">
        <v>579.8</v>
      </c>
      <c r="BF11" s="2">
        <v>561.4</v>
      </c>
      <c r="BG11" s="2">
        <f aca="true" t="shared" si="20" ref="BG11:BG22">BF11/BE11*100</f>
        <v>96.82649189375647</v>
      </c>
      <c r="BH11" s="22">
        <v>752.4</v>
      </c>
      <c r="BI11" s="2">
        <v>747</v>
      </c>
      <c r="BJ11" s="2">
        <f aca="true" t="shared" si="21" ref="BJ11:BJ22">BI11/BH11*100</f>
        <v>99.28229665071771</v>
      </c>
      <c r="BK11" s="21">
        <f t="shared" si="4"/>
        <v>-352.4000000000001</v>
      </c>
      <c r="BL11" s="21">
        <f t="shared" si="5"/>
        <v>-240</v>
      </c>
      <c r="BM11" s="2">
        <f aca="true" t="shared" si="22" ref="BM11:BM22">BL11/BK11*100</f>
        <v>68.10442678774119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2851.1</v>
      </c>
      <c r="D12" s="9">
        <f t="shared" si="1"/>
        <v>2886.1</v>
      </c>
      <c r="E12" s="2">
        <f t="shared" si="6"/>
        <v>101.22759636631476</v>
      </c>
      <c r="F12" s="2">
        <v>696.5</v>
      </c>
      <c r="G12" s="2">
        <v>731.5</v>
      </c>
      <c r="H12" s="2">
        <f t="shared" si="7"/>
        <v>105.0251256281407</v>
      </c>
      <c r="I12" s="2">
        <v>20.1</v>
      </c>
      <c r="J12" s="2">
        <v>26.5</v>
      </c>
      <c r="K12" s="2">
        <f t="shared" si="2"/>
        <v>131.8407960199005</v>
      </c>
      <c r="L12" s="2">
        <v>10</v>
      </c>
      <c r="M12" s="2">
        <v>-3.9</v>
      </c>
      <c r="N12" s="27">
        <f t="shared" si="8"/>
        <v>-39</v>
      </c>
      <c r="O12" s="2">
        <v>28</v>
      </c>
      <c r="P12" s="2">
        <v>35.6</v>
      </c>
      <c r="Q12" s="2">
        <f t="shared" si="9"/>
        <v>127.14285714285715</v>
      </c>
      <c r="R12" s="18">
        <v>64.6</v>
      </c>
      <c r="S12" s="2">
        <v>72.6</v>
      </c>
      <c r="T12" s="2">
        <f aca="true" t="shared" si="23" ref="T12:T22">S12/R12*100</f>
        <v>112.38390092879258</v>
      </c>
      <c r="U12" s="2"/>
      <c r="V12" s="2"/>
      <c r="W12" s="2" t="e">
        <f t="shared" si="10"/>
        <v>#DIV/0!</v>
      </c>
      <c r="X12" s="2">
        <v>50</v>
      </c>
      <c r="Y12" s="2">
        <v>56.4</v>
      </c>
      <c r="Z12" s="2">
        <f t="shared" si="11"/>
        <v>112.79999999999998</v>
      </c>
      <c r="AA12" s="2">
        <v>6.5</v>
      </c>
      <c r="AB12" s="2">
        <v>6.1</v>
      </c>
      <c r="AC12" s="2">
        <f t="shared" si="12"/>
        <v>93.84615384615384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2154.6</v>
      </c>
      <c r="AK12" s="2">
        <v>2154.6</v>
      </c>
      <c r="AL12" s="2">
        <f t="shared" si="15"/>
        <v>100</v>
      </c>
      <c r="AM12" s="2">
        <v>920.2</v>
      </c>
      <c r="AN12" s="2">
        <v>920.2</v>
      </c>
      <c r="AO12" s="2">
        <f t="shared" si="16"/>
        <v>100</v>
      </c>
      <c r="AP12" s="2"/>
      <c r="AQ12" s="2"/>
      <c r="AR12" s="2" t="e">
        <f t="shared" si="17"/>
        <v>#DIV/0!</v>
      </c>
      <c r="AS12" s="2">
        <v>3174</v>
      </c>
      <c r="AT12" s="2">
        <v>2552</v>
      </c>
      <c r="AU12" s="2">
        <f t="shared" si="18"/>
        <v>80.40327662255828</v>
      </c>
      <c r="AV12" s="23">
        <v>1220.7</v>
      </c>
      <c r="AW12" s="2">
        <v>1071.6</v>
      </c>
      <c r="AX12" s="2">
        <f t="shared" si="19"/>
        <v>87.78569673138362</v>
      </c>
      <c r="AY12" s="22">
        <v>958.2</v>
      </c>
      <c r="AZ12" s="2">
        <v>820.5</v>
      </c>
      <c r="BA12" s="2">
        <f t="shared" si="3"/>
        <v>85.62930494677519</v>
      </c>
      <c r="BB12" s="2">
        <v>1178.6</v>
      </c>
      <c r="BC12" s="2">
        <v>759.1</v>
      </c>
      <c r="BD12" s="2">
        <f aca="true" t="shared" si="24" ref="BD12:BD22">BC12/BB12*100</f>
        <v>64.40692346852198</v>
      </c>
      <c r="BE12" s="22">
        <v>170.9</v>
      </c>
      <c r="BF12" s="2">
        <v>138.6</v>
      </c>
      <c r="BG12" s="2">
        <f t="shared" si="20"/>
        <v>81.10005851375072</v>
      </c>
      <c r="BH12" s="22">
        <v>399.9</v>
      </c>
      <c r="BI12" s="2">
        <v>382.9</v>
      </c>
      <c r="BJ12" s="2">
        <f t="shared" si="21"/>
        <v>95.74893723430857</v>
      </c>
      <c r="BK12" s="21">
        <f t="shared" si="4"/>
        <v>-322.9000000000001</v>
      </c>
      <c r="BL12" s="21">
        <f t="shared" si="5"/>
        <v>334.0999999999999</v>
      </c>
      <c r="BM12" s="2">
        <f t="shared" si="22"/>
        <v>-103.4685661195416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6283.5</v>
      </c>
      <c r="D13" s="9">
        <f t="shared" si="1"/>
        <v>6724.799999999999</v>
      </c>
      <c r="E13" s="2">
        <f t="shared" si="6"/>
        <v>107.02315588445927</v>
      </c>
      <c r="F13" s="2">
        <v>1095.1</v>
      </c>
      <c r="G13" s="2">
        <v>1536.4</v>
      </c>
      <c r="H13" s="2">
        <f t="shared" si="7"/>
        <v>140.29768970870242</v>
      </c>
      <c r="I13" s="2">
        <v>56</v>
      </c>
      <c r="J13" s="2">
        <v>220.2</v>
      </c>
      <c r="K13" s="2">
        <f t="shared" si="2"/>
        <v>393.21428571428567</v>
      </c>
      <c r="L13" s="2">
        <v>26.1</v>
      </c>
      <c r="M13" s="2">
        <v>26.1</v>
      </c>
      <c r="N13" s="2">
        <f t="shared" si="8"/>
        <v>100</v>
      </c>
      <c r="O13" s="2">
        <v>146.4</v>
      </c>
      <c r="P13" s="2">
        <v>170.9</v>
      </c>
      <c r="Q13" s="2">
        <v>99.4</v>
      </c>
      <c r="R13" s="26">
        <v>253.8</v>
      </c>
      <c r="S13" s="2">
        <v>225.8</v>
      </c>
      <c r="T13" s="2">
        <f t="shared" si="23"/>
        <v>88.96769109535066</v>
      </c>
      <c r="U13" s="2"/>
      <c r="V13" s="2"/>
      <c r="W13" s="2" t="e">
        <f t="shared" si="10"/>
        <v>#DIV/0!</v>
      </c>
      <c r="X13" s="2">
        <v>82</v>
      </c>
      <c r="Y13" s="2">
        <v>80.1</v>
      </c>
      <c r="Z13" s="2">
        <f t="shared" si="11"/>
        <v>97.6829268292683</v>
      </c>
      <c r="AA13" s="2">
        <v>5</v>
      </c>
      <c r="AB13" s="2">
        <v>5.9</v>
      </c>
      <c r="AC13" s="2">
        <f t="shared" si="12"/>
        <v>118.00000000000001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5188.4</v>
      </c>
      <c r="AK13" s="2">
        <v>5188.4</v>
      </c>
      <c r="AL13" s="2">
        <f t="shared" si="15"/>
        <v>100</v>
      </c>
      <c r="AM13" s="2">
        <v>3012.2</v>
      </c>
      <c r="AN13" s="2">
        <v>3012.2</v>
      </c>
      <c r="AO13" s="2">
        <f t="shared" si="16"/>
        <v>100</v>
      </c>
      <c r="AP13" s="2"/>
      <c r="AQ13" s="2"/>
      <c r="AR13" s="2" t="e">
        <f t="shared" si="17"/>
        <v>#DIV/0!</v>
      </c>
      <c r="AS13" s="2">
        <v>8385.1</v>
      </c>
      <c r="AT13" s="2">
        <v>6730.6</v>
      </c>
      <c r="AU13" s="2">
        <f t="shared" si="18"/>
        <v>80.26857163301571</v>
      </c>
      <c r="AV13" s="23">
        <v>1627.6</v>
      </c>
      <c r="AW13" s="2">
        <v>1561.6</v>
      </c>
      <c r="AX13" s="2">
        <f t="shared" si="19"/>
        <v>95.94494961907102</v>
      </c>
      <c r="AY13" s="22">
        <v>1323.3</v>
      </c>
      <c r="AZ13" s="2">
        <v>1296.4</v>
      </c>
      <c r="BA13" s="2">
        <f t="shared" si="3"/>
        <v>97.96720320411094</v>
      </c>
      <c r="BB13" s="2">
        <v>4338.4</v>
      </c>
      <c r="BC13" s="2">
        <v>3008.9</v>
      </c>
      <c r="BD13" s="2">
        <f t="shared" si="24"/>
        <v>69.35506177392587</v>
      </c>
      <c r="BE13" s="22">
        <v>597.4</v>
      </c>
      <c r="BF13" s="2">
        <v>468.9</v>
      </c>
      <c r="BG13" s="2">
        <f t="shared" si="20"/>
        <v>78.49012387010377</v>
      </c>
      <c r="BH13" s="22">
        <v>1679.9</v>
      </c>
      <c r="BI13" s="2">
        <v>1559.3</v>
      </c>
      <c r="BJ13" s="2">
        <f t="shared" si="21"/>
        <v>92.8210012500744</v>
      </c>
      <c r="BK13" s="21">
        <f t="shared" si="4"/>
        <v>-2101.6000000000004</v>
      </c>
      <c r="BL13" s="21">
        <f t="shared" si="5"/>
        <v>-5.800000000001091</v>
      </c>
      <c r="BM13" s="2">
        <f>BL13/BK13*100</f>
        <v>0.27598020555772224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5352.4</v>
      </c>
      <c r="D14" s="9">
        <f t="shared" si="1"/>
        <v>5363.9</v>
      </c>
      <c r="E14" s="2">
        <f t="shared" si="6"/>
        <v>100.2148568866303</v>
      </c>
      <c r="F14" s="2">
        <v>1128.4</v>
      </c>
      <c r="G14" s="2">
        <v>1139.9</v>
      </c>
      <c r="H14" s="2">
        <f t="shared" si="7"/>
        <v>101.0191421481744</v>
      </c>
      <c r="I14" s="2">
        <v>38.6</v>
      </c>
      <c r="J14" s="2">
        <v>42.4</v>
      </c>
      <c r="K14" s="2">
        <f t="shared" si="2"/>
        <v>109.84455958549222</v>
      </c>
      <c r="L14" s="2"/>
      <c r="M14" s="2"/>
      <c r="N14" s="2" t="e">
        <f t="shared" si="8"/>
        <v>#DIV/0!</v>
      </c>
      <c r="O14" s="2">
        <v>101.4</v>
      </c>
      <c r="P14" s="2">
        <v>141.3</v>
      </c>
      <c r="Q14" s="2">
        <f t="shared" si="9"/>
        <v>139.3491124260355</v>
      </c>
      <c r="R14" s="2">
        <v>50.8</v>
      </c>
      <c r="S14" s="2">
        <v>42.1</v>
      </c>
      <c r="T14" s="2">
        <f t="shared" si="23"/>
        <v>82.87401574803151</v>
      </c>
      <c r="U14" s="2"/>
      <c r="V14" s="2"/>
      <c r="W14" s="2" t="e">
        <f t="shared" si="10"/>
        <v>#DIV/0!</v>
      </c>
      <c r="X14" s="2"/>
      <c r="Y14" s="2"/>
      <c r="Z14" s="2" t="e">
        <f t="shared" si="11"/>
        <v>#DIV/0!</v>
      </c>
      <c r="AA14" s="2">
        <v>21.2</v>
      </c>
      <c r="AB14" s="2">
        <v>20.9</v>
      </c>
      <c r="AC14" s="2">
        <f t="shared" si="12"/>
        <v>98.58490566037736</v>
      </c>
      <c r="AD14" s="2"/>
      <c r="AE14" s="2"/>
      <c r="AF14" s="2" t="e">
        <f t="shared" si="13"/>
        <v>#DIV/0!</v>
      </c>
      <c r="AG14" s="2"/>
      <c r="AH14" s="2"/>
      <c r="AI14" s="2" t="e">
        <f t="shared" si="14"/>
        <v>#DIV/0!</v>
      </c>
      <c r="AJ14" s="2">
        <v>4224</v>
      </c>
      <c r="AK14" s="2">
        <v>4224</v>
      </c>
      <c r="AL14" s="2">
        <f t="shared" si="15"/>
        <v>100</v>
      </c>
      <c r="AM14" s="2">
        <v>2688.7</v>
      </c>
      <c r="AN14" s="2">
        <v>2688.7</v>
      </c>
      <c r="AO14" s="2">
        <f t="shared" si="16"/>
        <v>100</v>
      </c>
      <c r="AP14" s="2"/>
      <c r="AQ14" s="2"/>
      <c r="AR14" s="2" t="e">
        <f t="shared" si="17"/>
        <v>#DIV/0!</v>
      </c>
      <c r="AS14" s="2">
        <v>6013.5</v>
      </c>
      <c r="AT14" s="2">
        <v>5463.9</v>
      </c>
      <c r="AU14" s="2">
        <f t="shared" si="18"/>
        <v>90.86056373160389</v>
      </c>
      <c r="AV14" s="23">
        <v>1900.7</v>
      </c>
      <c r="AW14" s="2">
        <v>1786.6</v>
      </c>
      <c r="AX14" s="2">
        <f t="shared" si="19"/>
        <v>93.9969484926606</v>
      </c>
      <c r="AY14" s="22">
        <v>1387.8</v>
      </c>
      <c r="AZ14" s="2">
        <v>1370.3</v>
      </c>
      <c r="BA14" s="2">
        <f t="shared" si="3"/>
        <v>98.73901138492577</v>
      </c>
      <c r="BB14" s="2">
        <v>2651.1</v>
      </c>
      <c r="BC14" s="2">
        <v>2651.1</v>
      </c>
      <c r="BD14" s="2">
        <f t="shared" si="24"/>
        <v>100</v>
      </c>
      <c r="BE14" s="22">
        <v>271.9</v>
      </c>
      <c r="BF14" s="2">
        <v>224.1</v>
      </c>
      <c r="BG14" s="2">
        <f t="shared" si="20"/>
        <v>82.42000735564547</v>
      </c>
      <c r="BH14" s="22">
        <v>945.7</v>
      </c>
      <c r="BI14" s="2">
        <v>677.6</v>
      </c>
      <c r="BJ14" s="2">
        <f t="shared" si="21"/>
        <v>71.65062916358254</v>
      </c>
      <c r="BK14" s="21">
        <f t="shared" si="4"/>
        <v>-661.1000000000004</v>
      </c>
      <c r="BL14" s="21">
        <f t="shared" si="5"/>
        <v>-100</v>
      </c>
      <c r="BM14" s="2">
        <f t="shared" si="22"/>
        <v>15.126304643775518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51152.899999999994</v>
      </c>
      <c r="D15" s="9">
        <f t="shared" si="1"/>
        <v>52591.399999999994</v>
      </c>
      <c r="E15" s="2">
        <f t="shared" si="6"/>
        <v>102.81215727749552</v>
      </c>
      <c r="F15" s="2">
        <v>17771.8</v>
      </c>
      <c r="G15" s="2">
        <v>19220.3</v>
      </c>
      <c r="H15" s="2">
        <f t="shared" si="7"/>
        <v>108.15055312348778</v>
      </c>
      <c r="I15" s="2">
        <v>7103.3</v>
      </c>
      <c r="J15" s="2">
        <v>8569.6</v>
      </c>
      <c r="K15" s="2">
        <f t="shared" si="2"/>
        <v>120.64251826615799</v>
      </c>
      <c r="L15" s="2">
        <v>38.2</v>
      </c>
      <c r="M15" s="2">
        <v>38.2</v>
      </c>
      <c r="N15" s="2">
        <f t="shared" si="8"/>
        <v>100</v>
      </c>
      <c r="O15" s="2">
        <v>2973.3</v>
      </c>
      <c r="P15" s="2">
        <v>3319.7</v>
      </c>
      <c r="Q15" s="2">
        <f t="shared" si="9"/>
        <v>111.65035482460564</v>
      </c>
      <c r="R15" s="2">
        <v>3513.3</v>
      </c>
      <c r="S15" s="2">
        <v>3057.5</v>
      </c>
      <c r="T15" s="2">
        <f t="shared" si="23"/>
        <v>87.02644237611362</v>
      </c>
      <c r="U15" s="2">
        <v>305</v>
      </c>
      <c r="V15" s="2">
        <v>370.2</v>
      </c>
      <c r="W15" s="2">
        <f t="shared" si="10"/>
        <v>121.37704918032786</v>
      </c>
      <c r="X15" s="2">
        <v>125.8</v>
      </c>
      <c r="Y15" s="2">
        <v>125.8</v>
      </c>
      <c r="Z15" s="2">
        <f t="shared" si="11"/>
        <v>100</v>
      </c>
      <c r="AA15" s="2">
        <v>158.8</v>
      </c>
      <c r="AB15" s="2">
        <v>191.6</v>
      </c>
      <c r="AC15" s="2">
        <f t="shared" si="12"/>
        <v>120.65491183879091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516.4</v>
      </c>
      <c r="AI15" s="2">
        <f t="shared" si="14"/>
        <v>93.89090909090909</v>
      </c>
      <c r="AJ15" s="2">
        <v>33381.1</v>
      </c>
      <c r="AK15" s="2">
        <v>33371.1</v>
      </c>
      <c r="AL15" s="2">
        <f t="shared" si="15"/>
        <v>99.97004292848348</v>
      </c>
      <c r="AM15" s="2"/>
      <c r="AN15" s="2"/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55902.3</v>
      </c>
      <c r="AT15" s="2">
        <v>53245.6</v>
      </c>
      <c r="AU15" s="2">
        <f t="shared" si="18"/>
        <v>95.24760161925359</v>
      </c>
      <c r="AV15" s="23">
        <v>5511.2</v>
      </c>
      <c r="AW15" s="2">
        <v>5002.2</v>
      </c>
      <c r="AX15" s="2">
        <f t="shared" si="19"/>
        <v>90.76426186674409</v>
      </c>
      <c r="AY15" s="22">
        <v>3590.9</v>
      </c>
      <c r="AZ15" s="2">
        <v>3273.1</v>
      </c>
      <c r="BA15" s="2">
        <f t="shared" si="3"/>
        <v>91.14985101228103</v>
      </c>
      <c r="BB15" s="2">
        <v>8412.4</v>
      </c>
      <c r="BC15" s="2">
        <v>7801.2</v>
      </c>
      <c r="BD15" s="2">
        <f t="shared" si="24"/>
        <v>92.73453473443963</v>
      </c>
      <c r="BE15" s="22">
        <v>40356.4</v>
      </c>
      <c r="BF15" s="2">
        <v>38863.6</v>
      </c>
      <c r="BG15" s="2">
        <f t="shared" si="20"/>
        <v>96.30095846012033</v>
      </c>
      <c r="BH15" s="22">
        <v>832.9</v>
      </c>
      <c r="BI15" s="2">
        <v>832.9</v>
      </c>
      <c r="BJ15" s="2">
        <f t="shared" si="21"/>
        <v>100</v>
      </c>
      <c r="BK15" s="21">
        <f t="shared" si="4"/>
        <v>-4749.400000000009</v>
      </c>
      <c r="BL15" s="21">
        <f t="shared" si="5"/>
        <v>-654.2000000000044</v>
      </c>
      <c r="BM15" s="2">
        <f t="shared" si="22"/>
        <v>13.774371499557905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9808</v>
      </c>
      <c r="D16" s="9">
        <f t="shared" si="1"/>
        <v>9856.6</v>
      </c>
      <c r="E16" s="2">
        <f t="shared" si="6"/>
        <v>100.49551386623166</v>
      </c>
      <c r="F16" s="2">
        <v>1191.1</v>
      </c>
      <c r="G16" s="2">
        <v>1239.7</v>
      </c>
      <c r="H16" s="2">
        <f t="shared" si="7"/>
        <v>104.08026194274203</v>
      </c>
      <c r="I16" s="2">
        <v>7.5</v>
      </c>
      <c r="J16" s="2">
        <v>12</v>
      </c>
      <c r="K16" s="2">
        <f t="shared" si="2"/>
        <v>160</v>
      </c>
      <c r="L16" s="2">
        <v>10</v>
      </c>
      <c r="M16" s="2">
        <v>8.2</v>
      </c>
      <c r="N16" s="2">
        <f t="shared" si="8"/>
        <v>82</v>
      </c>
      <c r="O16" s="2">
        <v>89</v>
      </c>
      <c r="P16" s="2">
        <v>26.9</v>
      </c>
      <c r="Q16" s="2">
        <f t="shared" si="9"/>
        <v>30.224719101123593</v>
      </c>
      <c r="R16" s="2">
        <v>100.3</v>
      </c>
      <c r="S16" s="2">
        <v>90.3</v>
      </c>
      <c r="T16" s="2">
        <f t="shared" si="23"/>
        <v>90.02991026919243</v>
      </c>
      <c r="U16" s="2"/>
      <c r="V16" s="2"/>
      <c r="W16" s="2" t="e">
        <f t="shared" si="10"/>
        <v>#DIV/0!</v>
      </c>
      <c r="X16" s="2">
        <v>289.9</v>
      </c>
      <c r="Y16" s="2">
        <v>185.1</v>
      </c>
      <c r="Z16" s="2">
        <f t="shared" si="11"/>
        <v>63.849603311486725</v>
      </c>
      <c r="AA16" s="2">
        <v>12.1</v>
      </c>
      <c r="AB16" s="2">
        <v>13.2</v>
      </c>
      <c r="AC16" s="2">
        <f t="shared" si="12"/>
        <v>109.09090909090908</v>
      </c>
      <c r="AD16" s="2"/>
      <c r="AE16" s="2"/>
      <c r="AF16" s="2" t="e">
        <f t="shared" si="13"/>
        <v>#DIV/0!</v>
      </c>
      <c r="AG16" s="2"/>
      <c r="AH16" s="2"/>
      <c r="AI16" s="2" t="e">
        <f t="shared" si="14"/>
        <v>#DIV/0!</v>
      </c>
      <c r="AJ16" s="2">
        <v>8616.9</v>
      </c>
      <c r="AK16" s="2">
        <v>8616.9</v>
      </c>
      <c r="AL16" s="2">
        <f t="shared" si="15"/>
        <v>100</v>
      </c>
      <c r="AM16" s="2">
        <v>1438.2</v>
      </c>
      <c r="AN16" s="2">
        <v>1438.2</v>
      </c>
      <c r="AO16" s="2">
        <f t="shared" si="16"/>
        <v>100</v>
      </c>
      <c r="AP16" s="2"/>
      <c r="AQ16" s="2"/>
      <c r="AR16" s="2" t="e">
        <f t="shared" si="17"/>
        <v>#DIV/0!</v>
      </c>
      <c r="AS16" s="2">
        <v>10059.2</v>
      </c>
      <c r="AT16" s="2">
        <v>9733.8</v>
      </c>
      <c r="AU16" s="2">
        <f t="shared" si="18"/>
        <v>96.76515031016382</v>
      </c>
      <c r="AV16" s="23">
        <v>1704.4</v>
      </c>
      <c r="AW16" s="2">
        <v>1695.8</v>
      </c>
      <c r="AX16" s="2">
        <f t="shared" si="19"/>
        <v>99.49542360948134</v>
      </c>
      <c r="AY16" s="22">
        <v>1118.9</v>
      </c>
      <c r="AZ16" s="2">
        <v>1110.6</v>
      </c>
      <c r="BA16" s="2">
        <f t="shared" si="3"/>
        <v>99.25820001787469</v>
      </c>
      <c r="BB16" s="2">
        <v>6439.1</v>
      </c>
      <c r="BC16" s="2">
        <v>6139.4</v>
      </c>
      <c r="BD16" s="2">
        <f t="shared" si="24"/>
        <v>95.34562283548942</v>
      </c>
      <c r="BE16" s="22">
        <v>730.5</v>
      </c>
      <c r="BF16" s="2">
        <v>723.5</v>
      </c>
      <c r="BG16" s="2">
        <f t="shared" si="20"/>
        <v>99.04175222450377</v>
      </c>
      <c r="BH16" s="22">
        <v>1037.1</v>
      </c>
      <c r="BI16" s="2">
        <v>1027.1</v>
      </c>
      <c r="BJ16" s="2">
        <f t="shared" si="21"/>
        <v>99.0357728280783</v>
      </c>
      <c r="BK16" s="21">
        <f t="shared" si="4"/>
        <v>-251.20000000000073</v>
      </c>
      <c r="BL16" s="21">
        <f t="shared" si="5"/>
        <v>122.80000000000109</v>
      </c>
      <c r="BM16" s="2">
        <f t="shared" si="22"/>
        <v>-48.88535031847163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7776.9</v>
      </c>
      <c r="D17" s="9">
        <f t="shared" si="1"/>
        <v>9185.2</v>
      </c>
      <c r="E17" s="2">
        <f t="shared" si="6"/>
        <v>118.10875798840156</v>
      </c>
      <c r="F17" s="2">
        <v>2442.1</v>
      </c>
      <c r="G17" s="2">
        <v>3850.4</v>
      </c>
      <c r="H17" s="2">
        <f t="shared" si="7"/>
        <v>157.66758118013186</v>
      </c>
      <c r="I17" s="2">
        <v>1052.8</v>
      </c>
      <c r="J17" s="2">
        <v>1959.8</v>
      </c>
      <c r="K17" s="2">
        <f t="shared" si="2"/>
        <v>186.15121580547114</v>
      </c>
      <c r="L17" s="2">
        <v>3.5</v>
      </c>
      <c r="M17" s="2">
        <v>3.5</v>
      </c>
      <c r="N17" s="2">
        <v>72.6</v>
      </c>
      <c r="O17" s="2">
        <v>214.3</v>
      </c>
      <c r="P17" s="2">
        <v>408.5</v>
      </c>
      <c r="Q17" s="2">
        <f t="shared" si="9"/>
        <v>190.6206252916472</v>
      </c>
      <c r="R17" s="2">
        <v>269.7</v>
      </c>
      <c r="S17" s="2">
        <v>325.1</v>
      </c>
      <c r="T17" s="2">
        <f t="shared" si="23"/>
        <v>120.54134223210977</v>
      </c>
      <c r="U17" s="2"/>
      <c r="V17" s="2"/>
      <c r="W17" s="2" t="e">
        <f t="shared" si="10"/>
        <v>#DIV/0!</v>
      </c>
      <c r="X17" s="2">
        <v>240</v>
      </c>
      <c r="Y17" s="2">
        <v>351</v>
      </c>
      <c r="Z17" s="2">
        <f t="shared" si="11"/>
        <v>146.25</v>
      </c>
      <c r="AA17" s="2">
        <v>4</v>
      </c>
      <c r="AB17" s="2">
        <v>9.9</v>
      </c>
      <c r="AC17" s="2">
        <f t="shared" si="12"/>
        <v>247.5</v>
      </c>
      <c r="AD17" s="2"/>
      <c r="AE17" s="2"/>
      <c r="AF17" s="2" t="e">
        <f t="shared" si="13"/>
        <v>#DIV/0!</v>
      </c>
      <c r="AG17" s="2"/>
      <c r="AH17" s="2"/>
      <c r="AI17" s="2" t="e">
        <f t="shared" si="14"/>
        <v>#DIV/0!</v>
      </c>
      <c r="AJ17" s="2">
        <v>5334.8</v>
      </c>
      <c r="AK17" s="2">
        <v>5334.8</v>
      </c>
      <c r="AL17" s="2">
        <f t="shared" si="15"/>
        <v>100</v>
      </c>
      <c r="AM17" s="2">
        <v>3542.2</v>
      </c>
      <c r="AN17" s="2">
        <v>3542.2</v>
      </c>
      <c r="AO17" s="2">
        <f t="shared" si="16"/>
        <v>100</v>
      </c>
      <c r="AP17" s="2"/>
      <c r="AQ17" s="2"/>
      <c r="AR17" s="2" t="e">
        <f t="shared" si="17"/>
        <v>#DIV/0!</v>
      </c>
      <c r="AS17" s="2">
        <v>10216.6</v>
      </c>
      <c r="AT17" s="2">
        <v>7652.3</v>
      </c>
      <c r="AU17" s="2">
        <f t="shared" si="18"/>
        <v>74.90065188027329</v>
      </c>
      <c r="AV17" s="23">
        <v>2154.8</v>
      </c>
      <c r="AW17" s="2">
        <v>2025.4</v>
      </c>
      <c r="AX17" s="2">
        <f aca="true" t="shared" si="25" ref="AX17:AX23">AW17/AV17*100</f>
        <v>93.99480230183775</v>
      </c>
      <c r="AY17" s="22">
        <v>1687.9</v>
      </c>
      <c r="AZ17" s="2">
        <v>1647.9</v>
      </c>
      <c r="BA17" s="2">
        <f t="shared" si="3"/>
        <v>97.63019136204751</v>
      </c>
      <c r="BB17" s="2">
        <v>4230.6</v>
      </c>
      <c r="BC17" s="2">
        <v>2305</v>
      </c>
      <c r="BD17" s="2">
        <f t="shared" si="24"/>
        <v>54.483997541719845</v>
      </c>
      <c r="BE17" s="22">
        <v>928</v>
      </c>
      <c r="BF17" s="2">
        <v>682.2</v>
      </c>
      <c r="BG17" s="2">
        <f t="shared" si="20"/>
        <v>73.51293103448276</v>
      </c>
      <c r="BH17" s="22">
        <v>2698.6</v>
      </c>
      <c r="BI17" s="2">
        <v>2497.7</v>
      </c>
      <c r="BJ17" s="2">
        <f t="shared" si="21"/>
        <v>92.55539909582747</v>
      </c>
      <c r="BK17" s="21">
        <f t="shared" si="4"/>
        <v>-2439.7000000000007</v>
      </c>
      <c r="BL17" s="21">
        <f t="shared" si="5"/>
        <v>1532.9000000000005</v>
      </c>
      <c r="BM17" s="2">
        <f t="shared" si="22"/>
        <v>-62.83149567569784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6830.4</v>
      </c>
      <c r="D18" s="9">
        <f t="shared" si="1"/>
        <v>6949.700000000001</v>
      </c>
      <c r="E18" s="2">
        <f t="shared" si="6"/>
        <v>101.7466034200047</v>
      </c>
      <c r="F18" s="2">
        <v>1810.6</v>
      </c>
      <c r="G18" s="2">
        <v>1929.9</v>
      </c>
      <c r="H18" s="2">
        <f t="shared" si="7"/>
        <v>106.58897603004529</v>
      </c>
      <c r="I18" s="2">
        <v>60</v>
      </c>
      <c r="J18" s="2">
        <v>71.6</v>
      </c>
      <c r="K18" s="2">
        <f t="shared" si="2"/>
        <v>119.33333333333331</v>
      </c>
      <c r="L18" s="2">
        <v>0</v>
      </c>
      <c r="M18" s="2"/>
      <c r="N18" s="2" t="e">
        <f t="shared" si="8"/>
        <v>#DIV/0!</v>
      </c>
      <c r="O18" s="2">
        <v>55.9</v>
      </c>
      <c r="P18" s="2">
        <v>38.3</v>
      </c>
      <c r="Q18" s="2">
        <f t="shared" si="9"/>
        <v>68.51520572450805</v>
      </c>
      <c r="R18" s="2">
        <v>220</v>
      </c>
      <c r="S18" s="2">
        <v>190.9</v>
      </c>
      <c r="T18" s="2">
        <f t="shared" si="23"/>
        <v>86.77272727272728</v>
      </c>
      <c r="U18" s="2"/>
      <c r="V18" s="2"/>
      <c r="W18" s="2" t="e">
        <f t="shared" si="10"/>
        <v>#DIV/0!</v>
      </c>
      <c r="X18" s="2">
        <v>187</v>
      </c>
      <c r="Y18" s="2">
        <v>313.8</v>
      </c>
      <c r="Z18" s="2">
        <f t="shared" si="11"/>
        <v>167.80748663101605</v>
      </c>
      <c r="AA18" s="2">
        <v>4.7</v>
      </c>
      <c r="AB18" s="2">
        <v>10.5</v>
      </c>
      <c r="AC18" s="2">
        <f t="shared" si="12"/>
        <v>223.40425531914892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5019.8</v>
      </c>
      <c r="AK18" s="2">
        <v>5019.8</v>
      </c>
      <c r="AL18" s="2">
        <f t="shared" si="15"/>
        <v>100</v>
      </c>
      <c r="AM18" s="2">
        <v>3995</v>
      </c>
      <c r="AN18" s="2">
        <v>3995</v>
      </c>
      <c r="AO18" s="2">
        <f t="shared" si="16"/>
        <v>100</v>
      </c>
      <c r="AP18" s="2"/>
      <c r="AQ18" s="2"/>
      <c r="AR18" s="2" t="e">
        <f t="shared" si="17"/>
        <v>#DIV/0!</v>
      </c>
      <c r="AS18" s="2">
        <v>9039.2</v>
      </c>
      <c r="AT18" s="2">
        <v>5695.7</v>
      </c>
      <c r="AU18" s="2">
        <f t="shared" si="18"/>
        <v>63.011107177626336</v>
      </c>
      <c r="AV18" s="23">
        <v>2105.9</v>
      </c>
      <c r="AW18" s="2">
        <v>1899.9</v>
      </c>
      <c r="AX18" s="2">
        <f t="shared" si="25"/>
        <v>90.21795906738211</v>
      </c>
      <c r="AY18" s="22">
        <v>1516.7</v>
      </c>
      <c r="AZ18" s="2">
        <v>1453.8</v>
      </c>
      <c r="BA18" s="2">
        <f t="shared" si="3"/>
        <v>95.85283839915606</v>
      </c>
      <c r="BB18" s="2">
        <v>3948.6</v>
      </c>
      <c r="BC18" s="2">
        <v>1567.6</v>
      </c>
      <c r="BD18" s="2">
        <f t="shared" si="24"/>
        <v>39.70014688750443</v>
      </c>
      <c r="BE18" s="22">
        <v>273.7</v>
      </c>
      <c r="BF18" s="2">
        <v>207.6</v>
      </c>
      <c r="BG18" s="2">
        <f t="shared" si="20"/>
        <v>75.84947022287176</v>
      </c>
      <c r="BH18" s="22">
        <v>2218</v>
      </c>
      <c r="BI18" s="2">
        <v>1602.8</v>
      </c>
      <c r="BJ18" s="2">
        <f t="shared" si="21"/>
        <v>72.26330027051398</v>
      </c>
      <c r="BK18" s="21">
        <f t="shared" si="4"/>
        <v>-2208.800000000001</v>
      </c>
      <c r="BL18" s="21">
        <f t="shared" si="5"/>
        <v>1254.000000000001</v>
      </c>
      <c r="BM18" s="2">
        <f t="shared" si="22"/>
        <v>-56.77290836653388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58115.4</v>
      </c>
      <c r="D19" s="9">
        <f t="shared" si="1"/>
        <v>57873.6</v>
      </c>
      <c r="E19" s="2">
        <f t="shared" si="6"/>
        <v>99.58393128155359</v>
      </c>
      <c r="F19" s="2">
        <v>1851</v>
      </c>
      <c r="G19" s="2">
        <v>1915.6</v>
      </c>
      <c r="H19" s="2">
        <v>1761</v>
      </c>
      <c r="I19" s="2">
        <v>230</v>
      </c>
      <c r="J19" s="2">
        <v>299.4</v>
      </c>
      <c r="K19" s="2">
        <f t="shared" si="2"/>
        <v>130.17391304347825</v>
      </c>
      <c r="L19" s="2">
        <v>229.7</v>
      </c>
      <c r="M19" s="2">
        <v>233.2</v>
      </c>
      <c r="N19" s="2">
        <f t="shared" si="8"/>
        <v>101.52372659991293</v>
      </c>
      <c r="O19" s="2">
        <v>254.4</v>
      </c>
      <c r="P19" s="2">
        <v>238.9</v>
      </c>
      <c r="Q19" s="2">
        <f t="shared" si="9"/>
        <v>93.90723270440252</v>
      </c>
      <c r="R19" s="2">
        <v>343.8</v>
      </c>
      <c r="S19" s="2">
        <v>314.5</v>
      </c>
      <c r="T19" s="2">
        <f t="shared" si="23"/>
        <v>91.47760325770797</v>
      </c>
      <c r="U19" s="2"/>
      <c r="V19" s="2"/>
      <c r="W19" s="2" t="e">
        <f t="shared" si="10"/>
        <v>#DIV/0!</v>
      </c>
      <c r="X19" s="2">
        <v>250</v>
      </c>
      <c r="Y19" s="2">
        <v>220.8</v>
      </c>
      <c r="Z19" s="2">
        <f t="shared" si="11"/>
        <v>88.32000000000001</v>
      </c>
      <c r="AA19" s="2">
        <v>1.6</v>
      </c>
      <c r="AB19" s="2">
        <v>1.6</v>
      </c>
      <c r="AC19" s="2">
        <f t="shared" si="12"/>
        <v>100</v>
      </c>
      <c r="AD19" s="2"/>
      <c r="AE19" s="2"/>
      <c r="AF19" s="2" t="e">
        <f t="shared" si="13"/>
        <v>#DIV/0!</v>
      </c>
      <c r="AG19" s="2"/>
      <c r="AH19" s="2"/>
      <c r="AI19" s="2" t="e">
        <f t="shared" si="14"/>
        <v>#DIV/0!</v>
      </c>
      <c r="AJ19" s="2">
        <v>56264.4</v>
      </c>
      <c r="AK19" s="2">
        <v>55958</v>
      </c>
      <c r="AL19" s="2">
        <f t="shared" si="15"/>
        <v>99.45542829924428</v>
      </c>
      <c r="AM19" s="2">
        <v>3963.5</v>
      </c>
      <c r="AN19" s="2">
        <v>3963.5</v>
      </c>
      <c r="AO19" s="2">
        <f t="shared" si="16"/>
        <v>100</v>
      </c>
      <c r="AP19" s="2"/>
      <c r="AQ19" s="2"/>
      <c r="AR19" s="2" t="e">
        <f t="shared" si="17"/>
        <v>#DIV/0!</v>
      </c>
      <c r="AS19" s="2">
        <v>58969.6</v>
      </c>
      <c r="AT19" s="2">
        <v>58382.5</v>
      </c>
      <c r="AU19" s="2">
        <f t="shared" si="18"/>
        <v>99.0044022682874</v>
      </c>
      <c r="AV19" s="23">
        <v>2103.9</v>
      </c>
      <c r="AW19" s="2">
        <v>2081.2</v>
      </c>
      <c r="AX19" s="2">
        <f t="shared" si="25"/>
        <v>98.92105138076903</v>
      </c>
      <c r="AY19" s="22">
        <v>1772.7</v>
      </c>
      <c r="AZ19" s="2">
        <v>1750.1</v>
      </c>
      <c r="BA19" s="2">
        <f t="shared" si="3"/>
        <v>98.72510859141423</v>
      </c>
      <c r="BB19" s="2">
        <v>2209</v>
      </c>
      <c r="BC19" s="2">
        <v>1994.3</v>
      </c>
      <c r="BD19" s="2">
        <f t="shared" si="24"/>
        <v>90.2806699864192</v>
      </c>
      <c r="BE19" s="22">
        <v>388.4</v>
      </c>
      <c r="BF19" s="2">
        <v>364.6</v>
      </c>
      <c r="BG19" s="2">
        <f t="shared" si="20"/>
        <v>93.87229660144183</v>
      </c>
      <c r="BH19" s="22">
        <v>54173.6</v>
      </c>
      <c r="BI19" s="2">
        <v>53847.8</v>
      </c>
      <c r="BJ19" s="2">
        <f t="shared" si="21"/>
        <v>99.39860005611591</v>
      </c>
      <c r="BK19" s="21">
        <f t="shared" si="4"/>
        <v>-854.1999999999971</v>
      </c>
      <c r="BL19" s="21">
        <f t="shared" si="5"/>
        <v>-508.90000000000146</v>
      </c>
      <c r="BM19" s="2">
        <f t="shared" si="22"/>
        <v>59.57621166003315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10062.1</v>
      </c>
      <c r="D20" s="9">
        <f t="shared" si="1"/>
        <v>10843.7</v>
      </c>
      <c r="E20" s="2">
        <f t="shared" si="6"/>
        <v>107.76776219675814</v>
      </c>
      <c r="F20" s="2">
        <v>1992.1</v>
      </c>
      <c r="G20" s="2">
        <v>2773.7</v>
      </c>
      <c r="H20" s="2">
        <f t="shared" si="7"/>
        <v>139.2349781637468</v>
      </c>
      <c r="I20" s="2">
        <v>84.2</v>
      </c>
      <c r="J20" s="2">
        <v>424.6</v>
      </c>
      <c r="K20" s="2">
        <f t="shared" si="2"/>
        <v>504.2755344418052</v>
      </c>
      <c r="L20" s="2">
        <v>6.9</v>
      </c>
      <c r="M20" s="2">
        <v>6.9</v>
      </c>
      <c r="N20" s="2">
        <f t="shared" si="8"/>
        <v>100</v>
      </c>
      <c r="O20" s="2">
        <v>138.5</v>
      </c>
      <c r="P20" s="2">
        <v>184.4</v>
      </c>
      <c r="Q20" s="2">
        <f t="shared" si="9"/>
        <v>133.14079422382673</v>
      </c>
      <c r="R20" s="2">
        <v>435</v>
      </c>
      <c r="S20" s="2">
        <v>470.6</v>
      </c>
      <c r="T20" s="2">
        <f t="shared" si="23"/>
        <v>108.18390804597702</v>
      </c>
      <c r="U20" s="2"/>
      <c r="V20" s="2"/>
      <c r="W20" s="2" t="e">
        <f t="shared" si="10"/>
        <v>#DIV/0!</v>
      </c>
      <c r="X20" s="2">
        <v>170.1</v>
      </c>
      <c r="Y20" s="2">
        <v>186.3</v>
      </c>
      <c r="Z20" s="2">
        <f t="shared" si="11"/>
        <v>109.52380952380953</v>
      </c>
      <c r="AA20" s="2">
        <v>17.4</v>
      </c>
      <c r="AB20" s="2">
        <v>18.8</v>
      </c>
      <c r="AC20" s="2">
        <f t="shared" si="12"/>
        <v>108.04597701149427</v>
      </c>
      <c r="AD20" s="2"/>
      <c r="AE20" s="2"/>
      <c r="AF20" s="2" t="e">
        <f t="shared" si="13"/>
        <v>#DIV/0!</v>
      </c>
      <c r="AG20" s="2">
        <v>5.5</v>
      </c>
      <c r="AH20" s="2">
        <v>53.9</v>
      </c>
      <c r="AI20" s="2">
        <f t="shared" si="14"/>
        <v>979.9999999999999</v>
      </c>
      <c r="AJ20" s="2">
        <v>8070</v>
      </c>
      <c r="AK20" s="2">
        <v>8070</v>
      </c>
      <c r="AL20" s="2">
        <f t="shared" si="15"/>
        <v>100</v>
      </c>
      <c r="AM20" s="2">
        <v>5948.4</v>
      </c>
      <c r="AN20" s="2">
        <v>5948.4</v>
      </c>
      <c r="AO20" s="2">
        <f t="shared" si="16"/>
        <v>100</v>
      </c>
      <c r="AP20" s="2"/>
      <c r="AQ20" s="2"/>
      <c r="AR20" s="2" t="e">
        <f t="shared" si="17"/>
        <v>#DIV/0!</v>
      </c>
      <c r="AS20" s="2">
        <v>13282.1</v>
      </c>
      <c r="AT20" s="2">
        <v>8220.8</v>
      </c>
      <c r="AU20" s="2">
        <f t="shared" si="18"/>
        <v>61.893827030364164</v>
      </c>
      <c r="AV20" s="23">
        <v>2820.7</v>
      </c>
      <c r="AW20" s="2">
        <v>2361.8</v>
      </c>
      <c r="AX20" s="2">
        <f t="shared" si="25"/>
        <v>83.73098876165493</v>
      </c>
      <c r="AY20" s="22">
        <v>1779.5</v>
      </c>
      <c r="AZ20" s="2">
        <v>1725.2</v>
      </c>
      <c r="BA20" s="2">
        <f t="shared" si="3"/>
        <v>96.9485810620961</v>
      </c>
      <c r="BB20" s="2">
        <v>6877.4</v>
      </c>
      <c r="BC20" s="2">
        <v>2667.7</v>
      </c>
      <c r="BD20" s="2">
        <f t="shared" si="24"/>
        <v>38.78936807514467</v>
      </c>
      <c r="BE20" s="22">
        <v>752.6</v>
      </c>
      <c r="BF20" s="2">
        <v>534.7</v>
      </c>
      <c r="BG20" s="2">
        <f t="shared" si="20"/>
        <v>71.04703693861282</v>
      </c>
      <c r="BH20" s="22">
        <v>1377</v>
      </c>
      <c r="BI20" s="2">
        <v>1266.9</v>
      </c>
      <c r="BJ20" s="2">
        <f t="shared" si="21"/>
        <v>92.00435729847494</v>
      </c>
      <c r="BK20" s="21">
        <f t="shared" si="4"/>
        <v>-3220</v>
      </c>
      <c r="BL20" s="21">
        <f t="shared" si="5"/>
        <v>2622.9000000000015</v>
      </c>
      <c r="BM20" s="2">
        <f t="shared" si="22"/>
        <v>-81.45652173913048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7321.700000000001</v>
      </c>
      <c r="D21" s="9">
        <f t="shared" si="1"/>
        <v>7968.1</v>
      </c>
      <c r="E21" s="2">
        <f t="shared" si="6"/>
        <v>108.82855074641135</v>
      </c>
      <c r="F21" s="2">
        <v>1340.6</v>
      </c>
      <c r="G21" s="2">
        <v>1987</v>
      </c>
      <c r="H21" s="2">
        <f t="shared" si="7"/>
        <v>148.21721617186336</v>
      </c>
      <c r="I21" s="2">
        <v>60</v>
      </c>
      <c r="J21" s="2">
        <v>78.5</v>
      </c>
      <c r="K21" s="2">
        <f t="shared" si="2"/>
        <v>130.83333333333334</v>
      </c>
      <c r="L21" s="2">
        <v>29.6</v>
      </c>
      <c r="M21" s="2">
        <v>29.6</v>
      </c>
      <c r="N21" s="2">
        <f t="shared" si="8"/>
        <v>100</v>
      </c>
      <c r="O21" s="2">
        <v>146.5</v>
      </c>
      <c r="P21" s="2">
        <v>176.2</v>
      </c>
      <c r="Q21" s="2">
        <f t="shared" si="9"/>
        <v>120.2730375426621</v>
      </c>
      <c r="R21" s="2">
        <v>304.5</v>
      </c>
      <c r="S21" s="2">
        <v>279.2</v>
      </c>
      <c r="T21" s="2">
        <f t="shared" si="23"/>
        <v>91.69129720853859</v>
      </c>
      <c r="U21" s="2"/>
      <c r="V21" s="2"/>
      <c r="W21" s="2" t="e">
        <f t="shared" si="10"/>
        <v>#DIV/0!</v>
      </c>
      <c r="X21" s="2">
        <v>160.6</v>
      </c>
      <c r="Y21" s="2">
        <v>291.4</v>
      </c>
      <c r="Z21" s="2">
        <f t="shared" si="11"/>
        <v>181.44458281444582</v>
      </c>
      <c r="AA21" s="2">
        <v>25.5</v>
      </c>
      <c r="AB21" s="2">
        <v>25.4</v>
      </c>
      <c r="AC21" s="2">
        <f t="shared" si="12"/>
        <v>99.60784313725489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5981.1</v>
      </c>
      <c r="AK21" s="2">
        <v>5981.1</v>
      </c>
      <c r="AL21" s="2">
        <f t="shared" si="15"/>
        <v>100</v>
      </c>
      <c r="AM21" s="2">
        <v>3755.5</v>
      </c>
      <c r="AN21" s="2">
        <v>3755.5</v>
      </c>
      <c r="AO21" s="2">
        <f t="shared" si="16"/>
        <v>100</v>
      </c>
      <c r="AP21" s="2"/>
      <c r="AQ21" s="2"/>
      <c r="AR21" s="2" t="e">
        <f t="shared" si="17"/>
        <v>#DIV/0!</v>
      </c>
      <c r="AS21" s="2">
        <v>8239.7</v>
      </c>
      <c r="AT21" s="2">
        <v>7228.2</v>
      </c>
      <c r="AU21" s="2">
        <f t="shared" si="18"/>
        <v>87.72406762382124</v>
      </c>
      <c r="AV21" s="23">
        <v>2341.8</v>
      </c>
      <c r="AW21" s="2">
        <v>2173.7</v>
      </c>
      <c r="AX21" s="2">
        <f t="shared" si="25"/>
        <v>92.82176103851737</v>
      </c>
      <c r="AY21" s="22">
        <v>1613.2</v>
      </c>
      <c r="AZ21" s="2">
        <v>1498.2</v>
      </c>
      <c r="BA21" s="2">
        <f t="shared" si="3"/>
        <v>92.87131167865113</v>
      </c>
      <c r="BB21" s="2">
        <v>2616</v>
      </c>
      <c r="BC21" s="2">
        <v>2583.6</v>
      </c>
      <c r="BD21" s="2">
        <f t="shared" si="24"/>
        <v>98.76146788990825</v>
      </c>
      <c r="BE21" s="22">
        <v>799.8</v>
      </c>
      <c r="BF21" s="2">
        <v>549.6</v>
      </c>
      <c r="BG21" s="2">
        <f t="shared" si="20"/>
        <v>68.71717929482372</v>
      </c>
      <c r="BH21" s="22">
        <v>1775.1</v>
      </c>
      <c r="BI21" s="2">
        <v>1379.8</v>
      </c>
      <c r="BJ21" s="2">
        <f t="shared" si="21"/>
        <v>77.73083206579912</v>
      </c>
      <c r="BK21" s="21">
        <f t="shared" si="4"/>
        <v>-918</v>
      </c>
      <c r="BL21" s="21">
        <f t="shared" si="5"/>
        <v>739.9000000000005</v>
      </c>
      <c r="BM21" s="2">
        <f t="shared" si="22"/>
        <v>-80.59912854030506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8001.2</v>
      </c>
      <c r="D22" s="9">
        <f t="shared" si="1"/>
        <v>8022.6</v>
      </c>
      <c r="E22" s="2">
        <f t="shared" si="6"/>
        <v>100.26745988101786</v>
      </c>
      <c r="F22" s="2">
        <v>1675</v>
      </c>
      <c r="G22" s="2">
        <v>1696.4</v>
      </c>
      <c r="H22" s="2">
        <f t="shared" si="7"/>
        <v>101.27761194029851</v>
      </c>
      <c r="I22" s="2">
        <v>10.6</v>
      </c>
      <c r="J22" s="2">
        <v>19</v>
      </c>
      <c r="K22" s="2">
        <f t="shared" si="2"/>
        <v>179.24528301886792</v>
      </c>
      <c r="L22" s="2">
        <v>24.7</v>
      </c>
      <c r="M22" s="2">
        <v>25</v>
      </c>
      <c r="N22" s="2">
        <f t="shared" si="8"/>
        <v>101.21457489878543</v>
      </c>
      <c r="O22" s="2">
        <v>85</v>
      </c>
      <c r="P22" s="2">
        <v>91.4</v>
      </c>
      <c r="Q22" s="2">
        <f t="shared" si="9"/>
        <v>107.5294117647059</v>
      </c>
      <c r="R22" s="2">
        <v>366.7</v>
      </c>
      <c r="S22" s="2">
        <v>350.9</v>
      </c>
      <c r="T22" s="2">
        <f t="shared" si="23"/>
        <v>95.6913007908372</v>
      </c>
      <c r="U22" s="2"/>
      <c r="V22" s="2"/>
      <c r="W22" s="2" t="e">
        <f t="shared" si="10"/>
        <v>#DIV/0!</v>
      </c>
      <c r="X22" s="2">
        <v>240</v>
      </c>
      <c r="Y22" s="2">
        <v>248.4</v>
      </c>
      <c r="Z22" s="2">
        <f t="shared" si="11"/>
        <v>103.49999999999999</v>
      </c>
      <c r="AA22" s="2">
        <v>20.2</v>
      </c>
      <c r="AB22" s="2">
        <v>20.2</v>
      </c>
      <c r="AC22" s="2">
        <f t="shared" si="12"/>
        <v>100</v>
      </c>
      <c r="AD22" s="2"/>
      <c r="AE22" s="2"/>
      <c r="AF22" s="2" t="e">
        <f t="shared" si="13"/>
        <v>#DIV/0!</v>
      </c>
      <c r="AG22" s="2">
        <v>1.5</v>
      </c>
      <c r="AH22" s="2">
        <v>16</v>
      </c>
      <c r="AI22" s="2">
        <f t="shared" si="14"/>
        <v>1066.6666666666665</v>
      </c>
      <c r="AJ22" s="2">
        <v>6326.2</v>
      </c>
      <c r="AK22" s="2">
        <v>6326.2</v>
      </c>
      <c r="AL22" s="2">
        <f t="shared" si="15"/>
        <v>100</v>
      </c>
      <c r="AM22" s="2">
        <v>3101.6</v>
      </c>
      <c r="AN22" s="2">
        <v>3101.6</v>
      </c>
      <c r="AO22" s="2">
        <f t="shared" si="16"/>
        <v>100</v>
      </c>
      <c r="AP22" s="2"/>
      <c r="AQ22" s="2"/>
      <c r="AR22" s="2" t="e">
        <f t="shared" si="17"/>
        <v>#DIV/0!</v>
      </c>
      <c r="AS22" s="2">
        <v>8566</v>
      </c>
      <c r="AT22" s="2">
        <v>8386.1</v>
      </c>
      <c r="AU22" s="2">
        <f t="shared" si="18"/>
        <v>97.89983656315667</v>
      </c>
      <c r="AV22" s="23">
        <v>1954.3</v>
      </c>
      <c r="AW22" s="2">
        <v>1894.9</v>
      </c>
      <c r="AX22" s="2">
        <f t="shared" si="25"/>
        <v>96.96054853400196</v>
      </c>
      <c r="AY22" s="22">
        <v>1566.6</v>
      </c>
      <c r="AZ22" s="2">
        <v>1541.3</v>
      </c>
      <c r="BA22" s="2">
        <f t="shared" si="3"/>
        <v>98.38503766117708</v>
      </c>
      <c r="BB22" s="2">
        <v>3353.6</v>
      </c>
      <c r="BC22" s="2">
        <v>3353.3</v>
      </c>
      <c r="BD22" s="2">
        <f t="shared" si="24"/>
        <v>99.99105438931298</v>
      </c>
      <c r="BE22" s="22">
        <v>983.6</v>
      </c>
      <c r="BF22" s="2">
        <v>940.2</v>
      </c>
      <c r="BG22" s="2">
        <f t="shared" si="20"/>
        <v>95.58763725091501</v>
      </c>
      <c r="BH22" s="22">
        <v>2087.1</v>
      </c>
      <c r="BI22" s="2">
        <v>2010.2</v>
      </c>
      <c r="BJ22" s="2">
        <f t="shared" si="21"/>
        <v>96.31546164534522</v>
      </c>
      <c r="BK22" s="21">
        <f t="shared" si="4"/>
        <v>-564.8000000000002</v>
      </c>
      <c r="BL22" s="21">
        <f t="shared" si="5"/>
        <v>-363.5</v>
      </c>
      <c r="BM22" s="2">
        <f t="shared" si="22"/>
        <v>64.35906515580734</v>
      </c>
      <c r="BN22" s="11"/>
      <c r="BO22" s="12"/>
    </row>
    <row r="23" spans="1:67" ht="14.25" customHeight="1">
      <c r="A23" s="61" t="s">
        <v>20</v>
      </c>
      <c r="B23" s="62"/>
      <c r="C23" s="9">
        <f>SUM(C10:C22)</f>
        <v>183964.80000000002</v>
      </c>
      <c r="D23" s="9">
        <f>SUM(D10:D22)</f>
        <v>188680.50000000003</v>
      </c>
      <c r="E23" s="7">
        <f>D23/C23*100</f>
        <v>102.56337081876535</v>
      </c>
      <c r="F23" s="7">
        <f>SUM(F10:F22)</f>
        <v>35217.899999999994</v>
      </c>
      <c r="G23" s="7">
        <f>SUM(G10:G22)</f>
        <v>40250</v>
      </c>
      <c r="H23" s="7">
        <f t="shared" si="7"/>
        <v>114.28847262329668</v>
      </c>
      <c r="I23" s="7">
        <f>SUM(I10:I22)</f>
        <v>8804.500000000002</v>
      </c>
      <c r="J23" s="7">
        <f>SUM(J10:J22)</f>
        <v>11833</v>
      </c>
      <c r="K23" s="7">
        <f t="shared" si="2"/>
        <v>134.39718325856094</v>
      </c>
      <c r="L23" s="7">
        <f>SUM(L10:L22)</f>
        <v>405.2</v>
      </c>
      <c r="M23" s="7">
        <f>SUM(M10:M22)</f>
        <v>393.3</v>
      </c>
      <c r="N23" s="7">
        <f t="shared" si="8"/>
        <v>97.06317867719645</v>
      </c>
      <c r="O23" s="7">
        <f>SUM(O10:O22)</f>
        <v>4532.3</v>
      </c>
      <c r="P23" s="7">
        <f>SUM(P10:P22)</f>
        <v>5127.799999999999</v>
      </c>
      <c r="Q23" s="7">
        <f>P23/O23*100</f>
        <v>113.13902433642961</v>
      </c>
      <c r="R23" s="7">
        <f>SUM(R10:R22)</f>
        <v>6339.4</v>
      </c>
      <c r="S23" s="7">
        <f>SUM(S10:S22)</f>
        <v>5811.8</v>
      </c>
      <c r="T23" s="7">
        <f>S23/R23*100</f>
        <v>91.67744581506138</v>
      </c>
      <c r="U23" s="7">
        <f>SUM(U10:U22)</f>
        <v>305</v>
      </c>
      <c r="V23" s="7">
        <f>SUM(V10:V22)</f>
        <v>370.2</v>
      </c>
      <c r="W23" s="7">
        <f>V23/U23*100</f>
        <v>121.37704918032786</v>
      </c>
      <c r="X23" s="7">
        <f>SUM(X10:X22)</f>
        <v>2345.6</v>
      </c>
      <c r="Y23" s="7">
        <f>SUM(Y10:Y22)</f>
        <v>2579.7999999999997</v>
      </c>
      <c r="Z23" s="7">
        <f>Y23/X23*100</f>
        <v>109.98465211459754</v>
      </c>
      <c r="AA23" s="7">
        <f>SUM(AA10:AA22)</f>
        <v>346.70000000000005</v>
      </c>
      <c r="AB23" s="7">
        <f>SUM(AB10:AB22)</f>
        <v>392.3999999999999</v>
      </c>
      <c r="AC23" s="7">
        <f>AB23/AA23*100</f>
        <v>113.1814248629939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557</v>
      </c>
      <c r="AH23" s="7">
        <f>SUM(AH10:AH22)</f>
        <v>586.3</v>
      </c>
      <c r="AI23" s="2">
        <f t="shared" si="14"/>
        <v>105.26032315978455</v>
      </c>
      <c r="AJ23" s="7">
        <f>SUM(AJ10:AJ22)</f>
        <v>148746.90000000002</v>
      </c>
      <c r="AK23" s="7">
        <f>SUM(AK10:AK22)</f>
        <v>148430.50000000003</v>
      </c>
      <c r="AL23" s="7">
        <f>AK23/AJ23*100</f>
        <v>99.7872896846926</v>
      </c>
      <c r="AM23" s="7">
        <f>SUM(AM10:AM22)</f>
        <v>38541.2</v>
      </c>
      <c r="AN23" s="7">
        <f>SUM(AN10:AN22)</f>
        <v>38541.2</v>
      </c>
      <c r="AO23" s="7">
        <f>AN23/AM23*100</f>
        <v>100</v>
      </c>
      <c r="AP23" s="7">
        <f>SUM(AP10:AP22)</f>
        <v>0</v>
      </c>
      <c r="AQ23" s="7">
        <f>SUM(AQ10:AQ22)</f>
        <v>0</v>
      </c>
      <c r="AR23" s="7" t="e">
        <f>AQ23/AP23*100</f>
        <v>#DIV/0!</v>
      </c>
      <c r="AS23" s="7">
        <f>SUM(AS10:AS22)</f>
        <v>204882.10000000003</v>
      </c>
      <c r="AT23" s="7">
        <f>SUM(AT10:AT22)</f>
        <v>185629.6</v>
      </c>
      <c r="AU23" s="7">
        <f>(AT23/AS23)*100</f>
        <v>90.60313224044462</v>
      </c>
      <c r="AV23" s="7">
        <f>SUM(AV10:AV22)</f>
        <v>29283.100000000002</v>
      </c>
      <c r="AW23" s="7">
        <f>SUM(AW10:AW22)</f>
        <v>27247.600000000006</v>
      </c>
      <c r="AX23" s="7">
        <f t="shared" si="25"/>
        <v>93.04889168155012</v>
      </c>
      <c r="AY23" s="7">
        <f>SUM(AY10:AY22)</f>
        <v>21451.7</v>
      </c>
      <c r="AZ23" s="7">
        <f>SUM(AZ10:AZ22)</f>
        <v>20560.2</v>
      </c>
      <c r="BA23" s="7">
        <f t="shared" si="3"/>
        <v>95.84415221171282</v>
      </c>
      <c r="BB23" s="7">
        <f>SUM(BB10:BB22)</f>
        <v>49292.799999999996</v>
      </c>
      <c r="BC23" s="7">
        <f>SUM(BC10:BC22)</f>
        <v>37721.5</v>
      </c>
      <c r="BD23" s="7">
        <f>BC23/BB23*100</f>
        <v>76.5253749026227</v>
      </c>
      <c r="BE23" s="7">
        <f>SUM(BE10:BE22)</f>
        <v>48085.1</v>
      </c>
      <c r="BF23" s="7">
        <f>SUM(BF10:BF22)</f>
        <v>45447.499999999985</v>
      </c>
      <c r="BG23" s="7">
        <f>BF23/BE23*100</f>
        <v>94.51472493558293</v>
      </c>
      <c r="BH23" s="7">
        <f>SUM(BH10:BH22)</f>
        <v>73077.90000000001</v>
      </c>
      <c r="BI23" s="7">
        <f>SUM(BI10:BI22)</f>
        <v>70680.5</v>
      </c>
      <c r="BJ23" s="7">
        <f>BI23/BH23*100</f>
        <v>96.71939122498046</v>
      </c>
      <c r="BK23" s="7">
        <f>SUM(BK10:BK22)</f>
        <v>-20917.300000000007</v>
      </c>
      <c r="BL23" s="7">
        <f>SUM(BL10:BL22)</f>
        <v>3050.8999999999974</v>
      </c>
      <c r="BM23" s="7">
        <f>BL23/BK23*100</f>
        <v>-14.585534461904723</v>
      </c>
      <c r="BN23" s="11"/>
      <c r="BO23" s="12"/>
    </row>
    <row r="24" spans="3:65" ht="15" hidden="1">
      <c r="C24" s="16">
        <f aca="true" t="shared" si="26" ref="C24:AC24">C23-C20</f>
        <v>173902.7</v>
      </c>
      <c r="D24" s="16">
        <f t="shared" si="26"/>
        <v>177836.80000000002</v>
      </c>
      <c r="E24" s="16">
        <f t="shared" si="26"/>
        <v>-5.204391377992792</v>
      </c>
      <c r="F24" s="16">
        <f t="shared" si="26"/>
        <v>33225.799999999996</v>
      </c>
      <c r="G24" s="16">
        <f t="shared" si="26"/>
        <v>37476.3</v>
      </c>
      <c r="H24" s="16">
        <f t="shared" si="26"/>
        <v>-24.94650554045012</v>
      </c>
      <c r="I24" s="16">
        <f t="shared" si="26"/>
        <v>8720.300000000001</v>
      </c>
      <c r="J24" s="16">
        <f t="shared" si="26"/>
        <v>11408.4</v>
      </c>
      <c r="K24" s="16">
        <f t="shared" si="26"/>
        <v>-369.87835118324426</v>
      </c>
      <c r="L24" s="16">
        <f t="shared" si="26"/>
        <v>398.3</v>
      </c>
      <c r="M24" s="16">
        <f t="shared" si="26"/>
        <v>386.40000000000003</v>
      </c>
      <c r="N24" s="16">
        <f t="shared" si="26"/>
        <v>-2.936821322803553</v>
      </c>
      <c r="O24" s="16">
        <f t="shared" si="26"/>
        <v>4393.8</v>
      </c>
      <c r="P24" s="16">
        <f t="shared" si="26"/>
        <v>4943.4</v>
      </c>
      <c r="Q24" s="16">
        <f t="shared" si="26"/>
        <v>-20.001769887397117</v>
      </c>
      <c r="R24" s="16">
        <f t="shared" si="26"/>
        <v>5904.4</v>
      </c>
      <c r="S24" s="16">
        <f t="shared" si="26"/>
        <v>5341.2</v>
      </c>
      <c r="T24" s="16">
        <f t="shared" si="26"/>
        <v>-16.506462230915645</v>
      </c>
      <c r="U24" s="16">
        <f t="shared" si="26"/>
        <v>305</v>
      </c>
      <c r="V24" s="16">
        <f t="shared" si="26"/>
        <v>370.2</v>
      </c>
      <c r="W24" s="16" t="e">
        <f t="shared" si="26"/>
        <v>#DIV/0!</v>
      </c>
      <c r="X24" s="16">
        <f t="shared" si="26"/>
        <v>2175.5</v>
      </c>
      <c r="Y24" s="16">
        <f t="shared" si="26"/>
        <v>2393.4999999999995</v>
      </c>
      <c r="Z24" s="16">
        <f t="shared" si="26"/>
        <v>0.4608425907880047</v>
      </c>
      <c r="AA24" s="16">
        <f t="shared" si="26"/>
        <v>329.30000000000007</v>
      </c>
      <c r="AB24" s="16">
        <f t="shared" si="26"/>
        <v>373.5999999999999</v>
      </c>
      <c r="AC24" s="16">
        <f t="shared" si="26"/>
        <v>5.13544785149962</v>
      </c>
      <c r="AD24" s="16"/>
      <c r="AE24" s="16"/>
      <c r="AF24" s="2" t="e">
        <f t="shared" si="13"/>
        <v>#DIV/0!</v>
      </c>
      <c r="AG24" s="16">
        <f aca="true" t="shared" si="27" ref="AG24:BM24">AG23-AG20</f>
        <v>551.5</v>
      </c>
      <c r="AH24" s="16">
        <f t="shared" si="27"/>
        <v>532.4</v>
      </c>
      <c r="AI24" s="2">
        <f t="shared" si="14"/>
        <v>96.53671804170443</v>
      </c>
      <c r="AJ24" s="16">
        <f t="shared" si="27"/>
        <v>140676.90000000002</v>
      </c>
      <c r="AK24" s="16">
        <f t="shared" si="27"/>
        <v>140360.50000000003</v>
      </c>
      <c r="AL24" s="16">
        <f t="shared" si="27"/>
        <v>-0.21271031530740458</v>
      </c>
      <c r="AM24" s="16">
        <f t="shared" si="27"/>
        <v>32592.799999999996</v>
      </c>
      <c r="AN24" s="16">
        <f t="shared" si="27"/>
        <v>32592.799999999996</v>
      </c>
      <c r="AO24" s="16">
        <f t="shared" si="27"/>
        <v>0</v>
      </c>
      <c r="AP24" s="16">
        <f t="shared" si="27"/>
        <v>0</v>
      </c>
      <c r="AQ24" s="16">
        <f t="shared" si="27"/>
        <v>0</v>
      </c>
      <c r="AR24" s="16" t="e">
        <f t="shared" si="27"/>
        <v>#DIV/0!</v>
      </c>
      <c r="AS24" s="16">
        <f t="shared" si="27"/>
        <v>191600.00000000003</v>
      </c>
      <c r="AT24" s="16">
        <f t="shared" si="27"/>
        <v>177408.80000000002</v>
      </c>
      <c r="AU24" s="16">
        <f t="shared" si="27"/>
        <v>28.70930521008046</v>
      </c>
      <c r="AV24" s="16">
        <f t="shared" si="27"/>
        <v>26462.4</v>
      </c>
      <c r="AW24" s="16">
        <f>AW23-AW20</f>
        <v>24885.800000000007</v>
      </c>
      <c r="AX24" s="16">
        <f t="shared" si="27"/>
        <v>9.31790291989519</v>
      </c>
      <c r="AY24" s="16">
        <f t="shared" si="27"/>
        <v>19672.2</v>
      </c>
      <c r="AZ24" s="16">
        <f t="shared" si="27"/>
        <v>18835</v>
      </c>
      <c r="BA24" s="16">
        <f t="shared" si="27"/>
        <v>-1.1044288503832718</v>
      </c>
      <c r="BB24" s="16">
        <f t="shared" si="27"/>
        <v>42415.399999999994</v>
      </c>
      <c r="BC24" s="16">
        <f t="shared" si="27"/>
        <v>35053.8</v>
      </c>
      <c r="BD24" s="16">
        <f t="shared" si="27"/>
        <v>37.73600682747803</v>
      </c>
      <c r="BE24" s="16">
        <f t="shared" si="27"/>
        <v>47332.5</v>
      </c>
      <c r="BF24" s="16">
        <f t="shared" si="27"/>
        <v>44912.79999999999</v>
      </c>
      <c r="BG24" s="16">
        <f t="shared" si="27"/>
        <v>23.467687996970113</v>
      </c>
      <c r="BH24" s="16">
        <f t="shared" si="27"/>
        <v>71700.90000000001</v>
      </c>
      <c r="BI24" s="16">
        <f t="shared" si="27"/>
        <v>69413.6</v>
      </c>
      <c r="BJ24" s="16">
        <f t="shared" si="27"/>
        <v>4.715033926505512</v>
      </c>
      <c r="BK24" s="16">
        <f t="shared" si="27"/>
        <v>-17697.300000000007</v>
      </c>
      <c r="BL24" s="16">
        <f t="shared" si="27"/>
        <v>427.9999999999959</v>
      </c>
      <c r="BM24" s="16">
        <f t="shared" si="27"/>
        <v>66.87098727722575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D6:AF7"/>
    <mergeCell ref="AY6:BA7"/>
    <mergeCell ref="AY5:BA5"/>
    <mergeCell ref="I5:AI5"/>
    <mergeCell ref="I6:K7"/>
    <mergeCell ref="L6:N7"/>
    <mergeCell ref="A23:B23"/>
    <mergeCell ref="AG6:AI7"/>
    <mergeCell ref="B4:B8"/>
    <mergeCell ref="A4:A8"/>
    <mergeCell ref="X6:Z7"/>
    <mergeCell ref="R1:T1"/>
    <mergeCell ref="C2:T2"/>
    <mergeCell ref="C4:E7"/>
    <mergeCell ref="F4:AR4"/>
    <mergeCell ref="F5:H7"/>
    <mergeCell ref="AJ5:AL7"/>
    <mergeCell ref="U6:W7"/>
    <mergeCell ref="O6:Q7"/>
    <mergeCell ref="R6:T7"/>
    <mergeCell ref="AA6:AC7"/>
    <mergeCell ref="BK4:BM7"/>
    <mergeCell ref="BE5:BG7"/>
    <mergeCell ref="BH5:BJ7"/>
    <mergeCell ref="AV4:BJ4"/>
    <mergeCell ref="AV5:AX7"/>
    <mergeCell ref="AM5:AR5"/>
    <mergeCell ref="AP6:AR7"/>
    <mergeCell ref="AM6:AO7"/>
    <mergeCell ref="AS4:AU7"/>
    <mergeCell ref="BB5:BD7"/>
  </mergeCells>
  <printOptions/>
  <pageMargins left="0.36" right="0.17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ibrfin15</cp:lastModifiedBy>
  <cp:lastPrinted>2023-01-17T07:27:12Z</cp:lastPrinted>
  <dcterms:created xsi:type="dcterms:W3CDTF">2013-04-03T10:22:22Z</dcterms:created>
  <dcterms:modified xsi:type="dcterms:W3CDTF">2023-01-17T07:27:16Z</dcterms:modified>
  <cp:category/>
  <cp:version/>
  <cp:contentType/>
  <cp:contentStatus/>
</cp:coreProperties>
</file>