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<sst xmlns="http://schemas.openxmlformats.org/spreadsheetml/2006/main" count="109" uniqueCount="46">
  <si>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</si>
  <si>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</si>
  <si>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</si>
  <si>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</si>
  <si>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</si>
  <si>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</si>
  <si>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</si>
  <si>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</si>
  <si>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</si>
  <si>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</si>
  <si>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</si>
  <si>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</si>
  <si>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</si>
  <si>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</si>
  <si>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</si>
  <si>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</si>
  <si>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</si>
  <si>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</si>
  <si>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</si>
  <si>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</si>
  <si>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</si>
  <si>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</si>
  <si>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</si>
  <si>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</si>
  <si>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</si>
  <si>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</si>
  <si>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</si>
  <si>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</si>
  <si>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</si>
  <si>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</si>
  <si>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</si>
  <si>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</si>
  <si>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</si>
  <si>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</si>
  <si>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</si>
  <si>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</si>
  <si>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</si>
  <si>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</si>
  <si>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</si>
  <si>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</si>
  <si>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</si>
  <si>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</si>
  <si>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</si>
  <si>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</si>
  <si>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</si>
  <si>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апреля  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</si>
</sst>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Fill="1" applyAlignment="1">
      <alignment vertical="center" wrapText="1"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0" fontId="1" fillId="0" borderId="0" xfId="53" applyFont="1" applyFill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172" fontId="5" fillId="0" borderId="10" xfId="53" applyNumberFormat="1" applyFont="1" applyFill="1" applyBorder="1" applyAlignment="1" applyProtection="1">
      <alignment vertical="center" wrapText="1"/>
      <protection locked="0"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>
      <alignment/>
      <protection/>
    </xf>
    <xf numFmtId="172" fontId="1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0" xfId="53" applyFont="1" applyFill="1" applyAlignment="1">
      <alignment vertical="center" wrapText="1"/>
      <protection/>
    </xf>
    <xf numFmtId="0" fontId="1" fillId="0" borderId="0" xfId="53" applyFill="1">
      <alignment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" fillId="0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 applyProtection="1">
      <alignment horizontal="center" vertical="center" wrapText="1"/>
      <protection locked="0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4" fillId="0" borderId="19" xfId="54" applyFont="1" applyFill="1" applyBorder="1" applyAlignment="1">
      <alignment horizontal="center" vertical="center" wrapText="1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left" vertical="center" wrapText="1"/>
      <protection/>
    </xf>
    <xf numFmtId="0" fontId="12" fillId="0" borderId="20" xfId="53" applyFont="1" applyFill="1" applyBorder="1" applyAlignment="1">
      <alignment horizontal="left" vertical="center" wrapText="1"/>
      <protection/>
    </xf>
    <xf numFmtId="0" fontId="12" fillId="0" borderId="21" xfId="5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K27" sqref="K27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2" width="9.140625" style="13" customWidth="1"/>
    <col min="33" max="33" width="11.421875" style="13" customWidth="1"/>
    <col min="34" max="34" width="15.00390625" style="13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3" t="s">
        <v>0</v>
      </c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9" t="s">
        <v>21</v>
      </c>
      <c r="B4" s="58" t="s">
        <v>1</v>
      </c>
      <c r="C4" s="37" t="s">
        <v>2</v>
      </c>
      <c r="D4" s="38"/>
      <c r="E4" s="39"/>
      <c r="F4" s="35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6" t="s">
        <v>4</v>
      </c>
      <c r="AT4" s="27"/>
      <c r="AU4" s="28"/>
      <c r="AV4" s="35" t="s">
        <v>7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7" t="s">
        <v>5</v>
      </c>
      <c r="BL4" s="38"/>
      <c r="BM4" s="39"/>
      <c r="BN4" s="20"/>
      <c r="BO4" s="20"/>
    </row>
    <row r="5" spans="1:67" ht="15" customHeight="1">
      <c r="A5" s="47"/>
      <c r="B5" s="59"/>
      <c r="C5" s="45"/>
      <c r="D5" s="46"/>
      <c r="E5" s="47"/>
      <c r="F5" s="48" t="s">
        <v>6</v>
      </c>
      <c r="G5" s="48"/>
      <c r="H5" s="48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48" t="s">
        <v>8</v>
      </c>
      <c r="AK5" s="48"/>
      <c r="AL5" s="48"/>
      <c r="AM5" s="35" t="s">
        <v>7</v>
      </c>
      <c r="AN5" s="36"/>
      <c r="AO5" s="36"/>
      <c r="AP5" s="36"/>
      <c r="AQ5" s="36"/>
      <c r="AR5" s="36"/>
      <c r="AS5" s="29"/>
      <c r="AT5" s="30"/>
      <c r="AU5" s="31"/>
      <c r="AV5" s="50" t="s">
        <v>12</v>
      </c>
      <c r="AW5" s="51"/>
      <c r="AX5" s="51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48" t="s">
        <v>15</v>
      </c>
      <c r="BI5" s="48"/>
      <c r="BJ5" s="48"/>
      <c r="BK5" s="45"/>
      <c r="BL5" s="46"/>
      <c r="BM5" s="47"/>
      <c r="BN5" s="20"/>
      <c r="BO5" s="20"/>
    </row>
    <row r="6" spans="1:67" ht="15" customHeight="1">
      <c r="A6" s="47"/>
      <c r="B6" s="59"/>
      <c r="C6" s="45"/>
      <c r="D6" s="46"/>
      <c r="E6" s="47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4" t="s">
        <v>29</v>
      </c>
      <c r="AE6" s="65"/>
      <c r="AF6" s="66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29"/>
      <c r="AT6" s="30"/>
      <c r="AU6" s="31"/>
      <c r="AV6" s="52"/>
      <c r="AW6" s="53"/>
      <c r="AX6" s="53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5"/>
      <c r="BL6" s="46"/>
      <c r="BM6" s="47"/>
      <c r="BN6" s="20"/>
      <c r="BO6" s="20"/>
    </row>
    <row r="7" spans="1:67" ht="168" customHeight="1">
      <c r="A7" s="47"/>
      <c r="B7" s="59"/>
      <c r="C7" s="40"/>
      <c r="D7" s="41"/>
      <c r="E7" s="42"/>
      <c r="F7" s="48"/>
      <c r="G7" s="48"/>
      <c r="H7" s="48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7"/>
      <c r="AE7" s="68"/>
      <c r="AF7" s="69"/>
      <c r="AG7" s="40"/>
      <c r="AH7" s="41"/>
      <c r="AI7" s="42"/>
      <c r="AJ7" s="48"/>
      <c r="AK7" s="48"/>
      <c r="AL7" s="48"/>
      <c r="AM7" s="40"/>
      <c r="AN7" s="41"/>
      <c r="AO7" s="42"/>
      <c r="AP7" s="40"/>
      <c r="AQ7" s="41"/>
      <c r="AR7" s="42"/>
      <c r="AS7" s="32"/>
      <c r="AT7" s="33"/>
      <c r="AU7" s="34"/>
      <c r="AV7" s="54"/>
      <c r="AW7" s="55"/>
      <c r="AX7" s="55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0"/>
      <c r="BL7" s="41"/>
      <c r="BM7" s="42"/>
      <c r="BN7" s="20"/>
      <c r="BO7" s="20"/>
    </row>
    <row r="8" spans="1:67" ht="33.75">
      <c r="A8" s="42"/>
      <c r="B8" s="6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6459</v>
      </c>
      <c r="D10" s="9">
        <f aca="true" t="shared" si="1" ref="D10:D22">G10+AK10</f>
        <v>1269</v>
      </c>
      <c r="E10" s="2">
        <f>D10/C10*100</f>
        <v>19.647004180213656</v>
      </c>
      <c r="F10" s="2">
        <v>1314</v>
      </c>
      <c r="G10" s="2">
        <v>128.1</v>
      </c>
      <c r="H10" s="2">
        <f>G10/F10*100</f>
        <v>9.748858447488583</v>
      </c>
      <c r="I10" s="2">
        <v>56.1</v>
      </c>
      <c r="J10" s="2">
        <v>13.1</v>
      </c>
      <c r="K10" s="2">
        <f aca="true" t="shared" si="2" ref="K10:K23">J10/I10*100</f>
        <v>23.35115864527629</v>
      </c>
      <c r="L10" s="2">
        <v>10</v>
      </c>
      <c r="M10" s="2">
        <v>3.9</v>
      </c>
      <c r="N10" s="2">
        <f>M10/L10*100</f>
        <v>39</v>
      </c>
      <c r="O10" s="2">
        <v>170</v>
      </c>
      <c r="P10" s="2">
        <v>4</v>
      </c>
      <c r="Q10" s="2">
        <f>P10/O10*100</f>
        <v>2.3529411764705883</v>
      </c>
      <c r="R10" s="2">
        <v>252</v>
      </c>
      <c r="S10" s="2">
        <v>8.9</v>
      </c>
      <c r="T10" s="2">
        <f>S10/R10*100</f>
        <v>3.5317460317460316</v>
      </c>
      <c r="U10" s="2"/>
      <c r="V10" s="2"/>
      <c r="W10" s="2" t="e">
        <f>V10/U10*100</f>
        <v>#DIV/0!</v>
      </c>
      <c r="X10" s="2">
        <v>280</v>
      </c>
      <c r="Y10" s="2"/>
      <c r="Z10" s="2">
        <f>Y10/X10*100</f>
        <v>0</v>
      </c>
      <c r="AA10" s="2">
        <v>42</v>
      </c>
      <c r="AB10" s="2">
        <v>10.5</v>
      </c>
      <c r="AC10" s="2">
        <f>AB10/AA10*100</f>
        <v>25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5145</v>
      </c>
      <c r="AK10" s="2">
        <v>1140.9</v>
      </c>
      <c r="AL10" s="2">
        <f>AK10/AJ10*100</f>
        <v>22.174927113702626</v>
      </c>
      <c r="AM10" s="2">
        <v>3997.4</v>
      </c>
      <c r="AN10" s="2">
        <v>999.3</v>
      </c>
      <c r="AO10" s="2">
        <f>AN10/AM10*100</f>
        <v>24.99874918697153</v>
      </c>
      <c r="AP10" s="2"/>
      <c r="AQ10" s="2"/>
      <c r="AR10" s="2" t="e">
        <f>AQ10/AP10*100</f>
        <v>#DIV/0!</v>
      </c>
      <c r="AS10" s="21">
        <v>6459</v>
      </c>
      <c r="AT10" s="2">
        <v>913.2</v>
      </c>
      <c r="AU10" s="2">
        <f>AT10/AS10*100</f>
        <v>14.138411518810962</v>
      </c>
      <c r="AV10" s="22">
        <v>1792.6</v>
      </c>
      <c r="AW10" s="2">
        <v>302.1</v>
      </c>
      <c r="AX10" s="2">
        <f>AW10/AV10*100</f>
        <v>16.852616311502846</v>
      </c>
      <c r="AY10" s="22">
        <v>1430.9</v>
      </c>
      <c r="AZ10" s="2">
        <v>256.9</v>
      </c>
      <c r="BA10" s="2">
        <f aca="true" t="shared" si="3" ref="BA10:BA23">AZ10/AY10*100</f>
        <v>17.953735411279613</v>
      </c>
      <c r="BB10" s="2">
        <v>2025</v>
      </c>
      <c r="BC10" s="2">
        <v>129.5</v>
      </c>
      <c r="BD10" s="2">
        <f>BC10/BB10*100</f>
        <v>6.395061728395062</v>
      </c>
      <c r="BE10" s="22">
        <v>820.6</v>
      </c>
      <c r="BF10" s="2">
        <v>172.2</v>
      </c>
      <c r="BG10" s="2">
        <f>BF10/BE10*100</f>
        <v>20.984645381428223</v>
      </c>
      <c r="BH10" s="22">
        <v>1633.8</v>
      </c>
      <c r="BI10" s="2">
        <v>285.4</v>
      </c>
      <c r="BJ10" s="2">
        <f>BI10/BH10*100</f>
        <v>17.46847839392826</v>
      </c>
      <c r="BK10" s="21">
        <f aca="true" t="shared" si="4" ref="BK10:BK22">C10-AS10</f>
        <v>0</v>
      </c>
      <c r="BL10" s="21">
        <f aca="true" t="shared" si="5" ref="BL10:BL22">D10-AT10</f>
        <v>355.79999999999995</v>
      </c>
      <c r="BM10" s="2" t="e">
        <f>BL10/BK10*100</f>
        <v>#DIV/0!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3827.6000000000004</v>
      </c>
      <c r="D11" s="9">
        <f t="shared" si="1"/>
        <v>712.8000000000001</v>
      </c>
      <c r="E11" s="2">
        <f aca="true" t="shared" si="6" ref="E11:E22">D11/C11*100</f>
        <v>18.62263559410597</v>
      </c>
      <c r="F11" s="2">
        <v>994.8</v>
      </c>
      <c r="G11" s="2">
        <v>99.2</v>
      </c>
      <c r="H11" s="2">
        <f aca="true" t="shared" si="7" ref="H11:H23">G11/F11*100</f>
        <v>9.971853638922397</v>
      </c>
      <c r="I11" s="2">
        <v>25.3</v>
      </c>
      <c r="J11" s="2">
        <v>3.6</v>
      </c>
      <c r="K11" s="2">
        <f t="shared" si="2"/>
        <v>14.229249011857709</v>
      </c>
      <c r="L11" s="2"/>
      <c r="M11" s="2">
        <v>0.1</v>
      </c>
      <c r="N11" s="2" t="e">
        <f aca="true" t="shared" si="8" ref="N11:N23">M11/L11*100</f>
        <v>#DIV/0!</v>
      </c>
      <c r="O11" s="2">
        <v>150</v>
      </c>
      <c r="P11" s="2">
        <v>2.2</v>
      </c>
      <c r="Q11" s="2">
        <f aca="true" t="shared" si="9" ref="Q11:Q22">P11/O11*100</f>
        <v>1.4666666666666668</v>
      </c>
      <c r="R11" s="2">
        <v>204.9</v>
      </c>
      <c r="S11" s="2">
        <v>8</v>
      </c>
      <c r="T11" s="2">
        <f>S11/R11*100</f>
        <v>3.904343582235237</v>
      </c>
      <c r="U11" s="2"/>
      <c r="V11" s="2"/>
      <c r="W11" s="2" t="e">
        <f aca="true" t="shared" si="10" ref="W11:W22">V11/U11*100</f>
        <v>#DIV/0!</v>
      </c>
      <c r="X11" s="2">
        <v>166</v>
      </c>
      <c r="Y11" s="2"/>
      <c r="Z11" s="2">
        <f aca="true" t="shared" si="11" ref="Z11:Z22">Y11/X11*100</f>
        <v>0</v>
      </c>
      <c r="AA11" s="2">
        <v>27.7</v>
      </c>
      <c r="AB11" s="2">
        <v>6.6</v>
      </c>
      <c r="AC11" s="2">
        <f aca="true" t="shared" si="12" ref="AC11:AC22">AB11/AA11*100</f>
        <v>23.826714801444044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2832.8</v>
      </c>
      <c r="AK11" s="2">
        <v>613.6</v>
      </c>
      <c r="AL11" s="2">
        <f aca="true" t="shared" si="15" ref="AL11:AL22">AK11/AJ11*100</f>
        <v>21.660547867833944</v>
      </c>
      <c r="AM11" s="2">
        <v>2178.3</v>
      </c>
      <c r="AN11" s="2">
        <v>544.6</v>
      </c>
      <c r="AO11" s="2">
        <f aca="true" t="shared" si="16" ref="AO11:AO22">AN11/AM11*100</f>
        <v>25.00114768397374</v>
      </c>
      <c r="AP11" s="2"/>
      <c r="AQ11" s="2"/>
      <c r="AR11" s="2" t="e">
        <f aca="true" t="shared" si="17" ref="AR11:AR22">AQ11/AP11*100</f>
        <v>#DIV/0!</v>
      </c>
      <c r="AS11" s="21">
        <v>3827.6</v>
      </c>
      <c r="AT11" s="2">
        <v>730.1</v>
      </c>
      <c r="AU11" s="2">
        <f aca="true" t="shared" si="18" ref="AU11:AU22">AT11/AS11*100</f>
        <v>19.07461594732992</v>
      </c>
      <c r="AV11" s="23">
        <v>1423.7</v>
      </c>
      <c r="AW11" s="2">
        <v>305.4</v>
      </c>
      <c r="AX11" s="2">
        <f aca="true" t="shared" si="19" ref="AX11:AX16">AW11/AV11*100</f>
        <v>21.451148416098896</v>
      </c>
      <c r="AY11" s="22">
        <v>1076.1</v>
      </c>
      <c r="AZ11" s="2">
        <v>253.6</v>
      </c>
      <c r="BA11" s="2">
        <f t="shared" si="3"/>
        <v>23.566583031316792</v>
      </c>
      <c r="BB11" s="2">
        <v>1062.4</v>
      </c>
      <c r="BC11" s="2">
        <v>68.1</v>
      </c>
      <c r="BD11" s="2">
        <f>BC11/BB11*100</f>
        <v>6.410015060240963</v>
      </c>
      <c r="BE11" s="22">
        <v>557.1</v>
      </c>
      <c r="BF11" s="2">
        <v>189</v>
      </c>
      <c r="BG11" s="2">
        <f aca="true" t="shared" si="20" ref="BG11:BG22">BF11/BE11*100</f>
        <v>33.925686591276246</v>
      </c>
      <c r="BH11" s="22">
        <v>688.5</v>
      </c>
      <c r="BI11" s="2">
        <v>143.6</v>
      </c>
      <c r="BJ11" s="2">
        <f aca="true" t="shared" si="21" ref="BJ11:BJ22">BI11/BH11*100</f>
        <v>20.856935366739286</v>
      </c>
      <c r="BK11" s="21">
        <f t="shared" si="4"/>
        <v>0</v>
      </c>
      <c r="BL11" s="21">
        <f t="shared" si="5"/>
        <v>-17.299999999999955</v>
      </c>
      <c r="BM11" s="2" t="e">
        <f aca="true" t="shared" si="22" ref="BM11:BM22">BL11/BK11*100</f>
        <v>#DIV/0!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2358.6</v>
      </c>
      <c r="D12" s="9">
        <f t="shared" si="1"/>
        <v>515.7</v>
      </c>
      <c r="E12" s="2">
        <f t="shared" si="6"/>
        <v>21.864665479521754</v>
      </c>
      <c r="F12" s="2">
        <v>632.1</v>
      </c>
      <c r="G12" s="2">
        <v>106.2</v>
      </c>
      <c r="H12" s="2">
        <f t="shared" si="7"/>
        <v>16.801139060275272</v>
      </c>
      <c r="I12" s="2">
        <v>20.1</v>
      </c>
      <c r="J12" s="2">
        <v>4.5</v>
      </c>
      <c r="K12" s="2">
        <f t="shared" si="2"/>
        <v>22.388059701492537</v>
      </c>
      <c r="L12" s="2">
        <v>10</v>
      </c>
      <c r="M12" s="2">
        <v>-4.7</v>
      </c>
      <c r="N12" s="2">
        <f t="shared" si="8"/>
        <v>-47</v>
      </c>
      <c r="O12" s="2">
        <v>28</v>
      </c>
      <c r="P12" s="2">
        <v>2.1</v>
      </c>
      <c r="Q12" s="2">
        <f t="shared" si="9"/>
        <v>7.5</v>
      </c>
      <c r="R12" s="18">
        <v>109.6</v>
      </c>
      <c r="S12" s="2">
        <v>6.4</v>
      </c>
      <c r="T12" s="2">
        <f aca="true" t="shared" si="23" ref="T12:T22">S12/R12*100</f>
        <v>5.8394160583941614</v>
      </c>
      <c r="U12" s="2"/>
      <c r="V12" s="2"/>
      <c r="W12" s="2" t="e">
        <f t="shared" si="10"/>
        <v>#DIV/0!</v>
      </c>
      <c r="X12" s="2">
        <v>50</v>
      </c>
      <c r="Y12" s="2">
        <v>31.7</v>
      </c>
      <c r="Z12" s="2">
        <f t="shared" si="11"/>
        <v>63.4</v>
      </c>
      <c r="AA12" s="2">
        <v>6.5</v>
      </c>
      <c r="AB12" s="2">
        <v>4.8</v>
      </c>
      <c r="AC12" s="2">
        <f t="shared" si="12"/>
        <v>73.84615384615384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1726.5</v>
      </c>
      <c r="AK12" s="2">
        <v>409.5</v>
      </c>
      <c r="AL12" s="2">
        <f t="shared" si="15"/>
        <v>23.71850564726325</v>
      </c>
      <c r="AM12" s="2">
        <v>920.2</v>
      </c>
      <c r="AN12" s="2">
        <v>230.1</v>
      </c>
      <c r="AO12" s="2">
        <f t="shared" si="16"/>
        <v>25.005433601391005</v>
      </c>
      <c r="AP12" s="2">
        <v>289.4</v>
      </c>
      <c r="AQ12" s="2">
        <v>72.3</v>
      </c>
      <c r="AR12" s="2">
        <f t="shared" si="17"/>
        <v>24.982722874913616</v>
      </c>
      <c r="AS12" s="2">
        <v>2358.6</v>
      </c>
      <c r="AT12" s="2">
        <v>428</v>
      </c>
      <c r="AU12" s="2">
        <f t="shared" si="18"/>
        <v>18.146358008988383</v>
      </c>
      <c r="AV12" s="23">
        <v>1064.9</v>
      </c>
      <c r="AW12" s="2">
        <v>185.8</v>
      </c>
      <c r="AX12" s="2">
        <f t="shared" si="19"/>
        <v>17.44764766644755</v>
      </c>
      <c r="AY12" s="22">
        <v>826.3</v>
      </c>
      <c r="AZ12" s="2">
        <v>149.6</v>
      </c>
      <c r="BA12" s="2">
        <f t="shared" si="3"/>
        <v>18.104804550405422</v>
      </c>
      <c r="BB12" s="2">
        <v>748.9</v>
      </c>
      <c r="BC12" s="2">
        <v>91.5</v>
      </c>
      <c r="BD12" s="2">
        <f aca="true" t="shared" si="24" ref="BD12:BD22">BC12/BB12*100</f>
        <v>12.217919615435974</v>
      </c>
      <c r="BE12" s="22">
        <v>74.3</v>
      </c>
      <c r="BF12" s="2">
        <v>23</v>
      </c>
      <c r="BG12" s="2">
        <f t="shared" si="20"/>
        <v>30.955585464333783</v>
      </c>
      <c r="BH12" s="22">
        <v>374.5</v>
      </c>
      <c r="BI12" s="2">
        <v>103.8</v>
      </c>
      <c r="BJ12" s="2">
        <f t="shared" si="21"/>
        <v>27.716955941255005</v>
      </c>
      <c r="BK12" s="21">
        <f t="shared" si="4"/>
        <v>0</v>
      </c>
      <c r="BL12" s="21">
        <f t="shared" si="5"/>
        <v>87.70000000000005</v>
      </c>
      <c r="BM12" s="2" t="e">
        <f t="shared" si="22"/>
        <v>#DIV/0!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6579.3</v>
      </c>
      <c r="D13" s="9">
        <f t="shared" si="1"/>
        <v>1209.7</v>
      </c>
      <c r="E13" s="2">
        <f t="shared" si="6"/>
        <v>18.38645448603955</v>
      </c>
      <c r="F13" s="2">
        <v>1473</v>
      </c>
      <c r="G13" s="2">
        <v>274</v>
      </c>
      <c r="H13" s="2">
        <f t="shared" si="7"/>
        <v>18.601493550577054</v>
      </c>
      <c r="I13" s="2">
        <v>56</v>
      </c>
      <c r="J13" s="2">
        <v>7.4</v>
      </c>
      <c r="K13" s="2">
        <f t="shared" si="2"/>
        <v>13.214285714285715</v>
      </c>
      <c r="L13" s="2">
        <v>55</v>
      </c>
      <c r="M13" s="2">
        <v>25.9</v>
      </c>
      <c r="N13" s="2">
        <f t="shared" si="8"/>
        <v>47.090909090909086</v>
      </c>
      <c r="O13" s="2">
        <v>146.4</v>
      </c>
      <c r="P13" s="2">
        <v>30</v>
      </c>
      <c r="Q13" s="2">
        <f t="shared" si="9"/>
        <v>20.491803278688526</v>
      </c>
      <c r="R13" s="2">
        <v>267.8</v>
      </c>
      <c r="S13" s="2">
        <v>10.3</v>
      </c>
      <c r="T13" s="2">
        <f t="shared" si="23"/>
        <v>3.8461538461538463</v>
      </c>
      <c r="U13" s="2"/>
      <c r="V13" s="2"/>
      <c r="W13" s="2" t="e">
        <f t="shared" si="10"/>
        <v>#DIV/0!</v>
      </c>
      <c r="X13" s="2">
        <v>267</v>
      </c>
      <c r="Y13" s="2">
        <v>72.3</v>
      </c>
      <c r="Z13" s="2">
        <f t="shared" si="11"/>
        <v>27.078651685393258</v>
      </c>
      <c r="AA13" s="2">
        <v>5</v>
      </c>
      <c r="AB13" s="2">
        <v>1.2</v>
      </c>
      <c r="AC13" s="2">
        <f t="shared" si="12"/>
        <v>24</v>
      </c>
      <c r="AD13" s="2"/>
      <c r="AE13" s="2"/>
      <c r="AF13" s="2" t="e">
        <f t="shared" si="13"/>
        <v>#DIV/0!</v>
      </c>
      <c r="AG13" s="2"/>
      <c r="AH13" s="2"/>
      <c r="AI13" s="2" t="e">
        <f t="shared" si="14"/>
        <v>#DIV/0!</v>
      </c>
      <c r="AJ13" s="2">
        <v>5106.3</v>
      </c>
      <c r="AK13" s="2">
        <v>935.7</v>
      </c>
      <c r="AL13" s="2">
        <f t="shared" si="15"/>
        <v>18.324422771870044</v>
      </c>
      <c r="AM13" s="2">
        <v>3012.2</v>
      </c>
      <c r="AN13" s="2">
        <v>753.1</v>
      </c>
      <c r="AO13" s="2">
        <f t="shared" si="16"/>
        <v>25.00165991634022</v>
      </c>
      <c r="AP13" s="2"/>
      <c r="AQ13" s="2"/>
      <c r="AR13" s="2" t="e">
        <f t="shared" si="17"/>
        <v>#DIV/0!</v>
      </c>
      <c r="AS13" s="2">
        <v>6579.3</v>
      </c>
      <c r="AT13" s="2">
        <v>706.6</v>
      </c>
      <c r="AU13" s="2">
        <f t="shared" si="18"/>
        <v>10.739744349702857</v>
      </c>
      <c r="AV13" s="23">
        <v>1278.9</v>
      </c>
      <c r="AW13" s="2">
        <v>229.8</v>
      </c>
      <c r="AX13" s="2">
        <f t="shared" si="19"/>
        <v>17.968566737039644</v>
      </c>
      <c r="AY13" s="22">
        <v>1007</v>
      </c>
      <c r="AZ13" s="2">
        <v>182.5</v>
      </c>
      <c r="BA13" s="2">
        <f t="shared" si="3"/>
        <v>18.123138033763656</v>
      </c>
      <c r="BB13" s="2">
        <v>3368.4</v>
      </c>
      <c r="BC13" s="2">
        <v>175.9</v>
      </c>
      <c r="BD13" s="2">
        <f t="shared" si="24"/>
        <v>5.222063887899299</v>
      </c>
      <c r="BE13" s="22">
        <v>449.8</v>
      </c>
      <c r="BF13" s="2">
        <v>12.3</v>
      </c>
      <c r="BG13" s="2">
        <f t="shared" si="20"/>
        <v>2.734548688305914</v>
      </c>
      <c r="BH13" s="22">
        <v>1369.3</v>
      </c>
      <c r="BI13" s="2">
        <v>264.6</v>
      </c>
      <c r="BJ13" s="2">
        <f t="shared" si="21"/>
        <v>19.323742057985836</v>
      </c>
      <c r="BK13" s="21">
        <f t="shared" si="4"/>
        <v>0</v>
      </c>
      <c r="BL13" s="21">
        <f t="shared" si="5"/>
        <v>503.1</v>
      </c>
      <c r="BM13" s="2" t="e">
        <f>BL13/BK13*100</f>
        <v>#DIV/0!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5561.8</v>
      </c>
      <c r="D14" s="9">
        <f t="shared" si="1"/>
        <v>1050.2</v>
      </c>
      <c r="E14" s="2">
        <f t="shared" si="6"/>
        <v>18.882376209140926</v>
      </c>
      <c r="F14" s="2">
        <v>1413.7</v>
      </c>
      <c r="G14" s="2">
        <v>216.6</v>
      </c>
      <c r="H14" s="2">
        <f t="shared" si="7"/>
        <v>15.321496781495366</v>
      </c>
      <c r="I14" s="2">
        <v>38.6</v>
      </c>
      <c r="J14" s="2">
        <v>7.5</v>
      </c>
      <c r="K14" s="2">
        <f t="shared" si="2"/>
        <v>19.4300518134715</v>
      </c>
      <c r="L14" s="2"/>
      <c r="M14" s="2"/>
      <c r="N14" s="2" t="e">
        <f t="shared" si="8"/>
        <v>#DIV/0!</v>
      </c>
      <c r="O14" s="2">
        <v>221.4</v>
      </c>
      <c r="P14" s="2">
        <v>2.2</v>
      </c>
      <c r="Q14" s="2">
        <f t="shared" si="9"/>
        <v>0.9936766034327009</v>
      </c>
      <c r="R14" s="2">
        <v>62.8</v>
      </c>
      <c r="S14" s="2">
        <v>2.2</v>
      </c>
      <c r="T14" s="2">
        <f t="shared" si="23"/>
        <v>3.5031847133757967</v>
      </c>
      <c r="U14" s="2"/>
      <c r="V14" s="2"/>
      <c r="W14" s="2" t="e">
        <f t="shared" si="10"/>
        <v>#DIV/0!</v>
      </c>
      <c r="X14" s="2">
        <v>6</v>
      </c>
      <c r="Y14" s="2"/>
      <c r="Z14" s="2">
        <f t="shared" si="11"/>
        <v>0</v>
      </c>
      <c r="AA14" s="2">
        <v>21.2</v>
      </c>
      <c r="AB14" s="2">
        <v>5.2</v>
      </c>
      <c r="AC14" s="2">
        <f t="shared" si="12"/>
        <v>24.528301886792455</v>
      </c>
      <c r="AD14" s="2"/>
      <c r="AE14" s="2"/>
      <c r="AF14" s="2" t="e">
        <f t="shared" si="13"/>
        <v>#DIV/0!</v>
      </c>
      <c r="AG14" s="2"/>
      <c r="AH14" s="2"/>
      <c r="AI14" s="2" t="e">
        <f t="shared" si="14"/>
        <v>#DIV/0!</v>
      </c>
      <c r="AJ14" s="2">
        <v>4148.1</v>
      </c>
      <c r="AK14" s="2">
        <v>833.6</v>
      </c>
      <c r="AL14" s="2">
        <f t="shared" si="15"/>
        <v>20.095947542248258</v>
      </c>
      <c r="AM14" s="2">
        <v>2688.7</v>
      </c>
      <c r="AN14" s="2">
        <v>672.2</v>
      </c>
      <c r="AO14" s="2">
        <f t="shared" si="16"/>
        <v>25.00092981738387</v>
      </c>
      <c r="AP14" s="2"/>
      <c r="AQ14" s="2"/>
      <c r="AR14" s="2" t="e">
        <f t="shared" si="17"/>
        <v>#DIV/0!</v>
      </c>
      <c r="AS14" s="2">
        <v>5561.8</v>
      </c>
      <c r="AT14" s="2">
        <v>699.9</v>
      </c>
      <c r="AU14" s="2">
        <f t="shared" si="18"/>
        <v>12.58405552159373</v>
      </c>
      <c r="AV14" s="23">
        <v>1763.1</v>
      </c>
      <c r="AW14" s="2">
        <v>287</v>
      </c>
      <c r="AX14" s="2">
        <f t="shared" si="19"/>
        <v>16.278146446599738</v>
      </c>
      <c r="AY14" s="22">
        <v>1311.1</v>
      </c>
      <c r="AZ14" s="2">
        <v>200.2</v>
      </c>
      <c r="BA14" s="2">
        <f t="shared" si="3"/>
        <v>15.269620928990923</v>
      </c>
      <c r="BB14" s="2">
        <v>2427.2</v>
      </c>
      <c r="BC14" s="2">
        <v>163.2</v>
      </c>
      <c r="BD14" s="2">
        <f t="shared" si="24"/>
        <v>6.723796967699407</v>
      </c>
      <c r="BE14" s="22">
        <v>202.4</v>
      </c>
      <c r="BF14" s="2">
        <v>51.5</v>
      </c>
      <c r="BG14" s="2">
        <f t="shared" si="20"/>
        <v>25.44466403162055</v>
      </c>
      <c r="BH14" s="22">
        <v>715.9</v>
      </c>
      <c r="BI14" s="2">
        <v>174.2</v>
      </c>
      <c r="BJ14" s="2">
        <f t="shared" si="21"/>
        <v>24.33300740326861</v>
      </c>
      <c r="BK14" s="21">
        <f t="shared" si="4"/>
        <v>0</v>
      </c>
      <c r="BL14" s="21">
        <f t="shared" si="5"/>
        <v>350.30000000000007</v>
      </c>
      <c r="BM14" s="2" t="e">
        <f t="shared" si="22"/>
        <v>#DIV/0!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38483.8</v>
      </c>
      <c r="D15" s="9">
        <f t="shared" si="1"/>
        <v>2405.4</v>
      </c>
      <c r="E15" s="2">
        <f t="shared" si="6"/>
        <v>6.250422255598459</v>
      </c>
      <c r="F15" s="2">
        <v>17570.3</v>
      </c>
      <c r="G15" s="2">
        <v>2415.4</v>
      </c>
      <c r="H15" s="2">
        <f t="shared" si="7"/>
        <v>13.747061803156463</v>
      </c>
      <c r="I15" s="2">
        <v>7103.3</v>
      </c>
      <c r="J15" s="2">
        <v>1493.5</v>
      </c>
      <c r="K15" s="2">
        <f t="shared" si="2"/>
        <v>21.02543888052032</v>
      </c>
      <c r="L15" s="2">
        <v>30</v>
      </c>
      <c r="M15" s="2"/>
      <c r="N15" s="2">
        <f t="shared" si="8"/>
        <v>0</v>
      </c>
      <c r="O15" s="2">
        <v>2763.3</v>
      </c>
      <c r="P15" s="2">
        <v>112.3</v>
      </c>
      <c r="Q15" s="2">
        <f t="shared" si="9"/>
        <v>4.063981471429088</v>
      </c>
      <c r="R15" s="2">
        <v>4013.3</v>
      </c>
      <c r="S15" s="2">
        <v>274.2</v>
      </c>
      <c r="T15" s="2">
        <f t="shared" si="23"/>
        <v>6.832282660154984</v>
      </c>
      <c r="U15" s="2">
        <v>305</v>
      </c>
      <c r="V15" s="2">
        <v>65</v>
      </c>
      <c r="W15" s="2">
        <f t="shared" si="10"/>
        <v>21.311475409836063</v>
      </c>
      <c r="X15" s="2">
        <v>0</v>
      </c>
      <c r="Y15" s="2"/>
      <c r="Z15" s="2" t="e">
        <f t="shared" si="11"/>
        <v>#DIV/0!</v>
      </c>
      <c r="AA15" s="2">
        <v>308.8</v>
      </c>
      <c r="AB15" s="2">
        <v>0</v>
      </c>
      <c r="AC15" s="2">
        <f t="shared" si="12"/>
        <v>0</v>
      </c>
      <c r="AD15" s="2">
        <v>0</v>
      </c>
      <c r="AE15" s="2">
        <v>0</v>
      </c>
      <c r="AF15" s="2" t="e">
        <f t="shared" si="13"/>
        <v>#DIV/0!</v>
      </c>
      <c r="AG15" s="2">
        <v>550</v>
      </c>
      <c r="AH15" s="2">
        <v>117.5</v>
      </c>
      <c r="AI15" s="2">
        <f t="shared" si="14"/>
        <v>21.363636363636363</v>
      </c>
      <c r="AJ15" s="2">
        <v>20913.5</v>
      </c>
      <c r="AK15" s="2">
        <v>-10</v>
      </c>
      <c r="AL15" s="2">
        <f t="shared" si="15"/>
        <v>-0.04781600401654434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52388.4</v>
      </c>
      <c r="AT15" s="2">
        <v>3441.2</v>
      </c>
      <c r="AU15" s="2">
        <f t="shared" si="18"/>
        <v>6.568629696650404</v>
      </c>
      <c r="AV15" s="23">
        <v>5069.3</v>
      </c>
      <c r="AW15" s="2">
        <v>742</v>
      </c>
      <c r="AX15" s="2">
        <f t="shared" si="19"/>
        <v>14.637129386700332</v>
      </c>
      <c r="AY15" s="22">
        <v>3488.2</v>
      </c>
      <c r="AZ15" s="2">
        <v>508.7</v>
      </c>
      <c r="BA15" s="2">
        <f t="shared" si="3"/>
        <v>14.583452783670662</v>
      </c>
      <c r="BB15" s="2">
        <v>7480.4</v>
      </c>
      <c r="BC15" s="2">
        <v>872.9</v>
      </c>
      <c r="BD15" s="2">
        <f t="shared" si="24"/>
        <v>11.669162076894283</v>
      </c>
      <c r="BE15" s="22">
        <v>38390.7</v>
      </c>
      <c r="BF15" s="2">
        <v>1591.1</v>
      </c>
      <c r="BG15" s="2">
        <f t="shared" si="20"/>
        <v>4.144493327811163</v>
      </c>
      <c r="BH15" s="22">
        <v>832.9</v>
      </c>
      <c r="BI15" s="2">
        <v>208.2</v>
      </c>
      <c r="BJ15" s="2">
        <f t="shared" si="21"/>
        <v>24.996998439188378</v>
      </c>
      <c r="BK15" s="21">
        <f t="shared" si="4"/>
        <v>-13904.599999999999</v>
      </c>
      <c r="BL15" s="21">
        <f t="shared" si="5"/>
        <v>-1035.7999999999997</v>
      </c>
      <c r="BM15" s="2">
        <f t="shared" si="22"/>
        <v>7.449333314155027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8190.9</v>
      </c>
      <c r="D16" s="9">
        <f t="shared" si="1"/>
        <v>552.9</v>
      </c>
      <c r="E16" s="2">
        <f t="shared" si="6"/>
        <v>6.75017397355602</v>
      </c>
      <c r="F16" s="2">
        <v>1127.5</v>
      </c>
      <c r="G16" s="2">
        <v>110</v>
      </c>
      <c r="H16" s="2">
        <f t="shared" si="7"/>
        <v>9.75609756097561</v>
      </c>
      <c r="I16" s="2">
        <v>7.5</v>
      </c>
      <c r="J16" s="2">
        <v>2.7</v>
      </c>
      <c r="K16" s="2">
        <f t="shared" si="2"/>
        <v>36.00000000000001</v>
      </c>
      <c r="L16" s="2">
        <v>10</v>
      </c>
      <c r="M16" s="2"/>
      <c r="N16" s="2">
        <f t="shared" si="8"/>
        <v>0</v>
      </c>
      <c r="O16" s="2">
        <v>89</v>
      </c>
      <c r="P16" s="2">
        <v>0.4</v>
      </c>
      <c r="Q16" s="2">
        <f t="shared" si="9"/>
        <v>0.44943820224719105</v>
      </c>
      <c r="R16" s="2">
        <v>100.3</v>
      </c>
      <c r="S16" s="2">
        <v>3.1</v>
      </c>
      <c r="T16" s="2">
        <f t="shared" si="23"/>
        <v>3.0907278165503493</v>
      </c>
      <c r="U16" s="2"/>
      <c r="V16" s="2"/>
      <c r="W16" s="2" t="e">
        <f t="shared" si="10"/>
        <v>#DIV/0!</v>
      </c>
      <c r="X16" s="2">
        <v>289.9</v>
      </c>
      <c r="Y16" s="2"/>
      <c r="Z16" s="2">
        <f t="shared" si="11"/>
        <v>0</v>
      </c>
      <c r="AA16" s="2"/>
      <c r="AB16" s="2">
        <v>3.3</v>
      </c>
      <c r="AC16" s="2" t="e">
        <f t="shared" si="12"/>
        <v>#DIV/0!</v>
      </c>
      <c r="AD16" s="2"/>
      <c r="AE16" s="2"/>
      <c r="AF16" s="2" t="e">
        <f t="shared" si="13"/>
        <v>#DIV/0!</v>
      </c>
      <c r="AG16" s="2"/>
      <c r="AH16" s="2"/>
      <c r="AI16" s="2" t="e">
        <f t="shared" si="14"/>
        <v>#DIV/0!</v>
      </c>
      <c r="AJ16" s="2">
        <v>7063.4</v>
      </c>
      <c r="AK16" s="2">
        <v>442.9</v>
      </c>
      <c r="AL16" s="2">
        <f t="shared" si="15"/>
        <v>6.270351388849563</v>
      </c>
      <c r="AM16" s="2">
        <v>1438.2</v>
      </c>
      <c r="AN16" s="2">
        <v>359.5</v>
      </c>
      <c r="AO16" s="2">
        <f t="shared" si="16"/>
        <v>24.996523432067864</v>
      </c>
      <c r="AP16" s="2">
        <v>237.2</v>
      </c>
      <c r="AQ16" s="2">
        <v>59.3</v>
      </c>
      <c r="AR16" s="2">
        <f t="shared" si="17"/>
        <v>25</v>
      </c>
      <c r="AS16" s="2">
        <v>8190.9</v>
      </c>
      <c r="AT16" s="2">
        <v>508.6</v>
      </c>
      <c r="AU16" s="2">
        <f t="shared" si="18"/>
        <v>6.209329866070884</v>
      </c>
      <c r="AV16" s="23">
        <v>1551.9</v>
      </c>
      <c r="AW16" s="2">
        <v>294.1</v>
      </c>
      <c r="AX16" s="2">
        <f t="shared" si="19"/>
        <v>18.95096333526645</v>
      </c>
      <c r="AY16" s="22">
        <v>997</v>
      </c>
      <c r="AZ16" s="2">
        <v>168.3</v>
      </c>
      <c r="BA16" s="2">
        <f t="shared" si="3"/>
        <v>16.880641925777333</v>
      </c>
      <c r="BB16" s="2">
        <v>5827.8</v>
      </c>
      <c r="BC16" s="2">
        <v>0</v>
      </c>
      <c r="BD16" s="2">
        <f t="shared" si="24"/>
        <v>0</v>
      </c>
      <c r="BE16" s="22">
        <v>51.9</v>
      </c>
      <c r="BF16" s="2">
        <v>10.1</v>
      </c>
      <c r="BG16" s="2">
        <f t="shared" si="20"/>
        <v>19.460500963391137</v>
      </c>
      <c r="BH16" s="22">
        <v>663.4</v>
      </c>
      <c r="BI16" s="2">
        <v>180.4</v>
      </c>
      <c r="BJ16" s="2">
        <f t="shared" si="21"/>
        <v>27.19324690985831</v>
      </c>
      <c r="BK16" s="21">
        <f t="shared" si="4"/>
        <v>0</v>
      </c>
      <c r="BL16" s="21">
        <f t="shared" si="5"/>
        <v>44.299999999999955</v>
      </c>
      <c r="BM16" s="2" t="e">
        <f t="shared" si="22"/>
        <v>#DIV/0!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6102.1</v>
      </c>
      <c r="D17" s="9">
        <f t="shared" si="1"/>
        <v>1593.5</v>
      </c>
      <c r="E17" s="2">
        <f t="shared" si="6"/>
        <v>26.113960767604596</v>
      </c>
      <c r="F17" s="2">
        <v>1706.6</v>
      </c>
      <c r="G17" s="2">
        <v>639.1</v>
      </c>
      <c r="H17" s="2">
        <f t="shared" si="7"/>
        <v>37.4487284659557</v>
      </c>
      <c r="I17" s="2">
        <v>500</v>
      </c>
      <c r="J17" s="2">
        <v>441</v>
      </c>
      <c r="K17" s="2">
        <f t="shared" si="2"/>
        <v>88.2</v>
      </c>
      <c r="L17" s="2">
        <v>25</v>
      </c>
      <c r="M17" s="2">
        <v>0</v>
      </c>
      <c r="N17" s="2">
        <v>72.6</v>
      </c>
      <c r="O17" s="2">
        <v>85</v>
      </c>
      <c r="P17" s="2">
        <v>73.3</v>
      </c>
      <c r="Q17" s="2">
        <f t="shared" si="9"/>
        <v>86.23529411764706</v>
      </c>
      <c r="R17" s="2">
        <v>272.2</v>
      </c>
      <c r="S17" s="2">
        <v>14.7</v>
      </c>
      <c r="T17" s="2">
        <f t="shared" si="23"/>
        <v>5.400440852314475</v>
      </c>
      <c r="U17" s="2"/>
      <c r="V17" s="2"/>
      <c r="W17" s="2" t="e">
        <f t="shared" si="10"/>
        <v>#DIV/0!</v>
      </c>
      <c r="X17" s="2">
        <v>240</v>
      </c>
      <c r="Y17" s="2">
        <v>0.3</v>
      </c>
      <c r="Z17" s="2">
        <f t="shared" si="11"/>
        <v>0.125</v>
      </c>
      <c r="AA17" s="2">
        <v>4</v>
      </c>
      <c r="AB17" s="2">
        <v>0.8</v>
      </c>
      <c r="AC17" s="2">
        <f t="shared" si="12"/>
        <v>20</v>
      </c>
      <c r="AD17" s="2"/>
      <c r="AE17" s="2"/>
      <c r="AF17" s="2" t="e">
        <f t="shared" si="13"/>
        <v>#DIV/0!</v>
      </c>
      <c r="AG17" s="2"/>
      <c r="AH17" s="2"/>
      <c r="AI17" s="2" t="e">
        <f t="shared" si="14"/>
        <v>#DIV/0!</v>
      </c>
      <c r="AJ17" s="2">
        <v>4395.5</v>
      </c>
      <c r="AK17" s="2">
        <v>954.4</v>
      </c>
      <c r="AL17" s="2">
        <f t="shared" si="15"/>
        <v>21.713115686497552</v>
      </c>
      <c r="AM17" s="2">
        <v>3542.2</v>
      </c>
      <c r="AN17" s="2">
        <v>885.5</v>
      </c>
      <c r="AO17" s="2">
        <f t="shared" si="16"/>
        <v>24.998588447857266</v>
      </c>
      <c r="AP17" s="2"/>
      <c r="AQ17" s="2"/>
      <c r="AR17" s="2" t="e">
        <f t="shared" si="17"/>
        <v>#DIV/0!</v>
      </c>
      <c r="AS17" s="2">
        <v>6102.1</v>
      </c>
      <c r="AT17" s="2">
        <v>758.5</v>
      </c>
      <c r="AU17" s="2">
        <f t="shared" si="18"/>
        <v>12.43014699857426</v>
      </c>
      <c r="AV17" s="23">
        <v>1776.1</v>
      </c>
      <c r="AW17" s="2">
        <v>334.8</v>
      </c>
      <c r="AX17" s="2">
        <f aca="true" t="shared" si="25" ref="AX17:AX23">AW17/AV17*100</f>
        <v>18.85028996115084</v>
      </c>
      <c r="AY17" s="22">
        <v>1358.6</v>
      </c>
      <c r="AZ17" s="2">
        <v>236.6</v>
      </c>
      <c r="BA17" s="2">
        <f t="shared" si="3"/>
        <v>17.414986015015458</v>
      </c>
      <c r="BB17" s="2">
        <v>2561.8</v>
      </c>
      <c r="BC17" s="2">
        <v>62.5</v>
      </c>
      <c r="BD17" s="2">
        <f t="shared" si="24"/>
        <v>2.439690842376454</v>
      </c>
      <c r="BE17" s="22">
        <v>421.4</v>
      </c>
      <c r="BF17" s="2">
        <v>59.9</v>
      </c>
      <c r="BG17" s="2">
        <f t="shared" si="20"/>
        <v>14.21452301850973</v>
      </c>
      <c r="BH17" s="22">
        <v>1244.9</v>
      </c>
      <c r="BI17" s="2">
        <v>277.3</v>
      </c>
      <c r="BJ17" s="2">
        <f t="shared" si="21"/>
        <v>22.274881516587676</v>
      </c>
      <c r="BK17" s="21">
        <f t="shared" si="4"/>
        <v>0</v>
      </c>
      <c r="BL17" s="21">
        <f t="shared" si="5"/>
        <v>835</v>
      </c>
      <c r="BM17" s="2" t="e">
        <f t="shared" si="22"/>
        <v>#DIV/0!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6005.700000000001</v>
      </c>
      <c r="D18" s="9">
        <f t="shared" si="1"/>
        <v>2223.8</v>
      </c>
      <c r="E18" s="2">
        <f t="shared" si="6"/>
        <v>37.02815658457798</v>
      </c>
      <c r="F18" s="2">
        <v>944.1</v>
      </c>
      <c r="G18" s="2">
        <v>1057.5</v>
      </c>
      <c r="H18" s="2">
        <f t="shared" si="7"/>
        <v>112.01143946615824</v>
      </c>
      <c r="I18" s="2">
        <v>60</v>
      </c>
      <c r="J18" s="2">
        <v>11.5</v>
      </c>
      <c r="K18" s="2">
        <f t="shared" si="2"/>
        <v>19.166666666666668</v>
      </c>
      <c r="L18" s="2">
        <v>45</v>
      </c>
      <c r="M18" s="2"/>
      <c r="N18" s="2">
        <f t="shared" si="8"/>
        <v>0</v>
      </c>
      <c r="O18" s="2">
        <v>55.9</v>
      </c>
      <c r="P18" s="2">
        <v>0.2</v>
      </c>
      <c r="Q18" s="2">
        <f t="shared" si="9"/>
        <v>0.3577817531305904</v>
      </c>
      <c r="R18" s="2">
        <v>220</v>
      </c>
      <c r="S18" s="2">
        <v>15.4</v>
      </c>
      <c r="T18" s="2">
        <f t="shared" si="23"/>
        <v>7.000000000000001</v>
      </c>
      <c r="U18" s="2"/>
      <c r="V18" s="2"/>
      <c r="W18" s="2" t="e">
        <f t="shared" si="10"/>
        <v>#DIV/0!</v>
      </c>
      <c r="X18" s="2">
        <v>126.6</v>
      </c>
      <c r="Y18" s="2">
        <v>6</v>
      </c>
      <c r="Z18" s="2">
        <f t="shared" si="11"/>
        <v>4.739336492890995</v>
      </c>
      <c r="AA18" s="2">
        <v>4.7</v>
      </c>
      <c r="AB18" s="2">
        <v>1.2</v>
      </c>
      <c r="AC18" s="2">
        <f t="shared" si="12"/>
        <v>25.53191489361702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5061.6</v>
      </c>
      <c r="AK18" s="2">
        <v>1166.3</v>
      </c>
      <c r="AL18" s="2">
        <f t="shared" si="15"/>
        <v>23.042121068436856</v>
      </c>
      <c r="AM18" s="2">
        <v>3995</v>
      </c>
      <c r="AN18" s="2">
        <v>998.8</v>
      </c>
      <c r="AO18" s="2">
        <f t="shared" si="16"/>
        <v>25.00125156445557</v>
      </c>
      <c r="AP18" s="2"/>
      <c r="AQ18" s="2"/>
      <c r="AR18" s="2" t="e">
        <f t="shared" si="17"/>
        <v>#DIV/0!</v>
      </c>
      <c r="AS18" s="2">
        <v>6005.7</v>
      </c>
      <c r="AT18" s="2">
        <v>920.2</v>
      </c>
      <c r="AU18" s="2">
        <f t="shared" si="18"/>
        <v>15.322110661538208</v>
      </c>
      <c r="AV18" s="23">
        <v>1745.3</v>
      </c>
      <c r="AW18" s="2">
        <v>269.3</v>
      </c>
      <c r="AX18" s="2">
        <f t="shared" si="25"/>
        <v>15.430012032315362</v>
      </c>
      <c r="AY18" s="22">
        <v>1340.8</v>
      </c>
      <c r="AZ18" s="2">
        <v>214.3</v>
      </c>
      <c r="BA18" s="2">
        <f t="shared" si="3"/>
        <v>15.982995226730312</v>
      </c>
      <c r="BB18" s="2">
        <v>1755</v>
      </c>
      <c r="BC18" s="2">
        <v>154.6</v>
      </c>
      <c r="BD18" s="2">
        <f t="shared" si="24"/>
        <v>8.809116809116809</v>
      </c>
      <c r="BE18" s="22">
        <v>264.5</v>
      </c>
      <c r="BF18" s="2">
        <v>79.7</v>
      </c>
      <c r="BG18" s="2">
        <f t="shared" si="20"/>
        <v>30.13232514177694</v>
      </c>
      <c r="BH18" s="22">
        <v>1920.6</v>
      </c>
      <c r="BI18" s="2">
        <v>337.8</v>
      </c>
      <c r="BJ18" s="2">
        <f t="shared" si="21"/>
        <v>17.588253670727898</v>
      </c>
      <c r="BK18" s="21">
        <f t="shared" si="4"/>
        <v>0</v>
      </c>
      <c r="BL18" s="21">
        <f t="shared" si="5"/>
        <v>1303.6000000000001</v>
      </c>
      <c r="BM18" s="2" t="e">
        <f t="shared" si="22"/>
        <v>#DIV/0!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52033.3</v>
      </c>
      <c r="D19" s="9">
        <f t="shared" si="1"/>
        <v>1593.1999999999998</v>
      </c>
      <c r="E19" s="2">
        <f t="shared" si="6"/>
        <v>3.061885369561415</v>
      </c>
      <c r="F19" s="2">
        <v>2350</v>
      </c>
      <c r="G19" s="2">
        <v>449.4</v>
      </c>
      <c r="H19" s="2">
        <f t="shared" si="7"/>
        <v>19.123404255319148</v>
      </c>
      <c r="I19" s="2">
        <v>230</v>
      </c>
      <c r="J19" s="2">
        <v>65.4</v>
      </c>
      <c r="K19" s="2">
        <f t="shared" si="2"/>
        <v>28.434782608695652</v>
      </c>
      <c r="L19" s="2">
        <v>34.9</v>
      </c>
      <c r="M19" s="2">
        <v>236.3</v>
      </c>
      <c r="N19" s="2">
        <f t="shared" si="8"/>
        <v>677.0773638968482</v>
      </c>
      <c r="O19" s="2">
        <v>142.4</v>
      </c>
      <c r="P19" s="2">
        <v>5.5</v>
      </c>
      <c r="Q19" s="2">
        <f t="shared" si="9"/>
        <v>3.8623595505617976</v>
      </c>
      <c r="R19" s="2">
        <v>339.1</v>
      </c>
      <c r="S19" s="2">
        <v>8.2</v>
      </c>
      <c r="T19" s="2">
        <f t="shared" si="23"/>
        <v>2.418165732822176</v>
      </c>
      <c r="U19" s="2"/>
      <c r="V19" s="2"/>
      <c r="W19" s="2" t="e">
        <f t="shared" si="10"/>
        <v>#DIV/0!</v>
      </c>
      <c r="X19" s="2">
        <v>250</v>
      </c>
      <c r="Y19" s="2">
        <v>11.2</v>
      </c>
      <c r="Z19" s="2">
        <f t="shared" si="11"/>
        <v>4.4799999999999995</v>
      </c>
      <c r="AA19" s="2">
        <v>1.6</v>
      </c>
      <c r="AB19" s="2">
        <v>0.4</v>
      </c>
      <c r="AC19" s="2">
        <f t="shared" si="12"/>
        <v>25</v>
      </c>
      <c r="AD19" s="2"/>
      <c r="AE19" s="2"/>
      <c r="AF19" s="2" t="e">
        <f t="shared" si="13"/>
        <v>#DIV/0!</v>
      </c>
      <c r="AG19" s="2">
        <v>12</v>
      </c>
      <c r="AH19" s="2"/>
      <c r="AI19" s="2">
        <f t="shared" si="14"/>
        <v>0</v>
      </c>
      <c r="AJ19" s="2">
        <v>49683.3</v>
      </c>
      <c r="AK19" s="2">
        <v>1143.8</v>
      </c>
      <c r="AL19" s="2">
        <f t="shared" si="15"/>
        <v>2.3021820209205104</v>
      </c>
      <c r="AM19" s="2">
        <v>3963.5</v>
      </c>
      <c r="AN19" s="2">
        <v>990.9</v>
      </c>
      <c r="AO19" s="2">
        <f t="shared" si="16"/>
        <v>25.000630755645265</v>
      </c>
      <c r="AP19" s="2"/>
      <c r="AQ19" s="2"/>
      <c r="AR19" s="2" t="e">
        <f t="shared" si="17"/>
        <v>#DIV/0!</v>
      </c>
      <c r="AS19" s="2">
        <v>52824.1</v>
      </c>
      <c r="AT19" s="2">
        <v>924.9</v>
      </c>
      <c r="AU19" s="2">
        <f t="shared" si="18"/>
        <v>1.7509053632716887</v>
      </c>
      <c r="AV19" s="23">
        <v>1692</v>
      </c>
      <c r="AW19" s="2">
        <v>291</v>
      </c>
      <c r="AX19" s="2">
        <f t="shared" si="25"/>
        <v>17.19858156028369</v>
      </c>
      <c r="AY19" s="22">
        <v>1401</v>
      </c>
      <c r="AZ19" s="2">
        <v>237.2</v>
      </c>
      <c r="BA19" s="2">
        <f t="shared" si="3"/>
        <v>16.93076374018558</v>
      </c>
      <c r="BB19" s="2">
        <v>1735.1</v>
      </c>
      <c r="BC19" s="2">
        <v>207.6</v>
      </c>
      <c r="BD19" s="2">
        <f t="shared" si="24"/>
        <v>11.964728257737306</v>
      </c>
      <c r="BE19" s="22">
        <v>381</v>
      </c>
      <c r="BF19" s="2">
        <v>99.5</v>
      </c>
      <c r="BG19" s="2">
        <f t="shared" si="20"/>
        <v>26.115485564304464</v>
      </c>
      <c r="BH19" s="22">
        <v>48871.1</v>
      </c>
      <c r="BI19" s="2">
        <v>313.5</v>
      </c>
      <c r="BJ19" s="2">
        <f t="shared" si="21"/>
        <v>0.6414834124871346</v>
      </c>
      <c r="BK19" s="21">
        <f t="shared" si="4"/>
        <v>-790.7999999999956</v>
      </c>
      <c r="BL19" s="21">
        <f t="shared" si="5"/>
        <v>668.2999999999998</v>
      </c>
      <c r="BM19" s="2">
        <f t="shared" si="22"/>
        <v>-84.5093576125447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8961.3</v>
      </c>
      <c r="D20" s="9">
        <f t="shared" si="1"/>
        <v>2048.9</v>
      </c>
      <c r="E20" s="2">
        <f t="shared" si="6"/>
        <v>22.8638701974044</v>
      </c>
      <c r="F20" s="2">
        <v>1635.9</v>
      </c>
      <c r="G20" s="2">
        <v>417.6</v>
      </c>
      <c r="H20" s="2">
        <f t="shared" si="7"/>
        <v>25.527232715936183</v>
      </c>
      <c r="I20" s="2">
        <v>84.2</v>
      </c>
      <c r="J20" s="2">
        <v>85</v>
      </c>
      <c r="K20" s="2">
        <f t="shared" si="2"/>
        <v>100.95011876484561</v>
      </c>
      <c r="L20" s="2">
        <v>14</v>
      </c>
      <c r="M20" s="2">
        <v>6.8</v>
      </c>
      <c r="N20" s="2">
        <f t="shared" si="8"/>
        <v>48.57142857142857</v>
      </c>
      <c r="O20" s="2">
        <v>88.4</v>
      </c>
      <c r="P20" s="2">
        <v>21.9</v>
      </c>
      <c r="Q20" s="2">
        <f t="shared" si="9"/>
        <v>24.773755656108595</v>
      </c>
      <c r="R20" s="2">
        <v>410</v>
      </c>
      <c r="S20" s="2">
        <v>34.6</v>
      </c>
      <c r="T20" s="2">
        <f t="shared" si="23"/>
        <v>8.439024390243903</v>
      </c>
      <c r="U20" s="2"/>
      <c r="V20" s="2"/>
      <c r="W20" s="2" t="e">
        <f t="shared" si="10"/>
        <v>#DIV/0!</v>
      </c>
      <c r="X20" s="2">
        <v>220</v>
      </c>
      <c r="Y20" s="2">
        <v>67.2</v>
      </c>
      <c r="Z20" s="2">
        <f t="shared" si="11"/>
        <v>30.545454545454547</v>
      </c>
      <c r="AA20" s="2">
        <v>5.5</v>
      </c>
      <c r="AB20" s="2">
        <v>1.2</v>
      </c>
      <c r="AC20" s="2">
        <f t="shared" si="12"/>
        <v>21.818181818181817</v>
      </c>
      <c r="AD20" s="2"/>
      <c r="AE20" s="2"/>
      <c r="AF20" s="2" t="e">
        <f t="shared" si="13"/>
        <v>#DIV/0!</v>
      </c>
      <c r="AG20" s="2"/>
      <c r="AH20" s="2">
        <v>53.9</v>
      </c>
      <c r="AI20" s="2" t="e">
        <f t="shared" si="14"/>
        <v>#DIV/0!</v>
      </c>
      <c r="AJ20" s="2">
        <v>7325.4</v>
      </c>
      <c r="AK20" s="2">
        <v>1631.3</v>
      </c>
      <c r="AL20" s="2">
        <f t="shared" si="15"/>
        <v>22.269091107652823</v>
      </c>
      <c r="AM20" s="2">
        <v>5948.4</v>
      </c>
      <c r="AN20" s="2">
        <v>1487.1</v>
      </c>
      <c r="AO20" s="2">
        <f t="shared" si="16"/>
        <v>25</v>
      </c>
      <c r="AP20" s="2"/>
      <c r="AQ20" s="2"/>
      <c r="AR20" s="2" t="e">
        <f t="shared" si="17"/>
        <v>#DIV/0!</v>
      </c>
      <c r="AS20" s="2">
        <v>8961.3</v>
      </c>
      <c r="AT20" s="2">
        <v>1383</v>
      </c>
      <c r="AU20" s="2">
        <f t="shared" si="18"/>
        <v>15.433028690033812</v>
      </c>
      <c r="AV20" s="23">
        <v>2701.3</v>
      </c>
      <c r="AW20" s="2">
        <v>384.5</v>
      </c>
      <c r="AX20" s="2">
        <f t="shared" si="25"/>
        <v>14.23388738755414</v>
      </c>
      <c r="AY20" s="22">
        <v>1698.7</v>
      </c>
      <c r="AZ20" s="2">
        <v>271.3</v>
      </c>
      <c r="BA20" s="2">
        <f t="shared" si="3"/>
        <v>15.971036675104491</v>
      </c>
      <c r="BB20" s="2">
        <v>3428.1</v>
      </c>
      <c r="BC20" s="2">
        <v>289</v>
      </c>
      <c r="BD20" s="2">
        <f t="shared" si="24"/>
        <v>8.430325836469182</v>
      </c>
      <c r="BE20" s="22">
        <v>592.1</v>
      </c>
      <c r="BF20" s="2">
        <v>96.9</v>
      </c>
      <c r="BG20" s="2">
        <f t="shared" si="20"/>
        <v>16.36547880425604</v>
      </c>
      <c r="BH20" s="22">
        <v>1168.3</v>
      </c>
      <c r="BI20" s="2">
        <v>364</v>
      </c>
      <c r="BJ20" s="2">
        <f t="shared" si="21"/>
        <v>31.156381066506896</v>
      </c>
      <c r="BK20" s="21">
        <f t="shared" si="4"/>
        <v>0</v>
      </c>
      <c r="BL20" s="21">
        <f t="shared" si="5"/>
        <v>665.9000000000001</v>
      </c>
      <c r="BM20" s="2" t="e">
        <f t="shared" si="22"/>
        <v>#DIV/0!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6691</v>
      </c>
      <c r="D21" s="9">
        <f t="shared" si="1"/>
        <v>1212.5</v>
      </c>
      <c r="E21" s="2">
        <f t="shared" si="6"/>
        <v>18.121357046779256</v>
      </c>
      <c r="F21" s="2">
        <v>1191.3</v>
      </c>
      <c r="G21" s="2">
        <v>172.7</v>
      </c>
      <c r="H21" s="2">
        <f t="shared" si="7"/>
        <v>14.496768236380426</v>
      </c>
      <c r="I21" s="2">
        <v>60</v>
      </c>
      <c r="J21" s="2">
        <v>13.3</v>
      </c>
      <c r="K21" s="2">
        <f t="shared" si="2"/>
        <v>22.166666666666668</v>
      </c>
      <c r="L21" s="2">
        <v>42</v>
      </c>
      <c r="M21" s="2">
        <v>29.6</v>
      </c>
      <c r="N21" s="2">
        <f t="shared" si="8"/>
        <v>70.47619047619048</v>
      </c>
      <c r="O21" s="2">
        <v>95</v>
      </c>
      <c r="P21" s="2">
        <v>15.8</v>
      </c>
      <c r="Q21" s="2">
        <f t="shared" si="9"/>
        <v>16.63157894736842</v>
      </c>
      <c r="R21" s="2">
        <v>360</v>
      </c>
      <c r="S21" s="2">
        <v>14.4</v>
      </c>
      <c r="T21" s="2">
        <f t="shared" si="23"/>
        <v>4</v>
      </c>
      <c r="U21" s="2"/>
      <c r="V21" s="2"/>
      <c r="W21" s="2" t="e">
        <f t="shared" si="10"/>
        <v>#DIV/0!</v>
      </c>
      <c r="X21" s="2">
        <v>89</v>
      </c>
      <c r="Y21" s="2">
        <v>0</v>
      </c>
      <c r="Z21" s="2">
        <f t="shared" si="11"/>
        <v>0</v>
      </c>
      <c r="AA21" s="2">
        <v>25.5</v>
      </c>
      <c r="AB21" s="2">
        <v>5.8</v>
      </c>
      <c r="AC21" s="2">
        <f t="shared" si="12"/>
        <v>22.745098039215687</v>
      </c>
      <c r="AD21" s="2"/>
      <c r="AE21" s="2"/>
      <c r="AF21" s="2" t="e">
        <f t="shared" si="13"/>
        <v>#DIV/0!</v>
      </c>
      <c r="AG21" s="2"/>
      <c r="AH21" s="2"/>
      <c r="AI21" s="2" t="e">
        <f t="shared" si="14"/>
        <v>#DIV/0!</v>
      </c>
      <c r="AJ21" s="2">
        <v>5499.7</v>
      </c>
      <c r="AK21" s="2">
        <v>1039.8</v>
      </c>
      <c r="AL21" s="2">
        <f t="shared" si="15"/>
        <v>18.906485808316816</v>
      </c>
      <c r="AM21" s="2">
        <v>3755.5</v>
      </c>
      <c r="AN21" s="2">
        <v>938.9</v>
      </c>
      <c r="AO21" s="2">
        <f t="shared" si="16"/>
        <v>25.00066569032086</v>
      </c>
      <c r="AP21" s="2"/>
      <c r="AQ21" s="2"/>
      <c r="AR21" s="2" t="e">
        <f t="shared" si="17"/>
        <v>#DIV/0!</v>
      </c>
      <c r="AS21" s="2">
        <v>6691</v>
      </c>
      <c r="AT21" s="2">
        <v>1001.6</v>
      </c>
      <c r="AU21" s="2">
        <f t="shared" si="18"/>
        <v>14.969361829322972</v>
      </c>
      <c r="AV21" s="23">
        <v>1889.5</v>
      </c>
      <c r="AW21" s="2">
        <v>394.2</v>
      </c>
      <c r="AX21" s="2">
        <f t="shared" si="25"/>
        <v>20.86266207991532</v>
      </c>
      <c r="AY21" s="22">
        <v>1319.7</v>
      </c>
      <c r="AZ21" s="2">
        <v>252.5</v>
      </c>
      <c r="BA21" s="2">
        <f t="shared" si="3"/>
        <v>19.13313631886035</v>
      </c>
      <c r="BB21" s="2">
        <v>1723.3</v>
      </c>
      <c r="BC21" s="2">
        <v>85.5</v>
      </c>
      <c r="BD21" s="2">
        <f t="shared" si="24"/>
        <v>4.961411245865491</v>
      </c>
      <c r="BE21" s="22">
        <v>519</v>
      </c>
      <c r="BF21" s="2">
        <v>98.8</v>
      </c>
      <c r="BG21" s="2">
        <f t="shared" si="20"/>
        <v>19.03660886319846</v>
      </c>
      <c r="BH21" s="22">
        <v>1679</v>
      </c>
      <c r="BI21" s="2">
        <v>399.2</v>
      </c>
      <c r="BJ21" s="2">
        <f t="shared" si="21"/>
        <v>23.776057176891005</v>
      </c>
      <c r="BK21" s="21">
        <f t="shared" si="4"/>
        <v>0</v>
      </c>
      <c r="BL21" s="21">
        <f t="shared" si="5"/>
        <v>210.89999999999998</v>
      </c>
      <c r="BM21" s="2" t="e">
        <f t="shared" si="22"/>
        <v>#DIV/0!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6620.1</v>
      </c>
      <c r="D22" s="9">
        <f t="shared" si="1"/>
        <v>1213.6</v>
      </c>
      <c r="E22" s="2">
        <f t="shared" si="6"/>
        <v>18.33204936481322</v>
      </c>
      <c r="F22" s="2">
        <v>1241.4</v>
      </c>
      <c r="G22" s="2">
        <v>360.7</v>
      </c>
      <c r="H22" s="2">
        <f t="shared" si="7"/>
        <v>29.055904623811823</v>
      </c>
      <c r="I22" s="2">
        <v>10.6</v>
      </c>
      <c r="J22" s="2">
        <v>2.6</v>
      </c>
      <c r="K22" s="2">
        <f t="shared" si="2"/>
        <v>24.528301886792455</v>
      </c>
      <c r="L22" s="2">
        <v>9</v>
      </c>
      <c r="M22" s="2">
        <v>0.2</v>
      </c>
      <c r="N22" s="2">
        <f t="shared" si="8"/>
        <v>2.2222222222222223</v>
      </c>
      <c r="O22" s="2">
        <v>85</v>
      </c>
      <c r="P22" s="2">
        <v>1.9</v>
      </c>
      <c r="Q22" s="2">
        <f t="shared" si="9"/>
        <v>2.2352941176470584</v>
      </c>
      <c r="R22" s="2">
        <v>340</v>
      </c>
      <c r="S22" s="2">
        <v>83.8</v>
      </c>
      <c r="T22" s="2">
        <f t="shared" si="23"/>
        <v>24.64705882352941</v>
      </c>
      <c r="U22" s="2"/>
      <c r="V22" s="2"/>
      <c r="W22" s="2" t="e">
        <f t="shared" si="10"/>
        <v>#DIV/0!</v>
      </c>
      <c r="X22" s="2">
        <v>240</v>
      </c>
      <c r="Y22" s="2">
        <v>134.5</v>
      </c>
      <c r="Z22" s="2">
        <f t="shared" si="11"/>
        <v>56.041666666666664</v>
      </c>
      <c r="AA22" s="2"/>
      <c r="AB22" s="2">
        <v>20.2</v>
      </c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/>
      <c r="AI22" s="2" t="e">
        <f t="shared" si="14"/>
        <v>#DIV/0!</v>
      </c>
      <c r="AJ22" s="2">
        <v>5378.7</v>
      </c>
      <c r="AK22" s="2">
        <v>852.9</v>
      </c>
      <c r="AL22" s="2">
        <f t="shared" si="15"/>
        <v>15.856991466339451</v>
      </c>
      <c r="AM22" s="2">
        <v>3101.6</v>
      </c>
      <c r="AN22" s="2">
        <v>775.4</v>
      </c>
      <c r="AO22" s="2">
        <f t="shared" si="16"/>
        <v>25</v>
      </c>
      <c r="AP22" s="2"/>
      <c r="AQ22" s="2"/>
      <c r="AR22" s="2" t="e">
        <f t="shared" si="17"/>
        <v>#DIV/0!</v>
      </c>
      <c r="AS22" s="2">
        <v>6620.1</v>
      </c>
      <c r="AT22" s="2">
        <v>906.7</v>
      </c>
      <c r="AU22" s="2">
        <f t="shared" si="18"/>
        <v>13.696167731605263</v>
      </c>
      <c r="AV22" s="23">
        <v>1761.3</v>
      </c>
      <c r="AW22" s="2">
        <v>335.4</v>
      </c>
      <c r="AX22" s="2">
        <f t="shared" si="25"/>
        <v>19.04275251234883</v>
      </c>
      <c r="AY22" s="22">
        <v>1352.3</v>
      </c>
      <c r="AZ22" s="2">
        <v>270.7</v>
      </c>
      <c r="BA22" s="2">
        <f t="shared" si="3"/>
        <v>20.017747541226058</v>
      </c>
      <c r="BB22" s="2">
        <v>2578.7</v>
      </c>
      <c r="BC22" s="2">
        <v>86.5</v>
      </c>
      <c r="BD22" s="2">
        <f t="shared" si="24"/>
        <v>3.3544033815488428</v>
      </c>
      <c r="BE22" s="22">
        <v>293.8</v>
      </c>
      <c r="BF22" s="2">
        <v>128.8</v>
      </c>
      <c r="BG22" s="2">
        <f t="shared" si="20"/>
        <v>43.83934649421376</v>
      </c>
      <c r="BH22" s="22">
        <v>1875</v>
      </c>
      <c r="BI22" s="2">
        <v>332.1</v>
      </c>
      <c r="BJ22" s="2">
        <f t="shared" si="21"/>
        <v>17.712</v>
      </c>
      <c r="BK22" s="21">
        <f t="shared" si="4"/>
        <v>0</v>
      </c>
      <c r="BL22" s="21">
        <f t="shared" si="5"/>
        <v>306.89999999999986</v>
      </c>
      <c r="BM22" s="2" t="e">
        <f t="shared" si="22"/>
        <v>#DIV/0!</v>
      </c>
      <c r="BN22" s="11"/>
      <c r="BO22" s="12"/>
    </row>
    <row r="23" spans="1:67" ht="14.25" customHeight="1">
      <c r="A23" s="56" t="s">
        <v>20</v>
      </c>
      <c r="B23" s="57"/>
      <c r="C23" s="9">
        <f>SUM(C10:C22)</f>
        <v>157874.5</v>
      </c>
      <c r="D23" s="9">
        <f>SUM(D10:D22)</f>
        <v>17601.199999999997</v>
      </c>
      <c r="E23" s="7">
        <f>D23/C23*100</f>
        <v>11.148855578323287</v>
      </c>
      <c r="F23" s="7">
        <f>SUM(F10:F22)</f>
        <v>33594.7</v>
      </c>
      <c r="G23" s="7">
        <f>SUM(G10:G22)</f>
        <v>6446.5</v>
      </c>
      <c r="H23" s="7">
        <f t="shared" si="7"/>
        <v>19.189038747183336</v>
      </c>
      <c r="I23" s="7">
        <f>SUM(I10:I22)</f>
        <v>8251.7</v>
      </c>
      <c r="J23" s="7">
        <f>SUM(J10:J22)</f>
        <v>2151.1</v>
      </c>
      <c r="K23" s="7">
        <f t="shared" si="2"/>
        <v>26.068567689082244</v>
      </c>
      <c r="L23" s="7">
        <f>SUM(L10:L22)</f>
        <v>284.9</v>
      </c>
      <c r="M23" s="7">
        <f>SUM(M10:M22)</f>
        <v>298.1</v>
      </c>
      <c r="N23" s="7">
        <f t="shared" si="8"/>
        <v>104.63320463320464</v>
      </c>
      <c r="O23" s="7">
        <f>SUM(O10:O22)</f>
        <v>4119.800000000001</v>
      </c>
      <c r="P23" s="7">
        <f>SUM(P10:P22)</f>
        <v>271.79999999999995</v>
      </c>
      <c r="Q23" s="7">
        <f>P23/O23*100</f>
        <v>6.597407641147626</v>
      </c>
      <c r="R23" s="7">
        <f>SUM(R10:R22)</f>
        <v>6952</v>
      </c>
      <c r="S23" s="7">
        <f>SUM(S10:S22)</f>
        <v>484.2</v>
      </c>
      <c r="T23" s="7">
        <f>S23/R23*100</f>
        <v>6.964902186421174</v>
      </c>
      <c r="U23" s="7">
        <f>SUM(U10:U22)</f>
        <v>305</v>
      </c>
      <c r="V23" s="7">
        <f>SUM(V10:V22)</f>
        <v>65</v>
      </c>
      <c r="W23" s="7">
        <f>V23/U23*100</f>
        <v>21.311475409836063</v>
      </c>
      <c r="X23" s="7">
        <f>SUM(X10:X22)</f>
        <v>2224.5</v>
      </c>
      <c r="Y23" s="7">
        <f>SUM(Y10:Y22)</f>
        <v>323.2</v>
      </c>
      <c r="Z23" s="7">
        <f>Y23/X23*100</f>
        <v>14.529107664643739</v>
      </c>
      <c r="AA23" s="7">
        <f>SUM(AA10:AA22)</f>
        <v>452.50000000000006</v>
      </c>
      <c r="AB23" s="7">
        <f>SUM(AB10:AB22)</f>
        <v>61.2</v>
      </c>
      <c r="AC23" s="7">
        <f>AB23/AA23*100</f>
        <v>13.524861878453038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562</v>
      </c>
      <c r="AH23" s="7">
        <f>SUM(AH10:AH22)</f>
        <v>171.4</v>
      </c>
      <c r="AI23" s="2">
        <f t="shared" si="14"/>
        <v>30.498220640569397</v>
      </c>
      <c r="AJ23" s="7">
        <f>SUM(AJ10:AJ22)</f>
        <v>124279.79999999999</v>
      </c>
      <c r="AK23" s="7">
        <f>SUM(AK10:AK22)</f>
        <v>11154.699999999999</v>
      </c>
      <c r="AL23" s="7">
        <f>AK23/AJ23*100</f>
        <v>8.975473085730746</v>
      </c>
      <c r="AM23" s="7">
        <f>SUM(AM10:AM22)</f>
        <v>38541.2</v>
      </c>
      <c r="AN23" s="7">
        <f>SUM(AN10:AN22)</f>
        <v>9635.4</v>
      </c>
      <c r="AO23" s="7">
        <f>AN23/AM23*100</f>
        <v>25.00025946260106</v>
      </c>
      <c r="AP23" s="7">
        <f>SUM(AP10:AP22)</f>
        <v>526.5999999999999</v>
      </c>
      <c r="AQ23" s="7">
        <f>SUM(AQ10:AQ22)</f>
        <v>131.6</v>
      </c>
      <c r="AR23" s="7">
        <f>AQ23/AP23*100</f>
        <v>24.990505127231298</v>
      </c>
      <c r="AS23" s="7">
        <f>SUM(AS10:AS22)</f>
        <v>172569.9</v>
      </c>
      <c r="AT23" s="7">
        <f>SUM(AT10:AT22)</f>
        <v>13322.500000000002</v>
      </c>
      <c r="AU23" s="7">
        <f>(AT23/AS23)*100</f>
        <v>7.720060103181378</v>
      </c>
      <c r="AV23" s="7">
        <f>SUM(AV10:AV22)</f>
        <v>25509.899999999998</v>
      </c>
      <c r="AW23" s="7">
        <f>SUM(AW10:AW22)</f>
        <v>4355.4</v>
      </c>
      <c r="AX23" s="7">
        <f t="shared" si="25"/>
        <v>17.07337151458845</v>
      </c>
      <c r="AY23" s="7">
        <f>SUM(AY10:AY22)</f>
        <v>18607.699999999997</v>
      </c>
      <c r="AZ23" s="7">
        <f>SUM(AZ10:AZ22)</f>
        <v>3202.3999999999996</v>
      </c>
      <c r="BA23" s="7">
        <f t="shared" si="3"/>
        <v>17.21007969818946</v>
      </c>
      <c r="BB23" s="7">
        <f>SUM(BB10:BB22)</f>
        <v>36722.1</v>
      </c>
      <c r="BC23" s="7">
        <f>SUM(BC10:BC22)</f>
        <v>2386.7999999999997</v>
      </c>
      <c r="BD23" s="7">
        <f>BC23/BB23*100</f>
        <v>6.499628289231825</v>
      </c>
      <c r="BE23" s="7">
        <f>SUM(BE10:BE22)</f>
        <v>43018.6</v>
      </c>
      <c r="BF23" s="7">
        <f>SUM(BF10:BF22)</f>
        <v>2612.8</v>
      </c>
      <c r="BG23" s="7">
        <f>BF23/BE23*100</f>
        <v>6.073651862217739</v>
      </c>
      <c r="BH23" s="7">
        <f>SUM(BH10:BH22)</f>
        <v>63037.2</v>
      </c>
      <c r="BI23" s="7">
        <f>SUM(BI10:BI22)</f>
        <v>3384.1</v>
      </c>
      <c r="BJ23" s="7">
        <f>BI23/BH23*100</f>
        <v>5.368417378944496</v>
      </c>
      <c r="BK23" s="7">
        <f>SUM(BK10:BK22)</f>
        <v>-14695.399999999994</v>
      </c>
      <c r="BL23" s="7">
        <f>SUM(BL10:BL22)</f>
        <v>4278.700000000001</v>
      </c>
      <c r="BM23" s="7">
        <f>BL23/BK23*100</f>
        <v>-29.11591382337332</v>
      </c>
      <c r="BN23" s="11"/>
      <c r="BO23" s="12"/>
    </row>
    <row r="24" spans="3:65" ht="15" hidden="1">
      <c r="C24" s="16">
        <f aca="true" t="shared" si="26" ref="C24:AC24">C23-C20</f>
        <v>148913.2</v>
      </c>
      <c r="D24" s="16">
        <f t="shared" si="26"/>
        <v>15552.299999999997</v>
      </c>
      <c r="E24" s="16">
        <f t="shared" si="26"/>
        <v>-11.715014619081112</v>
      </c>
      <c r="F24" s="16">
        <f t="shared" si="26"/>
        <v>31958.799999999996</v>
      </c>
      <c r="G24" s="16">
        <f t="shared" si="26"/>
        <v>6028.9</v>
      </c>
      <c r="H24" s="16">
        <f t="shared" si="26"/>
        <v>-6.338193968752847</v>
      </c>
      <c r="I24" s="16">
        <f t="shared" si="26"/>
        <v>8167.500000000001</v>
      </c>
      <c r="J24" s="16">
        <f t="shared" si="26"/>
        <v>2066.1</v>
      </c>
      <c r="K24" s="16">
        <f t="shared" si="26"/>
        <v>-74.88155107576337</v>
      </c>
      <c r="L24" s="16">
        <f t="shared" si="26"/>
        <v>270.9</v>
      </c>
      <c r="M24" s="16">
        <f t="shared" si="26"/>
        <v>291.3</v>
      </c>
      <c r="N24" s="16">
        <f t="shared" si="26"/>
        <v>56.06177606177607</v>
      </c>
      <c r="O24" s="16">
        <f t="shared" si="26"/>
        <v>4031.400000000001</v>
      </c>
      <c r="P24" s="16">
        <f t="shared" si="26"/>
        <v>249.89999999999995</v>
      </c>
      <c r="Q24" s="16">
        <f t="shared" si="26"/>
        <v>-18.17634801496097</v>
      </c>
      <c r="R24" s="16">
        <f t="shared" si="26"/>
        <v>6542</v>
      </c>
      <c r="S24" s="16">
        <f t="shared" si="26"/>
        <v>449.59999999999997</v>
      </c>
      <c r="T24" s="16">
        <f t="shared" si="26"/>
        <v>-1.4741222038227288</v>
      </c>
      <c r="U24" s="16">
        <f t="shared" si="26"/>
        <v>305</v>
      </c>
      <c r="V24" s="16">
        <f t="shared" si="26"/>
        <v>65</v>
      </c>
      <c r="W24" s="16" t="e">
        <f t="shared" si="26"/>
        <v>#DIV/0!</v>
      </c>
      <c r="X24" s="16">
        <f t="shared" si="26"/>
        <v>2004.5</v>
      </c>
      <c r="Y24" s="16">
        <f t="shared" si="26"/>
        <v>256</v>
      </c>
      <c r="Z24" s="16">
        <f t="shared" si="26"/>
        <v>-16.016346880810808</v>
      </c>
      <c r="AA24" s="16">
        <f t="shared" si="26"/>
        <v>447.00000000000006</v>
      </c>
      <c r="AB24" s="16">
        <f t="shared" si="26"/>
        <v>60</v>
      </c>
      <c r="AC24" s="16">
        <f t="shared" si="26"/>
        <v>-8.293319939728779</v>
      </c>
      <c r="AD24" s="16"/>
      <c r="AE24" s="16"/>
      <c r="AF24" s="2" t="e">
        <f t="shared" si="13"/>
        <v>#DIV/0!</v>
      </c>
      <c r="AG24" s="16">
        <f aca="true" t="shared" si="27" ref="AG24:BM24">AG23-AG20</f>
        <v>562</v>
      </c>
      <c r="AH24" s="16">
        <f t="shared" si="27"/>
        <v>117.5</v>
      </c>
      <c r="AI24" s="2">
        <f t="shared" si="14"/>
        <v>20.90747330960854</v>
      </c>
      <c r="AJ24" s="16">
        <f t="shared" si="27"/>
        <v>116954.4</v>
      </c>
      <c r="AK24" s="16">
        <f t="shared" si="27"/>
        <v>9523.4</v>
      </c>
      <c r="AL24" s="16">
        <f t="shared" si="27"/>
        <v>-13.293618021922077</v>
      </c>
      <c r="AM24" s="16">
        <f t="shared" si="27"/>
        <v>32592.799999999996</v>
      </c>
      <c r="AN24" s="16">
        <f t="shared" si="27"/>
        <v>8148.299999999999</v>
      </c>
      <c r="AO24" s="16">
        <f t="shared" si="27"/>
        <v>0.0002594626010612444</v>
      </c>
      <c r="AP24" s="16">
        <f t="shared" si="27"/>
        <v>526.5999999999999</v>
      </c>
      <c r="AQ24" s="16">
        <f t="shared" si="27"/>
        <v>131.6</v>
      </c>
      <c r="AR24" s="16" t="e">
        <f t="shared" si="27"/>
        <v>#DIV/0!</v>
      </c>
      <c r="AS24" s="16">
        <f t="shared" si="27"/>
        <v>163608.6</v>
      </c>
      <c r="AT24" s="16">
        <f t="shared" si="27"/>
        <v>11939.500000000002</v>
      </c>
      <c r="AU24" s="16">
        <f t="shared" si="27"/>
        <v>-7.712968586852433</v>
      </c>
      <c r="AV24" s="16">
        <f t="shared" si="27"/>
        <v>22808.6</v>
      </c>
      <c r="AW24" s="16">
        <f>AW23-AW20</f>
        <v>3970.8999999999996</v>
      </c>
      <c r="AX24" s="16">
        <f t="shared" si="27"/>
        <v>2.8394841270343125</v>
      </c>
      <c r="AY24" s="16">
        <f t="shared" si="27"/>
        <v>16908.999999999996</v>
      </c>
      <c r="AZ24" s="16">
        <f t="shared" si="27"/>
        <v>2931.0999999999995</v>
      </c>
      <c r="BA24" s="16">
        <f t="shared" si="27"/>
        <v>1.2390430230849692</v>
      </c>
      <c r="BB24" s="16">
        <f t="shared" si="27"/>
        <v>33294</v>
      </c>
      <c r="BC24" s="16">
        <f t="shared" si="27"/>
        <v>2097.7999999999997</v>
      </c>
      <c r="BD24" s="16">
        <f t="shared" si="27"/>
        <v>-1.930697547237357</v>
      </c>
      <c r="BE24" s="16">
        <f t="shared" si="27"/>
        <v>42426.5</v>
      </c>
      <c r="BF24" s="16">
        <f t="shared" si="27"/>
        <v>2515.9</v>
      </c>
      <c r="BG24" s="16">
        <f t="shared" si="27"/>
        <v>-10.2918269420383</v>
      </c>
      <c r="BH24" s="16">
        <f t="shared" si="27"/>
        <v>61868.899999999994</v>
      </c>
      <c r="BI24" s="16">
        <f t="shared" si="27"/>
        <v>3020.1</v>
      </c>
      <c r="BJ24" s="16">
        <f t="shared" si="27"/>
        <v>-25.7879636875624</v>
      </c>
      <c r="BK24" s="16">
        <f t="shared" si="27"/>
        <v>-14695.399999999994</v>
      </c>
      <c r="BL24" s="16">
        <f t="shared" si="27"/>
        <v>3612.8000000000006</v>
      </c>
      <c r="BM24" s="16" t="e">
        <f t="shared" si="27"/>
        <v>#DIV/0!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23:B23"/>
    <mergeCell ref="AG6:AI7"/>
    <mergeCell ref="B4:B8"/>
    <mergeCell ref="A4:A8"/>
    <mergeCell ref="X6:Z7"/>
    <mergeCell ref="I5:AI5"/>
    <mergeCell ref="AD6:AF7"/>
    <mergeCell ref="L6:N7"/>
    <mergeCell ref="O6:Q7"/>
    <mergeCell ref="AM6:AO7"/>
    <mergeCell ref="R6:T7"/>
    <mergeCell ref="I6:K7"/>
    <mergeCell ref="U6:W7"/>
    <mergeCell ref="BK4:BM7"/>
    <mergeCell ref="BE5:BG7"/>
    <mergeCell ref="BH5:BJ7"/>
    <mergeCell ref="AV4:BJ4"/>
    <mergeCell ref="AV5:AX7"/>
    <mergeCell ref="BB5:BD7"/>
    <mergeCell ref="AY5:BA5"/>
    <mergeCell ref="AY6:BA7"/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ibrfin7</cp:lastModifiedBy>
  <cp:lastPrinted>2022-02-10T05:53:08Z</cp:lastPrinted>
  <dcterms:created xsi:type="dcterms:W3CDTF">2013-04-03T10:22:22Z</dcterms:created>
  <dcterms:modified xsi:type="dcterms:W3CDTF">2022-04-08T08:13:39Z</dcterms:modified>
  <cp:category/>
  <cp:version/>
  <cp:contentType/>
  <cp:contentStatus/>
</cp:coreProperties>
</file>