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<sst xmlns="http://schemas.openxmlformats.org/spreadsheetml/2006/main" count="109" uniqueCount="46">
  <si>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</si>
  <si>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</si>
  <si>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</si>
  <si>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</si>
  <si>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</si>
  <si>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</si>
  <si>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</si>
  <si>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</si>
  <si>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</si>
  <si>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</si>
  <si>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</si>
  <si>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</si>
  <si>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</si>
  <si>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</si>
  <si>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</si>
  <si>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</si>
  <si>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</si>
  <si>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</si>
  <si>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</si>
  <si>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</si>
  <si>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</si>
  <si>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</si>
  <si>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</si>
  <si>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</si>
  <si>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</si>
  <si>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</si>
  <si>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</si>
  <si>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</si>
  <si>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</si>
  <si>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</si>
  <si>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Айбечское сельское поселение</t>
  </si>
  <si>
    <t>Андреевское сельское поселение</t>
  </si>
  <si>
    <t>Березовское сельское поселение</t>
  </si>
  <si>
    <t>Большеабакасинское сельское поселение</t>
  </si>
  <si>
    <t>Буинское сельское поселение</t>
  </si>
  <si>
    <t>Ибресинское городское поселение</t>
  </si>
  <si>
    <t>Кировское сельское поселение</t>
  </si>
  <si>
    <t>Климовское сельское поселение</t>
  </si>
  <si>
    <t>Малокармалинское сельское поселение</t>
  </si>
  <si>
    <t>Новочурашевское сельское поселение</t>
  </si>
  <si>
    <t>Хормалинское сельское поселение</t>
  </si>
  <si>
    <t>Чуваш-Тимяшское сельское поселение</t>
  </si>
  <si>
    <t>Ширтанское сельское поселение</t>
  </si>
  <si>
    <t xml:space="preserve">Начальник финансового отдела администрации Ибресинского района </t>
  </si>
  <si>
    <t>О.В. Зиновьева</t>
  </si>
  <si>
    <t>Справка об исполнении бюджетов поселений Ибресинского района на 01  июня   2022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</si>
</sst>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7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53" applyFill="1" applyAlignment="1">
      <alignment vertical="center" wrapText="1"/>
      <protection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0" fontId="1" fillId="0" borderId="0" xfId="53" applyFont="1" applyFill="1" applyAlignment="1">
      <alignment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left"/>
      <protection/>
    </xf>
    <xf numFmtId="172" fontId="5" fillId="0" borderId="10" xfId="53" applyNumberFormat="1" applyFont="1" applyFill="1" applyBorder="1" applyAlignment="1" applyProtection="1">
      <alignment vertical="center" wrapText="1"/>
      <protection locked="0"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" fillId="0" borderId="10" xfId="53" applyNumberFormat="1" applyFont="1" applyFill="1" applyBorder="1" applyAlignment="1" applyProtection="1">
      <alignment vertical="center" wrapText="1"/>
      <protection locked="0"/>
    </xf>
    <xf numFmtId="0" fontId="4" fillId="0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>
      <alignment/>
      <protection/>
    </xf>
    <xf numFmtId="172" fontId="1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0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  <xf numFmtId="0" fontId="14" fillId="0" borderId="0" xfId="53" applyFont="1" applyFill="1" applyAlignment="1">
      <alignment vertical="center" wrapText="1"/>
      <protection/>
    </xf>
    <xf numFmtId="0" fontId="1" fillId="0" borderId="0" xfId="53" applyFill="1">
      <alignment/>
      <protection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1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" fillId="0" borderId="10" xfId="53" applyNumberFormat="1" applyFont="1" applyFill="1" applyBorder="1" applyProtection="1">
      <alignment/>
      <protection locked="0"/>
    </xf>
    <xf numFmtId="0" fontId="13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14" fillId="0" borderId="11" xfId="54" applyFont="1" applyFill="1" applyBorder="1" applyAlignment="1">
      <alignment horizontal="center" vertical="center" wrapText="1"/>
      <protection/>
    </xf>
    <xf numFmtId="0" fontId="14" fillId="0" borderId="12" xfId="54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6" xfId="53" applyFont="1" applyFill="1" applyBorder="1" applyAlignment="1">
      <alignment horizontal="center" vertical="center" wrapText="1"/>
      <protection/>
    </xf>
    <xf numFmtId="0" fontId="12" fillId="0" borderId="17" xfId="53" applyFont="1" applyFill="1" applyBorder="1" applyAlignment="1">
      <alignment horizontal="center" vertical="center" wrapText="1"/>
      <protection/>
    </xf>
    <xf numFmtId="0" fontId="12" fillId="0" borderId="18" xfId="53" applyFont="1" applyFill="1" applyBorder="1" applyAlignment="1">
      <alignment horizontal="center" vertical="center" wrapText="1"/>
      <protection/>
    </xf>
    <xf numFmtId="0" fontId="12" fillId="0" borderId="19" xfId="53" applyFont="1" applyFill="1" applyBorder="1" applyAlignment="1">
      <alignment horizontal="center" vertical="center" wrapText="1"/>
      <protection/>
    </xf>
    <xf numFmtId="0" fontId="12" fillId="0" borderId="20" xfId="53" applyFont="1" applyFill="1" applyBorder="1" applyAlignment="1">
      <alignment horizontal="center" vertical="center" wrapText="1"/>
      <protection/>
    </xf>
    <xf numFmtId="0" fontId="12" fillId="0" borderId="21" xfId="53" applyFont="1" applyFill="1" applyBorder="1" applyAlignment="1">
      <alignment horizontal="center" vertical="center" wrapText="1"/>
      <protection/>
    </xf>
    <xf numFmtId="0" fontId="12" fillId="0" borderId="22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left" vertical="center" wrapText="1"/>
      <protection/>
    </xf>
    <xf numFmtId="0" fontId="12" fillId="0" borderId="23" xfId="53" applyFont="1" applyFill="1" applyBorder="1" applyAlignment="1">
      <alignment horizontal="left" vertical="center" wrapText="1"/>
      <protection/>
    </xf>
    <xf numFmtId="0" fontId="12" fillId="0" borderId="12" xfId="53" applyFont="1" applyFill="1" applyBorder="1" applyAlignment="1">
      <alignment horizontal="left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24" xfId="53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49" fontId="12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23" xfId="53" applyFont="1" applyFill="1" applyBorder="1" applyAlignment="1">
      <alignment horizontal="center" vertical="center" wrapText="1"/>
      <protection/>
    </xf>
    <xf numFmtId="49" fontId="12" fillId="0" borderId="13" xfId="53" applyNumberFormat="1" applyFont="1" applyFill="1" applyBorder="1" applyAlignment="1">
      <alignment horizontal="center" vertical="center" wrapText="1"/>
      <protection/>
    </xf>
    <xf numFmtId="49" fontId="12" fillId="0" borderId="14" xfId="53" applyNumberFormat="1" applyFont="1" applyFill="1" applyBorder="1" applyAlignment="1">
      <alignment horizontal="center" vertical="center" wrapText="1"/>
      <protection/>
    </xf>
    <xf numFmtId="49" fontId="12" fillId="0" borderId="24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49" fontId="12" fillId="0" borderId="16" xfId="53" applyNumberFormat="1" applyFont="1" applyFill="1" applyBorder="1" applyAlignment="1">
      <alignment horizontal="center" vertical="center" wrapText="1"/>
      <protection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0" borderId="14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24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4" fillId="0" borderId="22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7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4" fillId="0" borderId="0" xfId="53" applyFont="1" applyFill="1" applyAlignment="1">
      <alignment horizontal="center" vertical="center" wrapText="1"/>
      <protection/>
    </xf>
    <xf numFmtId="0" fontId="9" fillId="0" borderId="0" xfId="53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0"/>
  <sheetViews>
    <sheetView tabSelected="1" zoomScalePageLayoutView="0" workbookViewId="0" topLeftCell="A1">
      <pane xSplit="2" topLeftCell="AB1" activePane="topRight" state="frozen"/>
      <selection pane="topLeft" activeCell="A1" sqref="A1"/>
      <selection pane="topRight" activeCell="G18" sqref="G18"/>
    </sheetView>
  </sheetViews>
  <sheetFormatPr defaultColWidth="9.140625" defaultRowHeight="15"/>
  <cols>
    <col min="1" max="1" width="6.421875" style="13" bestFit="1" customWidth="1"/>
    <col min="2" max="2" width="36.140625" style="13" customWidth="1"/>
    <col min="3" max="4" width="9.7109375" style="13" bestFit="1" customWidth="1"/>
    <col min="5" max="5" width="9.28125" style="13" bestFit="1" customWidth="1"/>
    <col min="6" max="6" width="9.7109375" style="13" bestFit="1" customWidth="1"/>
    <col min="7" max="7" width="9.28125" style="13" bestFit="1" customWidth="1"/>
    <col min="8" max="8" width="8.8515625" style="13" customWidth="1"/>
    <col min="9" max="17" width="9.28125" style="13" bestFit="1" customWidth="1"/>
    <col min="18" max="32" width="9.140625" style="13" customWidth="1"/>
    <col min="33" max="33" width="11.421875" style="13" customWidth="1"/>
    <col min="34" max="34" width="15.00390625" style="13" customWidth="1"/>
    <col min="35" max="35" width="9.140625" style="13" customWidth="1"/>
    <col min="36" max="36" width="10.421875" style="13" bestFit="1" customWidth="1"/>
    <col min="37" max="37" width="10.28125" style="13" bestFit="1" customWidth="1"/>
    <col min="38" max="57" width="9.140625" style="13" customWidth="1"/>
    <col min="58" max="58" width="11.421875" style="13" bestFit="1" customWidth="1"/>
    <col min="59" max="64" width="9.140625" style="13" customWidth="1"/>
    <col min="65" max="65" width="12.140625" style="13" customWidth="1"/>
    <col min="66" max="66" width="9.140625" style="13" customWidth="1"/>
    <col min="67" max="67" width="10.7109375" style="13" bestFit="1" customWidth="1"/>
    <col min="68" max="16384" width="9.140625" style="13" customWidth="1"/>
  </cols>
  <sheetData>
    <row r="1" spans="1:67" ht="15" customHeight="1">
      <c r="A1" s="1"/>
      <c r="B1" s="19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7"/>
      <c r="P1" s="17"/>
      <c r="Q1" s="17"/>
      <c r="R1" s="68" t="s">
        <v>0</v>
      </c>
      <c r="S1" s="68"/>
      <c r="T1" s="6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0"/>
      <c r="BL1" s="20"/>
      <c r="BM1" s="20"/>
      <c r="BN1" s="20"/>
      <c r="BO1" s="20"/>
    </row>
    <row r="2" spans="1:67" ht="15.75">
      <c r="A2" s="1"/>
      <c r="B2" s="1"/>
      <c r="C2" s="69" t="s">
        <v>45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20"/>
      <c r="BL2" s="20"/>
      <c r="BM2" s="20"/>
      <c r="BN2" s="20"/>
      <c r="BO2" s="20"/>
    </row>
    <row r="3" spans="1:67" ht="15.75">
      <c r="A3" s="1"/>
      <c r="B3" s="1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20"/>
      <c r="BL3" s="20"/>
      <c r="BM3" s="20"/>
      <c r="BN3" s="20"/>
      <c r="BO3" s="20"/>
    </row>
    <row r="4" spans="1:67" ht="15" customHeight="1">
      <c r="A4" s="30" t="s">
        <v>21</v>
      </c>
      <c r="B4" s="34" t="s">
        <v>1</v>
      </c>
      <c r="C4" s="28" t="s">
        <v>2</v>
      </c>
      <c r="D4" s="29"/>
      <c r="E4" s="30"/>
      <c r="F4" s="51" t="s">
        <v>3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9" t="s">
        <v>4</v>
      </c>
      <c r="AT4" s="60"/>
      <c r="AU4" s="61"/>
      <c r="AV4" s="51" t="s">
        <v>7</v>
      </c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28" t="s">
        <v>5</v>
      </c>
      <c r="BL4" s="29"/>
      <c r="BM4" s="30"/>
      <c r="BN4" s="20"/>
      <c r="BO4" s="20"/>
    </row>
    <row r="5" spans="1:67" ht="15" customHeight="1">
      <c r="A5" s="37"/>
      <c r="B5" s="35"/>
      <c r="C5" s="47"/>
      <c r="D5" s="48"/>
      <c r="E5" s="37"/>
      <c r="F5" s="50" t="s">
        <v>6</v>
      </c>
      <c r="G5" s="50"/>
      <c r="H5" s="50"/>
      <c r="I5" s="38" t="s">
        <v>7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40"/>
      <c r="AJ5" s="50" t="s">
        <v>8</v>
      </c>
      <c r="AK5" s="50"/>
      <c r="AL5" s="50"/>
      <c r="AM5" s="51" t="s">
        <v>7</v>
      </c>
      <c r="AN5" s="52"/>
      <c r="AO5" s="52"/>
      <c r="AP5" s="52"/>
      <c r="AQ5" s="52"/>
      <c r="AR5" s="52"/>
      <c r="AS5" s="62"/>
      <c r="AT5" s="63"/>
      <c r="AU5" s="64"/>
      <c r="AV5" s="53" t="s">
        <v>12</v>
      </c>
      <c r="AW5" s="54"/>
      <c r="AX5" s="54"/>
      <c r="AY5" s="49" t="s">
        <v>7</v>
      </c>
      <c r="AZ5" s="49"/>
      <c r="BA5" s="49"/>
      <c r="BB5" s="49" t="s">
        <v>13</v>
      </c>
      <c r="BC5" s="49"/>
      <c r="BD5" s="49"/>
      <c r="BE5" s="49" t="s">
        <v>14</v>
      </c>
      <c r="BF5" s="49"/>
      <c r="BG5" s="49"/>
      <c r="BH5" s="50" t="s">
        <v>15</v>
      </c>
      <c r="BI5" s="50"/>
      <c r="BJ5" s="50"/>
      <c r="BK5" s="47"/>
      <c r="BL5" s="48"/>
      <c r="BM5" s="37"/>
      <c r="BN5" s="20"/>
      <c r="BO5" s="20"/>
    </row>
    <row r="6" spans="1:67" ht="15" customHeight="1">
      <c r="A6" s="37"/>
      <c r="B6" s="35"/>
      <c r="C6" s="47"/>
      <c r="D6" s="48"/>
      <c r="E6" s="37"/>
      <c r="F6" s="50"/>
      <c r="G6" s="50"/>
      <c r="H6" s="50"/>
      <c r="I6" s="28" t="s">
        <v>9</v>
      </c>
      <c r="J6" s="29"/>
      <c r="K6" s="30"/>
      <c r="L6" s="28" t="s">
        <v>10</v>
      </c>
      <c r="M6" s="29"/>
      <c r="N6" s="30"/>
      <c r="O6" s="28" t="s">
        <v>23</v>
      </c>
      <c r="P6" s="29"/>
      <c r="Q6" s="30"/>
      <c r="R6" s="28" t="s">
        <v>11</v>
      </c>
      <c r="S6" s="29"/>
      <c r="T6" s="30"/>
      <c r="U6" s="28" t="s">
        <v>22</v>
      </c>
      <c r="V6" s="29"/>
      <c r="W6" s="30"/>
      <c r="X6" s="28" t="s">
        <v>24</v>
      </c>
      <c r="Y6" s="29"/>
      <c r="Z6" s="30"/>
      <c r="AA6" s="28" t="s">
        <v>28</v>
      </c>
      <c r="AB6" s="29"/>
      <c r="AC6" s="30"/>
      <c r="AD6" s="41" t="s">
        <v>29</v>
      </c>
      <c r="AE6" s="42"/>
      <c r="AF6" s="43"/>
      <c r="AG6" s="28" t="s">
        <v>27</v>
      </c>
      <c r="AH6" s="29"/>
      <c r="AI6" s="30"/>
      <c r="AJ6" s="50"/>
      <c r="AK6" s="50"/>
      <c r="AL6" s="50"/>
      <c r="AM6" s="28" t="s">
        <v>25</v>
      </c>
      <c r="AN6" s="29"/>
      <c r="AO6" s="30"/>
      <c r="AP6" s="28" t="s">
        <v>26</v>
      </c>
      <c r="AQ6" s="29"/>
      <c r="AR6" s="30"/>
      <c r="AS6" s="62"/>
      <c r="AT6" s="63"/>
      <c r="AU6" s="64"/>
      <c r="AV6" s="55"/>
      <c r="AW6" s="56"/>
      <c r="AX6" s="56"/>
      <c r="AY6" s="49" t="s">
        <v>16</v>
      </c>
      <c r="AZ6" s="49"/>
      <c r="BA6" s="49"/>
      <c r="BB6" s="49"/>
      <c r="BC6" s="49"/>
      <c r="BD6" s="49"/>
      <c r="BE6" s="49"/>
      <c r="BF6" s="49"/>
      <c r="BG6" s="49"/>
      <c r="BH6" s="50"/>
      <c r="BI6" s="50"/>
      <c r="BJ6" s="50"/>
      <c r="BK6" s="47"/>
      <c r="BL6" s="48"/>
      <c r="BM6" s="37"/>
      <c r="BN6" s="20"/>
      <c r="BO6" s="20"/>
    </row>
    <row r="7" spans="1:67" ht="168" customHeight="1">
      <c r="A7" s="37"/>
      <c r="B7" s="35"/>
      <c r="C7" s="31"/>
      <c r="D7" s="32"/>
      <c r="E7" s="33"/>
      <c r="F7" s="50"/>
      <c r="G7" s="50"/>
      <c r="H7" s="50"/>
      <c r="I7" s="31"/>
      <c r="J7" s="32"/>
      <c r="K7" s="33"/>
      <c r="L7" s="31"/>
      <c r="M7" s="32"/>
      <c r="N7" s="33"/>
      <c r="O7" s="31"/>
      <c r="P7" s="32"/>
      <c r="Q7" s="33"/>
      <c r="R7" s="31"/>
      <c r="S7" s="32"/>
      <c r="T7" s="33"/>
      <c r="U7" s="31"/>
      <c r="V7" s="32"/>
      <c r="W7" s="33"/>
      <c r="X7" s="31"/>
      <c r="Y7" s="32"/>
      <c r="Z7" s="33"/>
      <c r="AA7" s="31"/>
      <c r="AB7" s="32"/>
      <c r="AC7" s="33"/>
      <c r="AD7" s="44"/>
      <c r="AE7" s="45"/>
      <c r="AF7" s="46"/>
      <c r="AG7" s="31"/>
      <c r="AH7" s="32"/>
      <c r="AI7" s="33"/>
      <c r="AJ7" s="50"/>
      <c r="AK7" s="50"/>
      <c r="AL7" s="50"/>
      <c r="AM7" s="31"/>
      <c r="AN7" s="32"/>
      <c r="AO7" s="33"/>
      <c r="AP7" s="31"/>
      <c r="AQ7" s="32"/>
      <c r="AR7" s="33"/>
      <c r="AS7" s="65"/>
      <c r="AT7" s="66"/>
      <c r="AU7" s="67"/>
      <c r="AV7" s="57"/>
      <c r="AW7" s="58"/>
      <c r="AX7" s="58"/>
      <c r="AY7" s="49"/>
      <c r="AZ7" s="49"/>
      <c r="BA7" s="49"/>
      <c r="BB7" s="49"/>
      <c r="BC7" s="49"/>
      <c r="BD7" s="49"/>
      <c r="BE7" s="49"/>
      <c r="BF7" s="49"/>
      <c r="BG7" s="49"/>
      <c r="BH7" s="50"/>
      <c r="BI7" s="50"/>
      <c r="BJ7" s="50"/>
      <c r="BK7" s="31"/>
      <c r="BL7" s="32"/>
      <c r="BM7" s="33"/>
      <c r="BN7" s="20"/>
      <c r="BO7" s="20"/>
    </row>
    <row r="8" spans="1:67" ht="33.75">
      <c r="A8" s="33"/>
      <c r="B8" s="36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4" t="s">
        <v>17</v>
      </c>
      <c r="AE8" s="24" t="s">
        <v>18</v>
      </c>
      <c r="AF8" s="24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20"/>
      <c r="BO8" s="20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20"/>
      <c r="BO9" s="20"/>
    </row>
    <row r="10" spans="1:67" ht="15">
      <c r="A10" s="10">
        <v>1</v>
      </c>
      <c r="B10" s="6" t="s">
        <v>30</v>
      </c>
      <c r="C10" s="8">
        <f aca="true" t="shared" si="0" ref="C10:C22">F10+AJ10</f>
        <v>6459</v>
      </c>
      <c r="D10" s="9">
        <f aca="true" t="shared" si="1" ref="D10:D22">G10+AK10</f>
        <v>2552.1</v>
      </c>
      <c r="E10" s="2">
        <f>D10/C10*100</f>
        <v>39.51230840687413</v>
      </c>
      <c r="F10" s="2">
        <v>1314</v>
      </c>
      <c r="G10" s="2">
        <v>386.9</v>
      </c>
      <c r="H10" s="2">
        <f>G10/F10*100</f>
        <v>29.444444444444446</v>
      </c>
      <c r="I10" s="2">
        <v>56.1</v>
      </c>
      <c r="J10" s="2">
        <v>34</v>
      </c>
      <c r="K10" s="2">
        <f aca="true" t="shared" si="2" ref="K10:K23">J10/I10*100</f>
        <v>60.60606060606061</v>
      </c>
      <c r="L10" s="2">
        <v>10</v>
      </c>
      <c r="M10" s="2">
        <v>16.7</v>
      </c>
      <c r="N10" s="2">
        <f>M10/L10*100</f>
        <v>167</v>
      </c>
      <c r="O10" s="2">
        <v>170</v>
      </c>
      <c r="P10" s="2">
        <v>7.7</v>
      </c>
      <c r="Q10" s="2">
        <f>P10/O10*100</f>
        <v>4.529411764705882</v>
      </c>
      <c r="R10" s="2">
        <v>252</v>
      </c>
      <c r="S10" s="2">
        <v>20.2</v>
      </c>
      <c r="T10" s="2">
        <f>S10/R10*100</f>
        <v>8.015873015873016</v>
      </c>
      <c r="U10" s="2"/>
      <c r="V10" s="2"/>
      <c r="W10" s="2" t="e">
        <f>V10/U10*100</f>
        <v>#DIV/0!</v>
      </c>
      <c r="X10" s="2">
        <v>280</v>
      </c>
      <c r="Y10" s="2">
        <v>103</v>
      </c>
      <c r="Z10" s="2">
        <f>Y10/X10*100</f>
        <v>36.78571428571429</v>
      </c>
      <c r="AA10" s="2">
        <v>42</v>
      </c>
      <c r="AB10" s="2">
        <v>21</v>
      </c>
      <c r="AC10" s="2">
        <f>AB10/AA10*100</f>
        <v>50</v>
      </c>
      <c r="AD10" s="2"/>
      <c r="AE10" s="2"/>
      <c r="AF10" s="2" t="e">
        <f>AE10/AD10*100</f>
        <v>#DIV/0!</v>
      </c>
      <c r="AG10" s="2"/>
      <c r="AH10" s="2"/>
      <c r="AI10" s="2" t="e">
        <f>AH10/AG10*100</f>
        <v>#DIV/0!</v>
      </c>
      <c r="AJ10" s="2">
        <v>5145</v>
      </c>
      <c r="AK10" s="2">
        <v>2165.2</v>
      </c>
      <c r="AL10" s="2">
        <f>AK10/AJ10*100</f>
        <v>42.08357628765791</v>
      </c>
      <c r="AM10" s="2">
        <v>3997.4</v>
      </c>
      <c r="AN10" s="2">
        <v>1998.7</v>
      </c>
      <c r="AO10" s="2">
        <f>AN10/AM10*100</f>
        <v>50</v>
      </c>
      <c r="AP10" s="2"/>
      <c r="AQ10" s="2"/>
      <c r="AR10" s="2" t="e">
        <f>AQ10/AP10*100</f>
        <v>#DIV/0!</v>
      </c>
      <c r="AS10" s="21">
        <v>8732.3</v>
      </c>
      <c r="AT10" s="2">
        <v>1718.3</v>
      </c>
      <c r="AU10" s="2">
        <f>AT10/AS10*100</f>
        <v>19.677519095770872</v>
      </c>
      <c r="AV10" s="22">
        <v>1883.1</v>
      </c>
      <c r="AW10" s="2">
        <v>724</v>
      </c>
      <c r="AX10" s="2">
        <f>AW10/AV10*100</f>
        <v>38.44724125112846</v>
      </c>
      <c r="AY10" s="22">
        <v>1521.4</v>
      </c>
      <c r="AZ10" s="2">
        <v>618.4</v>
      </c>
      <c r="BA10" s="2">
        <f aca="true" t="shared" si="3" ref="BA10:BA23">AZ10/AY10*100</f>
        <v>40.64677270934665</v>
      </c>
      <c r="BB10" s="2">
        <v>3283.1</v>
      </c>
      <c r="BC10" s="2">
        <v>136.4</v>
      </c>
      <c r="BD10" s="2">
        <f>BC10/BB10*100</f>
        <v>4.1546099722822944</v>
      </c>
      <c r="BE10" s="22">
        <v>904.5</v>
      </c>
      <c r="BF10" s="2">
        <v>341.9</v>
      </c>
      <c r="BG10" s="2">
        <f>BF10/BE10*100</f>
        <v>37.799889441680484</v>
      </c>
      <c r="BH10" s="22">
        <v>2434.6</v>
      </c>
      <c r="BI10" s="2">
        <v>469.3</v>
      </c>
      <c r="BJ10" s="2">
        <f>BI10/BH10*100</f>
        <v>19.276267148607577</v>
      </c>
      <c r="BK10" s="21">
        <f aca="true" t="shared" si="4" ref="BK10:BK22">C10-AS10</f>
        <v>-2273.2999999999993</v>
      </c>
      <c r="BL10" s="21">
        <f aca="true" t="shared" si="5" ref="BL10:BL22">D10-AT10</f>
        <v>833.8</v>
      </c>
      <c r="BM10" s="2">
        <f>BL10/BK10*100</f>
        <v>-36.677957154797</v>
      </c>
      <c r="BN10" s="11"/>
      <c r="BO10" s="12"/>
    </row>
    <row r="11" spans="1:67" ht="15">
      <c r="A11" s="10">
        <v>2</v>
      </c>
      <c r="B11" s="6" t="s">
        <v>31</v>
      </c>
      <c r="C11" s="8">
        <f t="shared" si="0"/>
        <v>3860</v>
      </c>
      <c r="D11" s="9">
        <f t="shared" si="1"/>
        <v>1514.6</v>
      </c>
      <c r="E11" s="2">
        <f aca="true" t="shared" si="6" ref="E11:E22">D11/C11*100</f>
        <v>39.23834196891192</v>
      </c>
      <c r="F11" s="2">
        <v>1027.2</v>
      </c>
      <c r="G11" s="2">
        <v>289.4</v>
      </c>
      <c r="H11" s="2">
        <f aca="true" t="shared" si="7" ref="H11:H23">G11/F11*100</f>
        <v>28.17367601246106</v>
      </c>
      <c r="I11" s="2">
        <v>25.3</v>
      </c>
      <c r="J11" s="2">
        <v>12.6</v>
      </c>
      <c r="K11" s="2">
        <f t="shared" si="2"/>
        <v>49.80237154150197</v>
      </c>
      <c r="L11" s="2"/>
      <c r="M11" s="2">
        <v>0</v>
      </c>
      <c r="N11" s="2" t="e">
        <f aca="true" t="shared" si="8" ref="N11:N23">M11/L11*100</f>
        <v>#DIV/0!</v>
      </c>
      <c r="O11" s="2">
        <v>150</v>
      </c>
      <c r="P11" s="2">
        <v>4.1</v>
      </c>
      <c r="Q11" s="2">
        <f aca="true" t="shared" si="9" ref="Q11:Q22">P11/O11*100</f>
        <v>2.733333333333333</v>
      </c>
      <c r="R11" s="2">
        <v>204.9</v>
      </c>
      <c r="S11" s="2">
        <v>14.1</v>
      </c>
      <c r="T11" s="2">
        <f>S11/R11*100</f>
        <v>6.881405563689605</v>
      </c>
      <c r="U11" s="2"/>
      <c r="V11" s="2"/>
      <c r="W11" s="2" t="e">
        <f aca="true" t="shared" si="10" ref="W11:W22">V11/U11*100</f>
        <v>#DIV/0!</v>
      </c>
      <c r="X11" s="2">
        <v>166</v>
      </c>
      <c r="Y11" s="2">
        <v>80</v>
      </c>
      <c r="Z11" s="2">
        <f aca="true" t="shared" si="11" ref="Z11:Z22">Y11/X11*100</f>
        <v>48.19277108433735</v>
      </c>
      <c r="AA11" s="2">
        <v>27.7</v>
      </c>
      <c r="AB11" s="2">
        <v>13.1</v>
      </c>
      <c r="AC11" s="2">
        <f aca="true" t="shared" si="12" ref="AC11:AC22">AB11/AA11*100</f>
        <v>47.292418772563174</v>
      </c>
      <c r="AD11" s="2"/>
      <c r="AE11" s="2"/>
      <c r="AF11" s="2" t="e">
        <f aca="true" t="shared" si="13" ref="AF11:AF24">AE11/AD11*100</f>
        <v>#DIV/0!</v>
      </c>
      <c r="AG11" s="2"/>
      <c r="AH11" s="2"/>
      <c r="AI11" s="2" t="e">
        <f aca="true" t="shared" si="14" ref="AI11:AI24">AH11/AG11*100</f>
        <v>#DIV/0!</v>
      </c>
      <c r="AJ11" s="2">
        <v>2832.8</v>
      </c>
      <c r="AK11" s="2">
        <v>1225.2</v>
      </c>
      <c r="AL11" s="2">
        <f aca="true" t="shared" si="15" ref="AL11:AL22">AK11/AJ11*100</f>
        <v>43.25049421067495</v>
      </c>
      <c r="AM11" s="2">
        <v>2178.3</v>
      </c>
      <c r="AN11" s="2">
        <v>1089.2</v>
      </c>
      <c r="AO11" s="2">
        <f aca="true" t="shared" si="16" ref="AO11:AO22">AN11/AM11*100</f>
        <v>50.00229536794748</v>
      </c>
      <c r="AP11" s="2"/>
      <c r="AQ11" s="2"/>
      <c r="AR11" s="2" t="e">
        <f aca="true" t="shared" si="17" ref="AR11:AR22">AQ11/AP11*100</f>
        <v>#DIV/0!</v>
      </c>
      <c r="AS11" s="21">
        <v>4212.3</v>
      </c>
      <c r="AT11" s="2">
        <v>1570.1</v>
      </c>
      <c r="AU11" s="2">
        <f aca="true" t="shared" si="18" ref="AU11:AU22">AT11/AS11*100</f>
        <v>37.274173254516526</v>
      </c>
      <c r="AV11" s="23">
        <v>1454.8</v>
      </c>
      <c r="AW11" s="2">
        <v>669.7</v>
      </c>
      <c r="AX11" s="2">
        <f aca="true" t="shared" si="19" ref="AX11:AX16">AW11/AV11*100</f>
        <v>46.03381908166072</v>
      </c>
      <c r="AY11" s="22">
        <v>1099.4</v>
      </c>
      <c r="AZ11" s="2">
        <v>547.1</v>
      </c>
      <c r="BA11" s="2">
        <f t="shared" si="3"/>
        <v>49.76350736765508</v>
      </c>
      <c r="BB11" s="2">
        <v>1225.5</v>
      </c>
      <c r="BC11" s="2">
        <v>110.2</v>
      </c>
      <c r="BD11" s="2">
        <f>BC11/BB11*100</f>
        <v>8.992248062015504</v>
      </c>
      <c r="BE11" s="22">
        <v>669.9</v>
      </c>
      <c r="BF11" s="2">
        <v>273.8</v>
      </c>
      <c r="BG11" s="2">
        <f aca="true" t="shared" si="20" ref="BG11:BG22">BF11/BE11*100</f>
        <v>40.871771906254665</v>
      </c>
      <c r="BH11" s="22">
        <v>692.2</v>
      </c>
      <c r="BI11" s="2">
        <v>414.7</v>
      </c>
      <c r="BJ11" s="2">
        <f aca="true" t="shared" si="21" ref="BJ11:BJ22">BI11/BH11*100</f>
        <v>59.91043051141288</v>
      </c>
      <c r="BK11" s="21">
        <f t="shared" si="4"/>
        <v>-352.3000000000002</v>
      </c>
      <c r="BL11" s="21">
        <f t="shared" si="5"/>
        <v>-55.5</v>
      </c>
      <c r="BM11" s="2">
        <f aca="true" t="shared" si="22" ref="BM11:BM22">BL11/BK11*100</f>
        <v>15.753619074652278</v>
      </c>
      <c r="BN11" s="11"/>
      <c r="BO11" s="12"/>
    </row>
    <row r="12" spans="1:67" ht="15">
      <c r="A12" s="10">
        <v>3</v>
      </c>
      <c r="B12" s="6" t="s">
        <v>32</v>
      </c>
      <c r="C12" s="8">
        <f t="shared" si="0"/>
        <v>2735.5</v>
      </c>
      <c r="D12" s="9">
        <f t="shared" si="1"/>
        <v>1472.6</v>
      </c>
      <c r="E12" s="2">
        <f t="shared" si="6"/>
        <v>53.83293730579418</v>
      </c>
      <c r="F12" s="2">
        <v>632.1</v>
      </c>
      <c r="G12" s="2">
        <v>358.8</v>
      </c>
      <c r="H12" s="2">
        <f t="shared" si="7"/>
        <v>56.76317038443284</v>
      </c>
      <c r="I12" s="2">
        <v>20.1</v>
      </c>
      <c r="J12" s="2">
        <v>13</v>
      </c>
      <c r="K12" s="2">
        <f t="shared" si="2"/>
        <v>64.67661691542288</v>
      </c>
      <c r="L12" s="2">
        <v>10</v>
      </c>
      <c r="M12" s="2">
        <v>-4.7</v>
      </c>
      <c r="N12" s="2">
        <f t="shared" si="8"/>
        <v>-47</v>
      </c>
      <c r="O12" s="2">
        <v>28</v>
      </c>
      <c r="P12" s="2">
        <v>8.4</v>
      </c>
      <c r="Q12" s="2">
        <f t="shared" si="9"/>
        <v>30</v>
      </c>
      <c r="R12" s="18">
        <v>109.6</v>
      </c>
      <c r="S12" s="2">
        <v>10.2</v>
      </c>
      <c r="T12" s="2">
        <f aca="true" t="shared" si="23" ref="T12:T22">S12/R12*100</f>
        <v>9.306569343065693</v>
      </c>
      <c r="U12" s="2"/>
      <c r="V12" s="2"/>
      <c r="W12" s="2" t="e">
        <f t="shared" si="10"/>
        <v>#DIV/0!</v>
      </c>
      <c r="X12" s="2">
        <v>50</v>
      </c>
      <c r="Y12" s="2">
        <v>53.9</v>
      </c>
      <c r="Z12" s="2">
        <f t="shared" si="11"/>
        <v>107.80000000000001</v>
      </c>
      <c r="AA12" s="2">
        <v>6.5</v>
      </c>
      <c r="AB12" s="2">
        <v>5.2</v>
      </c>
      <c r="AC12" s="2">
        <f t="shared" si="12"/>
        <v>80</v>
      </c>
      <c r="AD12" s="2"/>
      <c r="AE12" s="2"/>
      <c r="AF12" s="2" t="e">
        <f t="shared" si="13"/>
        <v>#DIV/0!</v>
      </c>
      <c r="AG12" s="2"/>
      <c r="AH12" s="2"/>
      <c r="AI12" s="2" t="e">
        <f t="shared" si="14"/>
        <v>#DIV/0!</v>
      </c>
      <c r="AJ12" s="2">
        <v>2103.4</v>
      </c>
      <c r="AK12" s="2">
        <v>1113.8</v>
      </c>
      <c r="AL12" s="2">
        <f t="shared" si="15"/>
        <v>52.952362841114386</v>
      </c>
      <c r="AM12" s="2">
        <v>920.2</v>
      </c>
      <c r="AN12" s="2">
        <v>460.1</v>
      </c>
      <c r="AO12" s="2">
        <f t="shared" si="16"/>
        <v>50</v>
      </c>
      <c r="AP12" s="2">
        <v>666.3</v>
      </c>
      <c r="AQ12" s="2">
        <v>521.6</v>
      </c>
      <c r="AR12" s="2">
        <f t="shared" si="17"/>
        <v>78.28305568062434</v>
      </c>
      <c r="AS12" s="2">
        <v>3058.4</v>
      </c>
      <c r="AT12" s="2">
        <v>876.5</v>
      </c>
      <c r="AU12" s="2">
        <f t="shared" si="18"/>
        <v>28.658775830499607</v>
      </c>
      <c r="AV12" s="23">
        <v>1145.5</v>
      </c>
      <c r="AW12" s="2">
        <v>414.1</v>
      </c>
      <c r="AX12" s="2">
        <f t="shared" si="19"/>
        <v>36.15015277171541</v>
      </c>
      <c r="AY12" s="22">
        <v>902.8</v>
      </c>
      <c r="AZ12" s="2">
        <v>319.7</v>
      </c>
      <c r="BA12" s="2">
        <f t="shared" si="3"/>
        <v>35.412051395657954</v>
      </c>
      <c r="BB12" s="2">
        <v>1166.5</v>
      </c>
      <c r="BC12" s="2">
        <v>126.7</v>
      </c>
      <c r="BD12" s="2">
        <f aca="true" t="shared" si="24" ref="BD12:BD22">BC12/BB12*100</f>
        <v>10.861551650235748</v>
      </c>
      <c r="BE12" s="22">
        <v>156.9</v>
      </c>
      <c r="BF12" s="2">
        <v>55.2</v>
      </c>
      <c r="BG12" s="2">
        <f t="shared" si="20"/>
        <v>35.18164435946463</v>
      </c>
      <c r="BH12" s="22">
        <v>416.8</v>
      </c>
      <c r="BI12" s="2">
        <v>184.9</v>
      </c>
      <c r="BJ12" s="2">
        <f t="shared" si="21"/>
        <v>44.36180422264876</v>
      </c>
      <c r="BK12" s="21">
        <f t="shared" si="4"/>
        <v>-322.9000000000001</v>
      </c>
      <c r="BL12" s="21">
        <f t="shared" si="5"/>
        <v>596.0999999999999</v>
      </c>
      <c r="BM12" s="2">
        <f t="shared" si="22"/>
        <v>-184.60823784453385</v>
      </c>
      <c r="BN12" s="11"/>
      <c r="BO12" s="12"/>
    </row>
    <row r="13" spans="1:67" ht="15" customHeight="1">
      <c r="A13" s="10">
        <v>4</v>
      </c>
      <c r="B13" s="6" t="s">
        <v>33</v>
      </c>
      <c r="C13" s="8">
        <f t="shared" si="0"/>
        <v>6579.3</v>
      </c>
      <c r="D13" s="9">
        <f t="shared" si="1"/>
        <v>2197.2</v>
      </c>
      <c r="E13" s="2">
        <f t="shared" si="6"/>
        <v>33.39564999316036</v>
      </c>
      <c r="F13" s="2">
        <v>1473</v>
      </c>
      <c r="G13" s="2">
        <v>483.5</v>
      </c>
      <c r="H13" s="2">
        <f t="shared" si="7"/>
        <v>32.82416836388323</v>
      </c>
      <c r="I13" s="2">
        <v>56</v>
      </c>
      <c r="J13" s="2">
        <v>22</v>
      </c>
      <c r="K13" s="2">
        <f t="shared" si="2"/>
        <v>39.285714285714285</v>
      </c>
      <c r="L13" s="2">
        <v>55</v>
      </c>
      <c r="M13" s="2">
        <v>25.4</v>
      </c>
      <c r="N13" s="2">
        <f t="shared" si="8"/>
        <v>46.18181818181818</v>
      </c>
      <c r="O13" s="2">
        <v>146.4</v>
      </c>
      <c r="P13" s="2">
        <v>35.7</v>
      </c>
      <c r="Q13" s="2">
        <f t="shared" si="9"/>
        <v>24.385245901639347</v>
      </c>
      <c r="R13" s="2">
        <v>267.8</v>
      </c>
      <c r="S13" s="2">
        <v>13.7</v>
      </c>
      <c r="T13" s="2">
        <f t="shared" si="23"/>
        <v>5.115758028379387</v>
      </c>
      <c r="U13" s="2"/>
      <c r="V13" s="2"/>
      <c r="W13" s="2" t="e">
        <f t="shared" si="10"/>
        <v>#DIV/0!</v>
      </c>
      <c r="X13" s="2">
        <v>267</v>
      </c>
      <c r="Y13" s="2">
        <v>72.3</v>
      </c>
      <c r="Z13" s="2">
        <f t="shared" si="11"/>
        <v>27.078651685393258</v>
      </c>
      <c r="AA13" s="2">
        <v>5</v>
      </c>
      <c r="AB13" s="2">
        <v>2.5</v>
      </c>
      <c r="AC13" s="2">
        <f t="shared" si="12"/>
        <v>50</v>
      </c>
      <c r="AD13" s="2"/>
      <c r="AE13" s="2"/>
      <c r="AF13" s="2" t="e">
        <f t="shared" si="13"/>
        <v>#DIV/0!</v>
      </c>
      <c r="AG13" s="2"/>
      <c r="AH13" s="2"/>
      <c r="AI13" s="2" t="e">
        <f t="shared" si="14"/>
        <v>#DIV/0!</v>
      </c>
      <c r="AJ13" s="2">
        <v>5106.3</v>
      </c>
      <c r="AK13" s="2">
        <v>1713.7</v>
      </c>
      <c r="AL13" s="2">
        <f t="shared" si="15"/>
        <v>33.56050369151832</v>
      </c>
      <c r="AM13" s="2">
        <v>3012.2</v>
      </c>
      <c r="AN13" s="2">
        <v>1506.1</v>
      </c>
      <c r="AO13" s="2">
        <f t="shared" si="16"/>
        <v>50</v>
      </c>
      <c r="AP13" s="2"/>
      <c r="AQ13" s="2"/>
      <c r="AR13" s="2" t="e">
        <f t="shared" si="17"/>
        <v>#DIV/0!</v>
      </c>
      <c r="AS13" s="2">
        <v>8681</v>
      </c>
      <c r="AT13" s="2">
        <v>1551.1</v>
      </c>
      <c r="AU13" s="2">
        <f t="shared" si="18"/>
        <v>17.867757170832853</v>
      </c>
      <c r="AV13" s="23">
        <v>1296.8</v>
      </c>
      <c r="AW13" s="2">
        <v>524.9</v>
      </c>
      <c r="AX13" s="2">
        <f t="shared" si="19"/>
        <v>40.47655768044417</v>
      </c>
      <c r="AY13" s="22">
        <v>1024.9</v>
      </c>
      <c r="AZ13" s="2">
        <v>423.2</v>
      </c>
      <c r="BA13" s="2">
        <f t="shared" si="3"/>
        <v>41.29183334959507</v>
      </c>
      <c r="BB13" s="2">
        <v>5180.2</v>
      </c>
      <c r="BC13" s="2">
        <v>200.6</v>
      </c>
      <c r="BD13" s="2">
        <f t="shared" si="24"/>
        <v>3.8724373576309796</v>
      </c>
      <c r="BE13" s="22">
        <v>592.8</v>
      </c>
      <c r="BF13" s="2">
        <v>89.4</v>
      </c>
      <c r="BG13" s="2">
        <f t="shared" si="20"/>
        <v>15.08097165991903</v>
      </c>
      <c r="BH13" s="22">
        <v>1485.9</v>
      </c>
      <c r="BI13" s="2">
        <v>674.3</v>
      </c>
      <c r="BJ13" s="2">
        <f t="shared" si="21"/>
        <v>45.37990443502254</v>
      </c>
      <c r="BK13" s="21">
        <f t="shared" si="4"/>
        <v>-2101.7</v>
      </c>
      <c r="BL13" s="21">
        <f t="shared" si="5"/>
        <v>646.0999999999999</v>
      </c>
      <c r="BM13" s="2">
        <f>BL13/BK13*100</f>
        <v>-30.74178046343436</v>
      </c>
      <c r="BN13" s="11"/>
      <c r="BO13" s="12"/>
    </row>
    <row r="14" spans="1:67" ht="15">
      <c r="A14" s="10">
        <v>5</v>
      </c>
      <c r="B14" s="6" t="s">
        <v>34</v>
      </c>
      <c r="C14" s="8">
        <f t="shared" si="0"/>
        <v>5567.5</v>
      </c>
      <c r="D14" s="9">
        <f t="shared" si="1"/>
        <v>2081.4</v>
      </c>
      <c r="E14" s="2">
        <f t="shared" si="6"/>
        <v>37.384822631342615</v>
      </c>
      <c r="F14" s="2">
        <v>1419.4</v>
      </c>
      <c r="G14" s="2">
        <v>456.2</v>
      </c>
      <c r="H14" s="2">
        <f t="shared" si="7"/>
        <v>32.14034098915034</v>
      </c>
      <c r="I14" s="2">
        <v>38.6</v>
      </c>
      <c r="J14" s="2">
        <v>19.4</v>
      </c>
      <c r="K14" s="2">
        <f t="shared" si="2"/>
        <v>50.25906735751294</v>
      </c>
      <c r="L14" s="2"/>
      <c r="M14" s="2"/>
      <c r="N14" s="2" t="e">
        <f t="shared" si="8"/>
        <v>#DIV/0!</v>
      </c>
      <c r="O14" s="2">
        <v>221.4</v>
      </c>
      <c r="P14" s="2">
        <v>3.1</v>
      </c>
      <c r="Q14" s="2">
        <f t="shared" si="9"/>
        <v>1.4001806684733513</v>
      </c>
      <c r="R14" s="2">
        <v>62.8</v>
      </c>
      <c r="S14" s="2">
        <v>4</v>
      </c>
      <c r="T14" s="2">
        <f t="shared" si="23"/>
        <v>6.369426751592357</v>
      </c>
      <c r="U14" s="2"/>
      <c r="V14" s="2"/>
      <c r="W14" s="2" t="e">
        <f t="shared" si="10"/>
        <v>#DIV/0!</v>
      </c>
      <c r="X14" s="2">
        <v>6</v>
      </c>
      <c r="Y14" s="2"/>
      <c r="Z14" s="2">
        <f t="shared" si="11"/>
        <v>0</v>
      </c>
      <c r="AA14" s="2">
        <v>21.2</v>
      </c>
      <c r="AB14" s="2">
        <v>10.5</v>
      </c>
      <c r="AC14" s="2">
        <f t="shared" si="12"/>
        <v>49.528301886792455</v>
      </c>
      <c r="AD14" s="2"/>
      <c r="AE14" s="2"/>
      <c r="AF14" s="2" t="e">
        <f t="shared" si="13"/>
        <v>#DIV/0!</v>
      </c>
      <c r="AG14" s="2">
        <v>5.7</v>
      </c>
      <c r="AH14" s="2"/>
      <c r="AI14" s="2">
        <f t="shared" si="14"/>
        <v>0</v>
      </c>
      <c r="AJ14" s="2">
        <v>4148.1</v>
      </c>
      <c r="AK14" s="2">
        <v>1625.2</v>
      </c>
      <c r="AL14" s="2">
        <f t="shared" si="15"/>
        <v>39.17938333212796</v>
      </c>
      <c r="AM14" s="2">
        <v>2688.7</v>
      </c>
      <c r="AN14" s="2">
        <v>1344.4</v>
      </c>
      <c r="AO14" s="2">
        <f t="shared" si="16"/>
        <v>50.00185963476774</v>
      </c>
      <c r="AP14" s="2"/>
      <c r="AQ14" s="2"/>
      <c r="AR14" s="2" t="e">
        <f t="shared" si="17"/>
        <v>#DIV/0!</v>
      </c>
      <c r="AS14" s="2">
        <v>6228.6</v>
      </c>
      <c r="AT14" s="2">
        <v>1807.7</v>
      </c>
      <c r="AU14" s="2">
        <f t="shared" si="18"/>
        <v>29.022573290948205</v>
      </c>
      <c r="AV14" s="23">
        <v>1789.9</v>
      </c>
      <c r="AW14" s="2">
        <v>744.6</v>
      </c>
      <c r="AX14" s="2">
        <f t="shared" si="19"/>
        <v>41.60008939046874</v>
      </c>
      <c r="AY14" s="22">
        <v>1311.1</v>
      </c>
      <c r="AZ14" s="2">
        <v>537.5</v>
      </c>
      <c r="BA14" s="2">
        <f t="shared" si="3"/>
        <v>40.99611013652658</v>
      </c>
      <c r="BB14" s="2">
        <v>2988</v>
      </c>
      <c r="BC14" s="2">
        <v>562.1</v>
      </c>
      <c r="BD14" s="2">
        <f t="shared" si="24"/>
        <v>18.811914323962515</v>
      </c>
      <c r="BE14" s="22">
        <v>233.4</v>
      </c>
      <c r="BF14" s="2">
        <v>128.9</v>
      </c>
      <c r="BG14" s="2">
        <f t="shared" si="20"/>
        <v>55.227077977720654</v>
      </c>
      <c r="BH14" s="22">
        <v>705.6</v>
      </c>
      <c r="BI14" s="2">
        <v>319.7</v>
      </c>
      <c r="BJ14" s="2">
        <f t="shared" si="21"/>
        <v>45.30895691609977</v>
      </c>
      <c r="BK14" s="21">
        <f t="shared" si="4"/>
        <v>-661.1000000000004</v>
      </c>
      <c r="BL14" s="21">
        <f t="shared" si="5"/>
        <v>273.70000000000005</v>
      </c>
      <c r="BM14" s="2">
        <f t="shared" si="22"/>
        <v>-41.4006958100136</v>
      </c>
      <c r="BN14" s="11"/>
      <c r="BO14" s="12"/>
    </row>
    <row r="15" spans="1:67" ht="15">
      <c r="A15" s="10">
        <v>6</v>
      </c>
      <c r="B15" s="6" t="s">
        <v>35</v>
      </c>
      <c r="C15" s="8">
        <f t="shared" si="0"/>
        <v>53113.5</v>
      </c>
      <c r="D15" s="9">
        <f t="shared" si="1"/>
        <v>11679.2</v>
      </c>
      <c r="E15" s="2">
        <f t="shared" si="6"/>
        <v>21.989136471895094</v>
      </c>
      <c r="F15" s="2">
        <v>17999.3</v>
      </c>
      <c r="G15" s="2">
        <v>6547.8</v>
      </c>
      <c r="H15" s="2">
        <f t="shared" si="7"/>
        <v>36.37808136983105</v>
      </c>
      <c r="I15" s="2">
        <v>7103.3</v>
      </c>
      <c r="J15" s="2">
        <v>3422.6</v>
      </c>
      <c r="K15" s="2">
        <f t="shared" si="2"/>
        <v>48.18323877634339</v>
      </c>
      <c r="L15" s="2">
        <v>30</v>
      </c>
      <c r="M15" s="2">
        <v>38.2</v>
      </c>
      <c r="N15" s="2">
        <f t="shared" si="8"/>
        <v>127.33333333333334</v>
      </c>
      <c r="O15" s="2">
        <v>2763.3</v>
      </c>
      <c r="P15" s="2">
        <v>289.5</v>
      </c>
      <c r="Q15" s="2">
        <f t="shared" si="9"/>
        <v>10.47660406036261</v>
      </c>
      <c r="R15" s="2">
        <v>4013.3</v>
      </c>
      <c r="S15" s="2">
        <v>552.7</v>
      </c>
      <c r="T15" s="2">
        <f t="shared" si="23"/>
        <v>13.77170906735106</v>
      </c>
      <c r="U15" s="2">
        <v>305</v>
      </c>
      <c r="V15" s="2">
        <v>246.9</v>
      </c>
      <c r="W15" s="2">
        <f t="shared" si="10"/>
        <v>80.95081967213115</v>
      </c>
      <c r="X15" s="2">
        <v>0</v>
      </c>
      <c r="Y15" s="2">
        <v>125.8</v>
      </c>
      <c r="Z15" s="2" t="e">
        <f t="shared" si="11"/>
        <v>#DIV/0!</v>
      </c>
      <c r="AA15" s="2">
        <v>308.8</v>
      </c>
      <c r="AB15" s="2">
        <v>38.4</v>
      </c>
      <c r="AC15" s="2">
        <f t="shared" si="12"/>
        <v>12.435233160621761</v>
      </c>
      <c r="AD15" s="2">
        <v>0</v>
      </c>
      <c r="AE15" s="2">
        <v>0</v>
      </c>
      <c r="AF15" s="2" t="e">
        <f t="shared" si="13"/>
        <v>#DIV/0!</v>
      </c>
      <c r="AG15" s="2">
        <v>550</v>
      </c>
      <c r="AH15" s="2">
        <v>243.4</v>
      </c>
      <c r="AI15" s="2">
        <f t="shared" si="14"/>
        <v>44.25454545454546</v>
      </c>
      <c r="AJ15" s="2">
        <v>35114.2</v>
      </c>
      <c r="AK15" s="2">
        <v>5131.4</v>
      </c>
      <c r="AL15" s="2">
        <f t="shared" si="15"/>
        <v>14.613461220816651</v>
      </c>
      <c r="AM15" s="2"/>
      <c r="AN15" s="2">
        <v>0</v>
      </c>
      <c r="AO15" s="2" t="e">
        <f t="shared" si="16"/>
        <v>#DIV/0!</v>
      </c>
      <c r="AP15" s="2"/>
      <c r="AQ15" s="2"/>
      <c r="AR15" s="2" t="e">
        <f t="shared" si="17"/>
        <v>#DIV/0!</v>
      </c>
      <c r="AS15" s="2">
        <v>57862.9</v>
      </c>
      <c r="AT15" s="2">
        <v>12037.7</v>
      </c>
      <c r="AU15" s="2">
        <f t="shared" si="18"/>
        <v>20.803831124952257</v>
      </c>
      <c r="AV15" s="23">
        <v>5169.3</v>
      </c>
      <c r="AW15" s="2">
        <v>1830</v>
      </c>
      <c r="AX15" s="2">
        <f t="shared" si="19"/>
        <v>35.40131158957692</v>
      </c>
      <c r="AY15" s="22">
        <v>3488.2</v>
      </c>
      <c r="AZ15" s="2">
        <v>1263.8</v>
      </c>
      <c r="BA15" s="2">
        <f t="shared" si="3"/>
        <v>36.2307207155553</v>
      </c>
      <c r="BB15" s="2">
        <v>8925.5</v>
      </c>
      <c r="BC15" s="2">
        <v>1819</v>
      </c>
      <c r="BD15" s="2">
        <f t="shared" si="24"/>
        <v>20.379810654865274</v>
      </c>
      <c r="BE15" s="22">
        <v>42120.2</v>
      </c>
      <c r="BF15" s="2">
        <v>7935.2</v>
      </c>
      <c r="BG15" s="2">
        <f t="shared" si="20"/>
        <v>18.839416716919676</v>
      </c>
      <c r="BH15" s="22">
        <v>832.9</v>
      </c>
      <c r="BI15" s="2">
        <v>416.5</v>
      </c>
      <c r="BJ15" s="2">
        <f t="shared" si="21"/>
        <v>50.006003121623245</v>
      </c>
      <c r="BK15" s="21">
        <f t="shared" si="4"/>
        <v>-4749.4000000000015</v>
      </c>
      <c r="BL15" s="21">
        <f t="shared" si="5"/>
        <v>-358.5</v>
      </c>
      <c r="BM15" s="2">
        <f t="shared" si="22"/>
        <v>7.5483218932917815</v>
      </c>
      <c r="BN15" s="11"/>
      <c r="BO15" s="12"/>
    </row>
    <row r="16" spans="1:67" ht="15">
      <c r="A16" s="10">
        <v>7</v>
      </c>
      <c r="B16" s="6" t="s">
        <v>36</v>
      </c>
      <c r="C16" s="8">
        <f t="shared" si="0"/>
        <v>9833.4</v>
      </c>
      <c r="D16" s="9">
        <f t="shared" si="1"/>
        <v>2482.5</v>
      </c>
      <c r="E16" s="2">
        <f t="shared" si="6"/>
        <v>25.245591555311492</v>
      </c>
      <c r="F16" s="2">
        <v>1271.9</v>
      </c>
      <c r="G16" s="2">
        <v>519.7</v>
      </c>
      <c r="H16" s="2">
        <f t="shared" si="7"/>
        <v>40.86013051340514</v>
      </c>
      <c r="I16" s="2">
        <v>7.5</v>
      </c>
      <c r="J16" s="2">
        <v>6</v>
      </c>
      <c r="K16" s="2">
        <f t="shared" si="2"/>
        <v>80</v>
      </c>
      <c r="L16" s="2">
        <v>10</v>
      </c>
      <c r="M16" s="2">
        <v>8.2</v>
      </c>
      <c r="N16" s="2">
        <f t="shared" si="8"/>
        <v>82</v>
      </c>
      <c r="O16" s="2">
        <v>89</v>
      </c>
      <c r="P16" s="2">
        <v>0.4</v>
      </c>
      <c r="Q16" s="2">
        <f t="shared" si="9"/>
        <v>0.44943820224719105</v>
      </c>
      <c r="R16" s="2">
        <v>100.3</v>
      </c>
      <c r="S16" s="2">
        <v>6.3</v>
      </c>
      <c r="T16" s="2">
        <f t="shared" si="23"/>
        <v>6.281156530408774</v>
      </c>
      <c r="U16" s="2"/>
      <c r="V16" s="2"/>
      <c r="W16" s="2" t="e">
        <f t="shared" si="10"/>
        <v>#DIV/0!</v>
      </c>
      <c r="X16" s="2">
        <v>289.9</v>
      </c>
      <c r="Y16" s="2">
        <v>80</v>
      </c>
      <c r="Z16" s="2">
        <f t="shared" si="11"/>
        <v>27.59572266298724</v>
      </c>
      <c r="AA16" s="2"/>
      <c r="AB16" s="2">
        <v>6.6</v>
      </c>
      <c r="AC16" s="2" t="e">
        <f t="shared" si="12"/>
        <v>#DIV/0!</v>
      </c>
      <c r="AD16" s="2"/>
      <c r="AE16" s="2"/>
      <c r="AF16" s="2" t="e">
        <f t="shared" si="13"/>
        <v>#DIV/0!</v>
      </c>
      <c r="AG16" s="2">
        <v>3</v>
      </c>
      <c r="AH16" s="2"/>
      <c r="AI16" s="2">
        <f t="shared" si="14"/>
        <v>0</v>
      </c>
      <c r="AJ16" s="2">
        <v>8561.5</v>
      </c>
      <c r="AK16" s="2">
        <v>1962.8</v>
      </c>
      <c r="AL16" s="2">
        <f t="shared" si="15"/>
        <v>22.925889154937803</v>
      </c>
      <c r="AM16" s="2">
        <v>1438.2</v>
      </c>
      <c r="AN16" s="2">
        <v>719.1</v>
      </c>
      <c r="AO16" s="2">
        <f t="shared" si="16"/>
        <v>50</v>
      </c>
      <c r="AP16" s="2">
        <v>1231.9</v>
      </c>
      <c r="AQ16" s="2">
        <v>1113.2</v>
      </c>
      <c r="AR16" s="2">
        <f t="shared" si="17"/>
        <v>90.36447763617177</v>
      </c>
      <c r="AS16" s="2">
        <v>10084.6</v>
      </c>
      <c r="AT16" s="2">
        <v>2153.8</v>
      </c>
      <c r="AU16" s="2">
        <f t="shared" si="18"/>
        <v>21.357317097356365</v>
      </c>
      <c r="AV16" s="23">
        <v>1606.9</v>
      </c>
      <c r="AW16" s="2">
        <v>697</v>
      </c>
      <c r="AX16" s="2">
        <f t="shared" si="19"/>
        <v>43.37544340033605</v>
      </c>
      <c r="AY16" s="22">
        <v>1046.6</v>
      </c>
      <c r="AZ16" s="2">
        <v>429</v>
      </c>
      <c r="BA16" s="2">
        <f t="shared" si="3"/>
        <v>40.98987196636729</v>
      </c>
      <c r="BB16" s="2">
        <v>6577</v>
      </c>
      <c r="BC16" s="2">
        <v>731.6</v>
      </c>
      <c r="BD16" s="2">
        <f t="shared" si="24"/>
        <v>11.123612589326441</v>
      </c>
      <c r="BE16" s="22">
        <v>711.8</v>
      </c>
      <c r="BF16" s="2">
        <v>292.4</v>
      </c>
      <c r="BG16" s="2">
        <f t="shared" si="20"/>
        <v>41.07895476257376</v>
      </c>
      <c r="BH16" s="22">
        <v>1038.9</v>
      </c>
      <c r="BI16" s="2">
        <v>358.9</v>
      </c>
      <c r="BJ16" s="2">
        <f t="shared" si="21"/>
        <v>34.546154586581956</v>
      </c>
      <c r="BK16" s="21">
        <f t="shared" si="4"/>
        <v>-251.20000000000073</v>
      </c>
      <c r="BL16" s="21">
        <f t="shared" si="5"/>
        <v>328.6999999999998</v>
      </c>
      <c r="BM16" s="2">
        <f t="shared" si="22"/>
        <v>-130.85191082802504</v>
      </c>
      <c r="BN16" s="11"/>
      <c r="BO16" s="12"/>
    </row>
    <row r="17" spans="1:67" ht="15" customHeight="1">
      <c r="A17" s="10">
        <v>8</v>
      </c>
      <c r="B17" s="6" t="s">
        <v>37</v>
      </c>
      <c r="C17" s="8">
        <f t="shared" si="0"/>
        <v>7254.9</v>
      </c>
      <c r="D17" s="9">
        <f t="shared" si="1"/>
        <v>3680</v>
      </c>
      <c r="E17" s="2">
        <f t="shared" si="6"/>
        <v>50.72433803360488</v>
      </c>
      <c r="F17" s="2">
        <v>1917.7</v>
      </c>
      <c r="G17" s="2">
        <v>1769.8</v>
      </c>
      <c r="H17" s="2">
        <f t="shared" si="7"/>
        <v>92.2876362309016</v>
      </c>
      <c r="I17" s="2">
        <v>500</v>
      </c>
      <c r="J17" s="2">
        <v>824.9</v>
      </c>
      <c r="K17" s="2">
        <f t="shared" si="2"/>
        <v>164.98</v>
      </c>
      <c r="L17" s="2">
        <v>25</v>
      </c>
      <c r="M17" s="2">
        <v>0.1</v>
      </c>
      <c r="N17" s="2">
        <v>72.6</v>
      </c>
      <c r="O17" s="2">
        <v>85</v>
      </c>
      <c r="P17" s="2">
        <v>155.3</v>
      </c>
      <c r="Q17" s="2">
        <f t="shared" si="9"/>
        <v>182.7058823529412</v>
      </c>
      <c r="R17" s="2">
        <v>272.2</v>
      </c>
      <c r="S17" s="2">
        <v>68.6</v>
      </c>
      <c r="T17" s="2">
        <f t="shared" si="23"/>
        <v>25.20205731080088</v>
      </c>
      <c r="U17" s="2"/>
      <c r="V17" s="2"/>
      <c r="W17" s="2" t="e">
        <f t="shared" si="10"/>
        <v>#DIV/0!</v>
      </c>
      <c r="X17" s="2">
        <v>240</v>
      </c>
      <c r="Y17" s="2">
        <v>178.3</v>
      </c>
      <c r="Z17" s="2">
        <f t="shared" si="11"/>
        <v>74.29166666666667</v>
      </c>
      <c r="AA17" s="2">
        <v>4</v>
      </c>
      <c r="AB17" s="2">
        <v>8.2</v>
      </c>
      <c r="AC17" s="2">
        <f t="shared" si="12"/>
        <v>204.99999999999997</v>
      </c>
      <c r="AD17" s="2"/>
      <c r="AE17" s="2"/>
      <c r="AF17" s="2" t="e">
        <f t="shared" si="13"/>
        <v>#DIV/0!</v>
      </c>
      <c r="AG17" s="2">
        <v>3.1</v>
      </c>
      <c r="AH17" s="2"/>
      <c r="AI17" s="2">
        <f t="shared" si="14"/>
        <v>0</v>
      </c>
      <c r="AJ17" s="2">
        <v>5337.2</v>
      </c>
      <c r="AK17" s="2">
        <v>1910.2</v>
      </c>
      <c r="AL17" s="2">
        <f t="shared" si="15"/>
        <v>35.7903020310275</v>
      </c>
      <c r="AM17" s="2">
        <v>3542.2</v>
      </c>
      <c r="AN17" s="2">
        <v>1771.1</v>
      </c>
      <c r="AO17" s="2">
        <f t="shared" si="16"/>
        <v>50</v>
      </c>
      <c r="AP17" s="2"/>
      <c r="AQ17" s="2"/>
      <c r="AR17" s="2" t="e">
        <f t="shared" si="17"/>
        <v>#DIV/0!</v>
      </c>
      <c r="AS17" s="2">
        <v>9694.6</v>
      </c>
      <c r="AT17" s="2">
        <v>1891.1</v>
      </c>
      <c r="AU17" s="2">
        <f t="shared" si="18"/>
        <v>19.506735708538773</v>
      </c>
      <c r="AV17" s="23">
        <v>1808.9</v>
      </c>
      <c r="AW17" s="2">
        <v>776.4</v>
      </c>
      <c r="AX17" s="2">
        <f aca="true" t="shared" si="25" ref="AX17:AX23">AW17/AV17*100</f>
        <v>42.921112278180104</v>
      </c>
      <c r="AY17" s="22">
        <v>1391.3</v>
      </c>
      <c r="AZ17" s="2">
        <v>592.8</v>
      </c>
      <c r="BA17" s="2">
        <f t="shared" si="3"/>
        <v>42.607633148853594</v>
      </c>
      <c r="BB17" s="2">
        <v>4473.5</v>
      </c>
      <c r="BC17" s="2">
        <v>330.9</v>
      </c>
      <c r="BD17" s="2">
        <f t="shared" si="24"/>
        <v>7.396892813233485</v>
      </c>
      <c r="BE17" s="22">
        <v>626.4</v>
      </c>
      <c r="BF17" s="2">
        <v>181.7</v>
      </c>
      <c r="BG17" s="2">
        <f t="shared" si="20"/>
        <v>29.007024265644954</v>
      </c>
      <c r="BH17" s="22">
        <v>2589.4</v>
      </c>
      <c r="BI17" s="2">
        <v>553.3</v>
      </c>
      <c r="BJ17" s="2">
        <f t="shared" si="21"/>
        <v>21.3678844519966</v>
      </c>
      <c r="BK17" s="21">
        <f t="shared" si="4"/>
        <v>-2439.7000000000007</v>
      </c>
      <c r="BL17" s="21">
        <f t="shared" si="5"/>
        <v>1788.9</v>
      </c>
      <c r="BM17" s="2">
        <f t="shared" si="22"/>
        <v>-73.32458908882238</v>
      </c>
      <c r="BN17" s="11"/>
      <c r="BO17" s="12"/>
    </row>
    <row r="18" spans="1:67" ht="15">
      <c r="A18" s="10">
        <v>9</v>
      </c>
      <c r="B18" s="6" t="s">
        <v>38</v>
      </c>
      <c r="C18" s="8">
        <f t="shared" si="0"/>
        <v>6947.700000000001</v>
      </c>
      <c r="D18" s="9">
        <f t="shared" si="1"/>
        <v>3800.6</v>
      </c>
      <c r="E18" s="2">
        <f t="shared" si="6"/>
        <v>54.70299523583343</v>
      </c>
      <c r="F18" s="2">
        <v>1886.1</v>
      </c>
      <c r="G18" s="2">
        <v>1340.6</v>
      </c>
      <c r="H18" s="2">
        <f t="shared" si="7"/>
        <v>71.07788558400932</v>
      </c>
      <c r="I18" s="2">
        <v>60</v>
      </c>
      <c r="J18" s="2">
        <v>32.7</v>
      </c>
      <c r="K18" s="2">
        <f t="shared" si="2"/>
        <v>54.50000000000001</v>
      </c>
      <c r="L18" s="2">
        <v>45</v>
      </c>
      <c r="M18" s="2"/>
      <c r="N18" s="2">
        <f t="shared" si="8"/>
        <v>0</v>
      </c>
      <c r="O18" s="2">
        <v>55.9</v>
      </c>
      <c r="P18" s="2">
        <v>1.2</v>
      </c>
      <c r="Q18" s="2">
        <f t="shared" si="9"/>
        <v>2.146690518783542</v>
      </c>
      <c r="R18" s="2">
        <v>220</v>
      </c>
      <c r="S18" s="2">
        <v>34.1</v>
      </c>
      <c r="T18" s="2">
        <f t="shared" si="23"/>
        <v>15.5</v>
      </c>
      <c r="U18" s="2"/>
      <c r="V18" s="2"/>
      <c r="W18" s="2" t="e">
        <f t="shared" si="10"/>
        <v>#DIV/0!</v>
      </c>
      <c r="X18" s="2">
        <v>126.6</v>
      </c>
      <c r="Y18" s="2">
        <v>157.9</v>
      </c>
      <c r="Z18" s="2">
        <f t="shared" si="11"/>
        <v>124.72353870458137</v>
      </c>
      <c r="AA18" s="2">
        <v>4.7</v>
      </c>
      <c r="AB18" s="2">
        <v>2.4</v>
      </c>
      <c r="AC18" s="2">
        <f t="shared" si="12"/>
        <v>51.06382978723404</v>
      </c>
      <c r="AD18" s="2"/>
      <c r="AE18" s="2"/>
      <c r="AF18" s="2" t="e">
        <f t="shared" si="13"/>
        <v>#DIV/0!</v>
      </c>
      <c r="AG18" s="2"/>
      <c r="AH18" s="2"/>
      <c r="AI18" s="2" t="e">
        <f t="shared" si="14"/>
        <v>#DIV/0!</v>
      </c>
      <c r="AJ18" s="2">
        <v>5061.6</v>
      </c>
      <c r="AK18" s="2">
        <v>2460</v>
      </c>
      <c r="AL18" s="2">
        <f t="shared" si="15"/>
        <v>48.601232811759125</v>
      </c>
      <c r="AM18" s="2">
        <v>3995</v>
      </c>
      <c r="AN18" s="2">
        <v>1997.5</v>
      </c>
      <c r="AO18" s="2">
        <f t="shared" si="16"/>
        <v>50</v>
      </c>
      <c r="AP18" s="2"/>
      <c r="AQ18" s="2"/>
      <c r="AR18" s="2" t="e">
        <f t="shared" si="17"/>
        <v>#DIV/0!</v>
      </c>
      <c r="AS18" s="2">
        <v>9156.5</v>
      </c>
      <c r="AT18" s="2">
        <v>2593.7</v>
      </c>
      <c r="AU18" s="2">
        <f t="shared" si="18"/>
        <v>28.326325561076825</v>
      </c>
      <c r="AV18" s="23">
        <v>1992.4</v>
      </c>
      <c r="AW18" s="2">
        <v>839</v>
      </c>
      <c r="AX18" s="2">
        <f t="shared" si="25"/>
        <v>42.11001806866091</v>
      </c>
      <c r="AY18" s="22">
        <v>1414</v>
      </c>
      <c r="AZ18" s="2">
        <v>571.1</v>
      </c>
      <c r="BA18" s="2">
        <f t="shared" si="3"/>
        <v>40.38896746817539</v>
      </c>
      <c r="BB18" s="2">
        <v>4269.8</v>
      </c>
      <c r="BC18" s="2">
        <v>617.7</v>
      </c>
      <c r="BD18" s="2">
        <f t="shared" si="24"/>
        <v>14.466719752681625</v>
      </c>
      <c r="BE18" s="22">
        <v>273.8</v>
      </c>
      <c r="BF18" s="2">
        <v>125.6</v>
      </c>
      <c r="BG18" s="2">
        <f t="shared" si="20"/>
        <v>45.87289992695398</v>
      </c>
      <c r="BH18" s="22">
        <v>2194.5</v>
      </c>
      <c r="BI18" s="2">
        <v>864.4</v>
      </c>
      <c r="BJ18" s="2">
        <f t="shared" si="21"/>
        <v>39.389382547277286</v>
      </c>
      <c r="BK18" s="21">
        <f t="shared" si="4"/>
        <v>-2208.7999999999993</v>
      </c>
      <c r="BL18" s="21">
        <f t="shared" si="5"/>
        <v>1206.9</v>
      </c>
      <c r="BM18" s="2">
        <f t="shared" si="22"/>
        <v>-54.640528793915266</v>
      </c>
      <c r="BN18" s="11"/>
      <c r="BO18" s="12"/>
    </row>
    <row r="19" spans="1:67" ht="15">
      <c r="A19" s="10">
        <v>10</v>
      </c>
      <c r="B19" s="6" t="s">
        <v>39</v>
      </c>
      <c r="C19" s="8">
        <f t="shared" si="0"/>
        <v>53577.9</v>
      </c>
      <c r="D19" s="9">
        <f t="shared" si="1"/>
        <v>11084.4</v>
      </c>
      <c r="E19" s="2">
        <f t="shared" si="6"/>
        <v>20.688380843594093</v>
      </c>
      <c r="F19" s="2">
        <v>1706.3</v>
      </c>
      <c r="G19" s="2">
        <v>721.8</v>
      </c>
      <c r="H19" s="2">
        <f t="shared" si="7"/>
        <v>42.30205708257633</v>
      </c>
      <c r="I19" s="2">
        <v>230</v>
      </c>
      <c r="J19" s="2">
        <v>142.9</v>
      </c>
      <c r="K19" s="2">
        <f t="shared" si="2"/>
        <v>62.1304347826087</v>
      </c>
      <c r="L19" s="2">
        <v>34.9</v>
      </c>
      <c r="M19" s="2">
        <v>229.6</v>
      </c>
      <c r="N19" s="2">
        <f t="shared" si="8"/>
        <v>657.8796561604585</v>
      </c>
      <c r="O19" s="2">
        <v>142.4</v>
      </c>
      <c r="P19" s="2">
        <v>7.6</v>
      </c>
      <c r="Q19" s="2">
        <f t="shared" si="9"/>
        <v>5.337078651685393</v>
      </c>
      <c r="R19" s="2">
        <v>339.1</v>
      </c>
      <c r="S19" s="2">
        <v>33</v>
      </c>
      <c r="T19" s="2">
        <f t="shared" si="23"/>
        <v>9.731642583308759</v>
      </c>
      <c r="U19" s="2"/>
      <c r="V19" s="2"/>
      <c r="W19" s="2" t="e">
        <f t="shared" si="10"/>
        <v>#DIV/0!</v>
      </c>
      <c r="X19" s="2">
        <v>250</v>
      </c>
      <c r="Y19" s="2">
        <v>21.1</v>
      </c>
      <c r="Z19" s="2">
        <f t="shared" si="11"/>
        <v>8.44</v>
      </c>
      <c r="AA19" s="2">
        <v>1.6</v>
      </c>
      <c r="AB19" s="2">
        <v>0.8</v>
      </c>
      <c r="AC19" s="2">
        <f t="shared" si="12"/>
        <v>50</v>
      </c>
      <c r="AD19" s="2"/>
      <c r="AE19" s="2"/>
      <c r="AF19" s="2" t="e">
        <f t="shared" si="13"/>
        <v>#DIV/0!</v>
      </c>
      <c r="AG19" s="2">
        <v>12</v>
      </c>
      <c r="AH19" s="2"/>
      <c r="AI19" s="2">
        <f t="shared" si="14"/>
        <v>0</v>
      </c>
      <c r="AJ19" s="2">
        <v>51871.6</v>
      </c>
      <c r="AK19" s="2">
        <v>10362.6</v>
      </c>
      <c r="AL19" s="2">
        <f t="shared" si="15"/>
        <v>19.977405748039388</v>
      </c>
      <c r="AM19" s="2">
        <v>3963.5</v>
      </c>
      <c r="AN19" s="2">
        <v>1981.8</v>
      </c>
      <c r="AO19" s="2">
        <f t="shared" si="16"/>
        <v>50.00126151129053</v>
      </c>
      <c r="AP19" s="2">
        <v>1718.9</v>
      </c>
      <c r="AQ19" s="2">
        <v>1719</v>
      </c>
      <c r="AR19" s="2">
        <f t="shared" si="17"/>
        <v>100.00581767409389</v>
      </c>
      <c r="AS19" s="2">
        <v>54432</v>
      </c>
      <c r="AT19" s="2">
        <v>9020.1</v>
      </c>
      <c r="AU19" s="2">
        <f t="shared" si="18"/>
        <v>16.571318342151674</v>
      </c>
      <c r="AV19" s="23">
        <v>1719.1</v>
      </c>
      <c r="AW19" s="2">
        <v>729.3</v>
      </c>
      <c r="AX19" s="2">
        <f t="shared" si="25"/>
        <v>42.4233610610203</v>
      </c>
      <c r="AY19" s="22">
        <v>1404</v>
      </c>
      <c r="AZ19" s="2">
        <v>593.6</v>
      </c>
      <c r="BA19" s="2">
        <f t="shared" si="3"/>
        <v>42.27920227920228</v>
      </c>
      <c r="BB19" s="2">
        <v>2297.5</v>
      </c>
      <c r="BC19" s="2">
        <v>361.6</v>
      </c>
      <c r="BD19" s="2">
        <f t="shared" si="24"/>
        <v>15.738846572361261</v>
      </c>
      <c r="BE19" s="22">
        <v>384.7</v>
      </c>
      <c r="BF19" s="2">
        <v>201.7</v>
      </c>
      <c r="BG19" s="2">
        <f t="shared" si="20"/>
        <v>52.43046529763452</v>
      </c>
      <c r="BH19" s="22">
        <v>49874.7</v>
      </c>
      <c r="BI19" s="2">
        <v>7694.3</v>
      </c>
      <c r="BJ19" s="2">
        <f t="shared" si="21"/>
        <v>15.427260715352675</v>
      </c>
      <c r="BK19" s="21">
        <f t="shared" si="4"/>
        <v>-854.0999999999985</v>
      </c>
      <c r="BL19" s="21">
        <f t="shared" si="5"/>
        <v>2064.2999999999993</v>
      </c>
      <c r="BM19" s="2">
        <f t="shared" si="22"/>
        <v>-241.6930101861612</v>
      </c>
      <c r="BN19" s="11"/>
      <c r="BO19" s="12"/>
    </row>
    <row r="20" spans="1:67" ht="15">
      <c r="A20" s="10">
        <v>11</v>
      </c>
      <c r="B20" s="6" t="s">
        <v>40</v>
      </c>
      <c r="C20" s="8">
        <f t="shared" si="0"/>
        <v>9728.599999999999</v>
      </c>
      <c r="D20" s="9">
        <f t="shared" si="1"/>
        <v>4730.8</v>
      </c>
      <c r="E20" s="2">
        <f t="shared" si="6"/>
        <v>48.62775733404602</v>
      </c>
      <c r="F20" s="2">
        <v>2138.2</v>
      </c>
      <c r="G20" s="2">
        <v>1438.2</v>
      </c>
      <c r="H20" s="2">
        <f t="shared" si="7"/>
        <v>67.26218314470115</v>
      </c>
      <c r="I20" s="2">
        <v>84.2</v>
      </c>
      <c r="J20" s="2">
        <v>223.4</v>
      </c>
      <c r="K20" s="2">
        <f t="shared" si="2"/>
        <v>265.3206650831354</v>
      </c>
      <c r="L20" s="2">
        <v>14</v>
      </c>
      <c r="M20" s="2">
        <v>6.9</v>
      </c>
      <c r="N20" s="2">
        <f t="shared" si="8"/>
        <v>49.28571428571429</v>
      </c>
      <c r="O20" s="2">
        <v>88.4</v>
      </c>
      <c r="P20" s="2">
        <v>41.6</v>
      </c>
      <c r="Q20" s="2">
        <f t="shared" si="9"/>
        <v>47.05882352941176</v>
      </c>
      <c r="R20" s="2">
        <v>410</v>
      </c>
      <c r="S20" s="2">
        <v>222.7</v>
      </c>
      <c r="T20" s="2">
        <f t="shared" si="23"/>
        <v>54.3170731707317</v>
      </c>
      <c r="U20" s="2"/>
      <c r="V20" s="2"/>
      <c r="W20" s="2" t="e">
        <f t="shared" si="10"/>
        <v>#DIV/0!</v>
      </c>
      <c r="X20" s="2">
        <v>220</v>
      </c>
      <c r="Y20" s="2">
        <v>81</v>
      </c>
      <c r="Z20" s="2">
        <f t="shared" si="11"/>
        <v>36.81818181818181</v>
      </c>
      <c r="AA20" s="2">
        <v>5.5</v>
      </c>
      <c r="AB20" s="2">
        <v>2.3</v>
      </c>
      <c r="AC20" s="2">
        <f t="shared" si="12"/>
        <v>41.81818181818181</v>
      </c>
      <c r="AD20" s="2"/>
      <c r="AE20" s="2"/>
      <c r="AF20" s="2" t="e">
        <f t="shared" si="13"/>
        <v>#DIV/0!</v>
      </c>
      <c r="AG20" s="2">
        <v>5.5</v>
      </c>
      <c r="AH20" s="2">
        <v>53.9</v>
      </c>
      <c r="AI20" s="2">
        <f t="shared" si="14"/>
        <v>979.9999999999999</v>
      </c>
      <c r="AJ20" s="2">
        <v>7590.4</v>
      </c>
      <c r="AK20" s="2">
        <v>3292.6</v>
      </c>
      <c r="AL20" s="2">
        <f t="shared" si="15"/>
        <v>43.37847807757167</v>
      </c>
      <c r="AM20" s="2">
        <v>5948.4</v>
      </c>
      <c r="AN20" s="2">
        <v>2974.2</v>
      </c>
      <c r="AO20" s="2">
        <f t="shared" si="16"/>
        <v>50</v>
      </c>
      <c r="AP20" s="2"/>
      <c r="AQ20" s="2"/>
      <c r="AR20" s="2">
        <v>12948.6</v>
      </c>
      <c r="AS20" s="2">
        <v>12948.6</v>
      </c>
      <c r="AT20" s="2">
        <v>2548.8</v>
      </c>
      <c r="AU20" s="2">
        <f t="shared" si="18"/>
        <v>19.683981279829478</v>
      </c>
      <c r="AV20" s="23">
        <v>2734.3</v>
      </c>
      <c r="AW20" s="2">
        <v>822.3</v>
      </c>
      <c r="AX20" s="2">
        <f t="shared" si="25"/>
        <v>30.07351058771897</v>
      </c>
      <c r="AY20" s="22">
        <v>1693.2</v>
      </c>
      <c r="AZ20" s="2">
        <v>580.6</v>
      </c>
      <c r="BA20" s="2">
        <f t="shared" si="3"/>
        <v>34.290101582801796</v>
      </c>
      <c r="BB20" s="2">
        <v>6858.4</v>
      </c>
      <c r="BC20" s="2">
        <v>456.3</v>
      </c>
      <c r="BD20" s="2">
        <f t="shared" si="24"/>
        <v>6.653155254869941</v>
      </c>
      <c r="BE20" s="22">
        <v>780</v>
      </c>
      <c r="BF20" s="2">
        <v>140.8</v>
      </c>
      <c r="BG20" s="2">
        <f t="shared" si="20"/>
        <v>18.05128205128205</v>
      </c>
      <c r="BH20" s="22">
        <v>1337.1</v>
      </c>
      <c r="BI20" s="2">
        <v>598.1</v>
      </c>
      <c r="BJ20" s="2">
        <f t="shared" si="21"/>
        <v>44.73113454491063</v>
      </c>
      <c r="BK20" s="21">
        <f t="shared" si="4"/>
        <v>-3220.000000000002</v>
      </c>
      <c r="BL20" s="21">
        <f t="shared" si="5"/>
        <v>2182</v>
      </c>
      <c r="BM20" s="2">
        <f t="shared" si="22"/>
        <v>-67.76397515527947</v>
      </c>
      <c r="BN20" s="11"/>
      <c r="BO20" s="12"/>
    </row>
    <row r="21" spans="1:67" ht="15" customHeight="1">
      <c r="A21" s="10">
        <v>12</v>
      </c>
      <c r="B21" s="6" t="s">
        <v>41</v>
      </c>
      <c r="C21" s="8">
        <f t="shared" si="0"/>
        <v>7538.4</v>
      </c>
      <c r="D21" s="9">
        <f t="shared" si="1"/>
        <v>3533.7</v>
      </c>
      <c r="E21" s="2">
        <f t="shared" si="6"/>
        <v>46.87599490608086</v>
      </c>
      <c r="F21" s="2">
        <v>1393.7</v>
      </c>
      <c r="G21" s="2">
        <v>1407</v>
      </c>
      <c r="H21" s="2">
        <f t="shared" si="7"/>
        <v>100.95429432446007</v>
      </c>
      <c r="I21" s="2">
        <v>60</v>
      </c>
      <c r="J21" s="2">
        <v>37</v>
      </c>
      <c r="K21" s="2">
        <f t="shared" si="2"/>
        <v>61.66666666666667</v>
      </c>
      <c r="L21" s="2">
        <v>42</v>
      </c>
      <c r="M21" s="2">
        <v>29.6</v>
      </c>
      <c r="N21" s="2">
        <f t="shared" si="8"/>
        <v>70.47619047619048</v>
      </c>
      <c r="O21" s="2">
        <v>95</v>
      </c>
      <c r="P21" s="2">
        <v>27.2</v>
      </c>
      <c r="Q21" s="2">
        <f t="shared" si="9"/>
        <v>28.631578947368418</v>
      </c>
      <c r="R21" s="2">
        <v>360</v>
      </c>
      <c r="S21" s="2">
        <v>20.4</v>
      </c>
      <c r="T21" s="2">
        <f t="shared" si="23"/>
        <v>5.666666666666666</v>
      </c>
      <c r="U21" s="2"/>
      <c r="V21" s="2"/>
      <c r="W21" s="2" t="e">
        <f t="shared" si="10"/>
        <v>#DIV/0!</v>
      </c>
      <c r="X21" s="2">
        <v>89</v>
      </c>
      <c r="Y21" s="2">
        <v>574.6</v>
      </c>
      <c r="Z21" s="2">
        <f t="shared" si="11"/>
        <v>645.6179775280899</v>
      </c>
      <c r="AA21" s="2">
        <v>25.5</v>
      </c>
      <c r="AB21" s="2">
        <v>12.7</v>
      </c>
      <c r="AC21" s="2">
        <f t="shared" si="12"/>
        <v>49.803921568627445</v>
      </c>
      <c r="AD21" s="2"/>
      <c r="AE21" s="2"/>
      <c r="AF21" s="2" t="e">
        <f t="shared" si="13"/>
        <v>#DIV/0!</v>
      </c>
      <c r="AG21" s="2"/>
      <c r="AH21" s="2"/>
      <c r="AI21" s="2" t="e">
        <f t="shared" si="14"/>
        <v>#DIV/0!</v>
      </c>
      <c r="AJ21" s="2">
        <v>6144.7</v>
      </c>
      <c r="AK21" s="2">
        <v>2126.7</v>
      </c>
      <c r="AL21" s="2">
        <f t="shared" si="15"/>
        <v>34.61031458004459</v>
      </c>
      <c r="AM21" s="2">
        <v>3755.5</v>
      </c>
      <c r="AN21" s="2">
        <v>1877.8</v>
      </c>
      <c r="AO21" s="2">
        <f t="shared" si="16"/>
        <v>50.00133138064172</v>
      </c>
      <c r="AP21" s="2"/>
      <c r="AQ21" s="2"/>
      <c r="AR21" s="2" t="e">
        <f t="shared" si="17"/>
        <v>#DIV/0!</v>
      </c>
      <c r="AS21" s="2">
        <v>8456.4</v>
      </c>
      <c r="AT21" s="2">
        <v>2426.6</v>
      </c>
      <c r="AU21" s="2">
        <f t="shared" si="18"/>
        <v>28.695425949576652</v>
      </c>
      <c r="AV21" s="23">
        <v>1949.2</v>
      </c>
      <c r="AW21" s="2">
        <v>819.9</v>
      </c>
      <c r="AX21" s="2">
        <f t="shared" si="25"/>
        <v>42.06341063000205</v>
      </c>
      <c r="AY21" s="22">
        <v>1376.5</v>
      </c>
      <c r="AZ21" s="2">
        <v>536.2</v>
      </c>
      <c r="BA21" s="2">
        <f t="shared" si="3"/>
        <v>38.953868507083186</v>
      </c>
      <c r="BB21" s="2">
        <v>2992.2</v>
      </c>
      <c r="BC21" s="2">
        <v>716.4</v>
      </c>
      <c r="BD21" s="2">
        <f t="shared" si="24"/>
        <v>23.942249849608984</v>
      </c>
      <c r="BE21" s="22">
        <v>619</v>
      </c>
      <c r="BF21" s="2">
        <v>140.9</v>
      </c>
      <c r="BG21" s="2">
        <f t="shared" si="20"/>
        <v>22.762520193861064</v>
      </c>
      <c r="BH21" s="22">
        <v>1981</v>
      </c>
      <c r="BI21" s="2">
        <v>680.5</v>
      </c>
      <c r="BJ21" s="2">
        <f t="shared" si="21"/>
        <v>34.35133770822817</v>
      </c>
      <c r="BK21" s="21">
        <f t="shared" si="4"/>
        <v>-918</v>
      </c>
      <c r="BL21" s="21">
        <f t="shared" si="5"/>
        <v>1107.1</v>
      </c>
      <c r="BM21" s="2">
        <f t="shared" si="22"/>
        <v>-120.59912854030502</v>
      </c>
      <c r="BN21" s="11"/>
      <c r="BO21" s="12"/>
    </row>
    <row r="22" spans="1:67" ht="15">
      <c r="A22" s="10">
        <v>13</v>
      </c>
      <c r="B22" s="6" t="s">
        <v>42</v>
      </c>
      <c r="C22" s="8">
        <f t="shared" si="0"/>
        <v>7742.5</v>
      </c>
      <c r="D22" s="9">
        <f t="shared" si="1"/>
        <v>2754.3</v>
      </c>
      <c r="E22" s="2">
        <f t="shared" si="6"/>
        <v>35.57378107846303</v>
      </c>
      <c r="F22" s="2">
        <v>1424.4</v>
      </c>
      <c r="G22" s="2">
        <v>840.5</v>
      </c>
      <c r="H22" s="2">
        <f t="shared" si="7"/>
        <v>59.007301319853966</v>
      </c>
      <c r="I22" s="2">
        <v>10.6</v>
      </c>
      <c r="J22" s="2">
        <v>4.9</v>
      </c>
      <c r="K22" s="2">
        <f t="shared" si="2"/>
        <v>46.22641509433963</v>
      </c>
      <c r="L22" s="2">
        <v>9</v>
      </c>
      <c r="M22" s="2">
        <v>25</v>
      </c>
      <c r="N22" s="2">
        <f t="shared" si="8"/>
        <v>277.77777777777777</v>
      </c>
      <c r="O22" s="2">
        <v>85</v>
      </c>
      <c r="P22" s="2">
        <v>3.1</v>
      </c>
      <c r="Q22" s="2">
        <f t="shared" si="9"/>
        <v>3.6470588235294117</v>
      </c>
      <c r="R22" s="2">
        <v>340</v>
      </c>
      <c r="S22" s="2">
        <v>90.9</v>
      </c>
      <c r="T22" s="2">
        <f t="shared" si="23"/>
        <v>26.73529411764706</v>
      </c>
      <c r="U22" s="2"/>
      <c r="V22" s="2"/>
      <c r="W22" s="2" t="e">
        <f t="shared" si="10"/>
        <v>#DIV/0!</v>
      </c>
      <c r="X22" s="2">
        <v>240</v>
      </c>
      <c r="Y22" s="2">
        <v>146</v>
      </c>
      <c r="Z22" s="2">
        <f t="shared" si="11"/>
        <v>60.83333333333333</v>
      </c>
      <c r="AA22" s="2"/>
      <c r="AB22" s="2">
        <v>20.2</v>
      </c>
      <c r="AC22" s="2" t="e">
        <f t="shared" si="12"/>
        <v>#DIV/0!</v>
      </c>
      <c r="AD22" s="2"/>
      <c r="AE22" s="2"/>
      <c r="AF22" s="2" t="e">
        <f t="shared" si="13"/>
        <v>#DIV/0!</v>
      </c>
      <c r="AG22" s="2"/>
      <c r="AH22" s="2"/>
      <c r="AI22" s="2" t="e">
        <f t="shared" si="14"/>
        <v>#DIV/0!</v>
      </c>
      <c r="AJ22" s="2">
        <v>6318.1</v>
      </c>
      <c r="AK22" s="2">
        <v>1913.8</v>
      </c>
      <c r="AL22" s="2">
        <f t="shared" si="15"/>
        <v>30.290751966572227</v>
      </c>
      <c r="AM22" s="2">
        <v>3101.6</v>
      </c>
      <c r="AN22" s="2">
        <v>1550.8</v>
      </c>
      <c r="AO22" s="2">
        <f t="shared" si="16"/>
        <v>50</v>
      </c>
      <c r="AP22" s="2">
        <v>150</v>
      </c>
      <c r="AQ22" s="2">
        <v>150</v>
      </c>
      <c r="AR22" s="2">
        <f t="shared" si="17"/>
        <v>100</v>
      </c>
      <c r="AS22" s="2">
        <v>8307.3</v>
      </c>
      <c r="AT22" s="2">
        <v>2347.3</v>
      </c>
      <c r="AU22" s="2">
        <f t="shared" si="18"/>
        <v>28.25587134207264</v>
      </c>
      <c r="AV22" s="23">
        <v>1778.6</v>
      </c>
      <c r="AW22" s="2">
        <v>740.7</v>
      </c>
      <c r="AX22" s="2">
        <f t="shared" si="25"/>
        <v>41.6451141347127</v>
      </c>
      <c r="AY22" s="22">
        <v>1363.3</v>
      </c>
      <c r="AZ22" s="2">
        <v>599.6</v>
      </c>
      <c r="BA22" s="2">
        <f t="shared" si="3"/>
        <v>43.98151544047532</v>
      </c>
      <c r="BB22" s="2">
        <v>3858.3</v>
      </c>
      <c r="BC22" s="2">
        <v>298</v>
      </c>
      <c r="BD22" s="2">
        <f t="shared" si="24"/>
        <v>7.723608843272943</v>
      </c>
      <c r="BE22" s="22">
        <v>358.4</v>
      </c>
      <c r="BF22" s="2">
        <v>188.5</v>
      </c>
      <c r="BG22" s="2">
        <f t="shared" si="20"/>
        <v>52.59486607142857</v>
      </c>
      <c r="BH22" s="22">
        <v>2122.2</v>
      </c>
      <c r="BI22" s="2">
        <v>997</v>
      </c>
      <c r="BJ22" s="2">
        <f t="shared" si="21"/>
        <v>46.97954952407879</v>
      </c>
      <c r="BK22" s="21">
        <f t="shared" si="4"/>
        <v>-564.7999999999993</v>
      </c>
      <c r="BL22" s="21">
        <f t="shared" si="5"/>
        <v>407</v>
      </c>
      <c r="BM22" s="2">
        <f t="shared" si="22"/>
        <v>-72.06090651558083</v>
      </c>
      <c r="BN22" s="11"/>
      <c r="BO22" s="12"/>
    </row>
    <row r="23" spans="1:67" ht="14.25" customHeight="1">
      <c r="A23" s="26" t="s">
        <v>20</v>
      </c>
      <c r="B23" s="27"/>
      <c r="C23" s="9">
        <f>SUM(C10:C22)</f>
        <v>180938.19999999998</v>
      </c>
      <c r="D23" s="9">
        <f>SUM(D10:D22)</f>
        <v>53563.4</v>
      </c>
      <c r="E23" s="7">
        <f>D23/C23*100</f>
        <v>29.603146267620662</v>
      </c>
      <c r="F23" s="7">
        <f>SUM(F10:F22)</f>
        <v>35603.299999999996</v>
      </c>
      <c r="G23" s="7">
        <f>SUM(G10:G22)</f>
        <v>16560.2</v>
      </c>
      <c r="H23" s="7">
        <f t="shared" si="7"/>
        <v>46.513104122370684</v>
      </c>
      <c r="I23" s="7">
        <f>SUM(I10:I22)</f>
        <v>8251.7</v>
      </c>
      <c r="J23" s="7">
        <f>SUM(J10:J22)</f>
        <v>4795.399999999999</v>
      </c>
      <c r="K23" s="7">
        <f t="shared" si="2"/>
        <v>58.11408558236483</v>
      </c>
      <c r="L23" s="7">
        <f>SUM(L10:L22)</f>
        <v>284.9</v>
      </c>
      <c r="M23" s="7">
        <f>SUM(M10:M22)</f>
        <v>375</v>
      </c>
      <c r="N23" s="7">
        <f t="shared" si="8"/>
        <v>131.62513162513164</v>
      </c>
      <c r="O23" s="7">
        <f>SUM(O10:O22)</f>
        <v>4119.800000000001</v>
      </c>
      <c r="P23" s="7">
        <f>SUM(P10:P22)</f>
        <v>584.9000000000001</v>
      </c>
      <c r="Q23" s="7">
        <f>P23/O23*100</f>
        <v>14.197291130637407</v>
      </c>
      <c r="R23" s="7">
        <f>SUM(R10:R22)</f>
        <v>6952</v>
      </c>
      <c r="S23" s="7">
        <f>SUM(S10:S22)</f>
        <v>1090.9</v>
      </c>
      <c r="T23" s="7">
        <f>S23/R23*100</f>
        <v>15.691887226697354</v>
      </c>
      <c r="U23" s="7">
        <f>SUM(U10:U22)</f>
        <v>305</v>
      </c>
      <c r="V23" s="7">
        <f>SUM(V10:V22)</f>
        <v>246.9</v>
      </c>
      <c r="W23" s="7">
        <f>V23/U23*100</f>
        <v>80.95081967213115</v>
      </c>
      <c r="X23" s="7">
        <f>SUM(X10:X22)</f>
        <v>2224.5</v>
      </c>
      <c r="Y23" s="7">
        <f>SUM(Y10:Y22)</f>
        <v>1673.9</v>
      </c>
      <c r="Z23" s="7">
        <f>Y23/X23*100</f>
        <v>75.24837042031918</v>
      </c>
      <c r="AA23" s="7">
        <f>SUM(AA10:AA22)</f>
        <v>452.50000000000006</v>
      </c>
      <c r="AB23" s="7">
        <f>SUM(AB10:AB22)</f>
        <v>143.9</v>
      </c>
      <c r="AC23" s="7">
        <f>AB23/AA23*100</f>
        <v>31.801104972375686</v>
      </c>
      <c r="AD23" s="7">
        <f>SUM(AD10:AD22)</f>
        <v>0</v>
      </c>
      <c r="AE23" s="7">
        <f>SUM(AE10:AE22)</f>
        <v>0</v>
      </c>
      <c r="AF23" s="2" t="e">
        <f t="shared" si="13"/>
        <v>#DIV/0!</v>
      </c>
      <c r="AG23" s="7">
        <f>SUM(AG10:AG22)</f>
        <v>579.3000000000001</v>
      </c>
      <c r="AH23" s="7">
        <f>SUM(AH10:AH22)</f>
        <v>297.3</v>
      </c>
      <c r="AI23" s="2">
        <f t="shared" si="14"/>
        <v>51.320559295701706</v>
      </c>
      <c r="AJ23" s="7">
        <f>SUM(AJ10:AJ22)</f>
        <v>145334.90000000002</v>
      </c>
      <c r="AK23" s="7">
        <f>SUM(AK10:AK22)</f>
        <v>37003.2</v>
      </c>
      <c r="AL23" s="7">
        <f>AK23/AJ23*100</f>
        <v>25.46064297013311</v>
      </c>
      <c r="AM23" s="7">
        <f>SUM(AM10:AM22)</f>
        <v>38541.2</v>
      </c>
      <c r="AN23" s="7">
        <f>SUM(AN10:AN22)</f>
        <v>19270.8</v>
      </c>
      <c r="AO23" s="7">
        <f>AN23/AM23*100</f>
        <v>50.00051892520212</v>
      </c>
      <c r="AP23" s="7">
        <f>SUM(AP10:AP22)</f>
        <v>3767.1000000000004</v>
      </c>
      <c r="AQ23" s="7">
        <f>SUM(AQ10:AQ22)</f>
        <v>3503.8</v>
      </c>
      <c r="AR23" s="7">
        <f>AQ23/AP23*100</f>
        <v>93.01053861060231</v>
      </c>
      <c r="AS23" s="7">
        <f>SUM(AS10:AS22)</f>
        <v>201855.5</v>
      </c>
      <c r="AT23" s="7">
        <f>SUM(AT10:AT22)</f>
        <v>42542.8</v>
      </c>
      <c r="AU23" s="7">
        <f>(AT23/AS23)*100</f>
        <v>21.075868628796343</v>
      </c>
      <c r="AV23" s="7">
        <f>SUM(AV10:AV22)</f>
        <v>26328.8</v>
      </c>
      <c r="AW23" s="7">
        <f>SUM(AW10:AW22)</f>
        <v>10331.9</v>
      </c>
      <c r="AX23" s="7">
        <f t="shared" si="25"/>
        <v>39.24181884476315</v>
      </c>
      <c r="AY23" s="7">
        <f>SUM(AY10:AY22)</f>
        <v>19036.7</v>
      </c>
      <c r="AZ23" s="7">
        <f>SUM(AZ10:AZ22)</f>
        <v>7612.600000000001</v>
      </c>
      <c r="BA23" s="7">
        <f t="shared" si="3"/>
        <v>39.989073736519465</v>
      </c>
      <c r="BB23" s="7">
        <f>SUM(BB10:BB22)</f>
        <v>54095.50000000001</v>
      </c>
      <c r="BC23" s="7">
        <f>SUM(BC10:BC22)</f>
        <v>6467.5</v>
      </c>
      <c r="BD23" s="7">
        <f>BC23/BB23*100</f>
        <v>11.955707960920963</v>
      </c>
      <c r="BE23" s="7">
        <f>SUM(BE10:BE22)</f>
        <v>48431.8</v>
      </c>
      <c r="BF23" s="7">
        <f>SUM(BF10:BF22)</f>
        <v>10096</v>
      </c>
      <c r="BG23" s="7">
        <f>BF23/BE23*100</f>
        <v>20.84580791959002</v>
      </c>
      <c r="BH23" s="7">
        <f>SUM(BH10:BH22)</f>
        <v>67705.8</v>
      </c>
      <c r="BI23" s="7">
        <f>SUM(BI10:BI22)</f>
        <v>14225.9</v>
      </c>
      <c r="BJ23" s="7">
        <f>BI23/BH23*100</f>
        <v>21.011346147597397</v>
      </c>
      <c r="BK23" s="7">
        <f>SUM(BK10:BK22)</f>
        <v>-20917.3</v>
      </c>
      <c r="BL23" s="7">
        <f>SUM(BL10:BL22)</f>
        <v>11020.6</v>
      </c>
      <c r="BM23" s="7">
        <f>BL23/BK23*100</f>
        <v>-52.68653220061863</v>
      </c>
      <c r="BN23" s="11"/>
      <c r="BO23" s="12"/>
    </row>
    <row r="24" spans="3:65" ht="15" hidden="1">
      <c r="C24" s="16">
        <f aca="true" t="shared" si="26" ref="C24:AC24">C23-C20</f>
        <v>171209.59999999998</v>
      </c>
      <c r="D24" s="16">
        <f t="shared" si="26"/>
        <v>48832.6</v>
      </c>
      <c r="E24" s="16">
        <f t="shared" si="26"/>
        <v>-19.024611066425354</v>
      </c>
      <c r="F24" s="16">
        <f t="shared" si="26"/>
        <v>33465.1</v>
      </c>
      <c r="G24" s="16">
        <f t="shared" si="26"/>
        <v>15122</v>
      </c>
      <c r="H24" s="16">
        <f t="shared" si="26"/>
        <v>-20.74907902233047</v>
      </c>
      <c r="I24" s="16">
        <f t="shared" si="26"/>
        <v>8167.500000000001</v>
      </c>
      <c r="J24" s="16">
        <f t="shared" si="26"/>
        <v>4571.999999999999</v>
      </c>
      <c r="K24" s="16">
        <f t="shared" si="26"/>
        <v>-207.20657950077057</v>
      </c>
      <c r="L24" s="16">
        <f t="shared" si="26"/>
        <v>270.9</v>
      </c>
      <c r="M24" s="16">
        <f t="shared" si="26"/>
        <v>368.1</v>
      </c>
      <c r="N24" s="16">
        <f t="shared" si="26"/>
        <v>82.33941733941735</v>
      </c>
      <c r="O24" s="16">
        <f t="shared" si="26"/>
        <v>4031.400000000001</v>
      </c>
      <c r="P24" s="16">
        <f t="shared" si="26"/>
        <v>543.3000000000001</v>
      </c>
      <c r="Q24" s="16">
        <f t="shared" si="26"/>
        <v>-32.86153239877436</v>
      </c>
      <c r="R24" s="16">
        <f t="shared" si="26"/>
        <v>6542</v>
      </c>
      <c r="S24" s="16">
        <f t="shared" si="26"/>
        <v>868.2</v>
      </c>
      <c r="T24" s="16">
        <f t="shared" si="26"/>
        <v>-38.62518594403435</v>
      </c>
      <c r="U24" s="16">
        <f t="shared" si="26"/>
        <v>305</v>
      </c>
      <c r="V24" s="16">
        <f t="shared" si="26"/>
        <v>246.9</v>
      </c>
      <c r="W24" s="16" t="e">
        <f t="shared" si="26"/>
        <v>#DIV/0!</v>
      </c>
      <c r="X24" s="16">
        <f t="shared" si="26"/>
        <v>2004.5</v>
      </c>
      <c r="Y24" s="16">
        <f t="shared" si="26"/>
        <v>1592.9</v>
      </c>
      <c r="Z24" s="16">
        <f t="shared" si="26"/>
        <v>38.43018860213736</v>
      </c>
      <c r="AA24" s="16">
        <f t="shared" si="26"/>
        <v>447.00000000000006</v>
      </c>
      <c r="AB24" s="16">
        <f t="shared" si="26"/>
        <v>141.6</v>
      </c>
      <c r="AC24" s="16">
        <f t="shared" si="26"/>
        <v>-10.017076845806127</v>
      </c>
      <c r="AD24" s="16"/>
      <c r="AE24" s="16"/>
      <c r="AF24" s="2" t="e">
        <f t="shared" si="13"/>
        <v>#DIV/0!</v>
      </c>
      <c r="AG24" s="16">
        <f aca="true" t="shared" si="27" ref="AG24:BM24">AG23-AG20</f>
        <v>573.8000000000001</v>
      </c>
      <c r="AH24" s="16">
        <f t="shared" si="27"/>
        <v>243.4</v>
      </c>
      <c r="AI24" s="2">
        <f t="shared" si="14"/>
        <v>42.418961310561166</v>
      </c>
      <c r="AJ24" s="16">
        <f t="shared" si="27"/>
        <v>137744.50000000003</v>
      </c>
      <c r="AK24" s="16">
        <f t="shared" si="27"/>
        <v>33710.6</v>
      </c>
      <c r="AL24" s="16">
        <f t="shared" si="27"/>
        <v>-17.91783510743856</v>
      </c>
      <c r="AM24" s="16">
        <f t="shared" si="27"/>
        <v>32592.799999999996</v>
      </c>
      <c r="AN24" s="16">
        <f t="shared" si="27"/>
        <v>16296.599999999999</v>
      </c>
      <c r="AO24" s="16">
        <f t="shared" si="27"/>
        <v>0.0005189252021224888</v>
      </c>
      <c r="AP24" s="16">
        <f t="shared" si="27"/>
        <v>3767.1000000000004</v>
      </c>
      <c r="AQ24" s="16">
        <f t="shared" si="27"/>
        <v>3503.8</v>
      </c>
      <c r="AR24" s="16">
        <f t="shared" si="27"/>
        <v>-12855.589461389398</v>
      </c>
      <c r="AS24" s="16">
        <f t="shared" si="27"/>
        <v>188906.9</v>
      </c>
      <c r="AT24" s="16">
        <f t="shared" si="27"/>
        <v>39994</v>
      </c>
      <c r="AU24" s="16">
        <f t="shared" si="27"/>
        <v>1.3918873489668648</v>
      </c>
      <c r="AV24" s="16">
        <f t="shared" si="27"/>
        <v>23594.5</v>
      </c>
      <c r="AW24" s="16">
        <f>AW23-AW20</f>
        <v>9509.6</v>
      </c>
      <c r="AX24" s="16">
        <f t="shared" si="27"/>
        <v>9.168308257044181</v>
      </c>
      <c r="AY24" s="16">
        <f t="shared" si="27"/>
        <v>17343.5</v>
      </c>
      <c r="AZ24" s="16">
        <f t="shared" si="27"/>
        <v>7032.000000000001</v>
      </c>
      <c r="BA24" s="16">
        <f t="shared" si="27"/>
        <v>5.698972153717669</v>
      </c>
      <c r="BB24" s="16">
        <f t="shared" si="27"/>
        <v>47237.100000000006</v>
      </c>
      <c r="BC24" s="16">
        <f t="shared" si="27"/>
        <v>6011.2</v>
      </c>
      <c r="BD24" s="16">
        <f t="shared" si="27"/>
        <v>5.302552706051022</v>
      </c>
      <c r="BE24" s="16">
        <f t="shared" si="27"/>
        <v>47651.8</v>
      </c>
      <c r="BF24" s="16">
        <f t="shared" si="27"/>
        <v>9955.2</v>
      </c>
      <c r="BG24" s="16">
        <f t="shared" si="27"/>
        <v>2.794525868307968</v>
      </c>
      <c r="BH24" s="16">
        <f t="shared" si="27"/>
        <v>66368.7</v>
      </c>
      <c r="BI24" s="16">
        <f t="shared" si="27"/>
        <v>13627.8</v>
      </c>
      <c r="BJ24" s="16">
        <f t="shared" si="27"/>
        <v>-23.719788397313234</v>
      </c>
      <c r="BK24" s="16">
        <f t="shared" si="27"/>
        <v>-17697.299999999996</v>
      </c>
      <c r="BL24" s="16">
        <f t="shared" si="27"/>
        <v>8838.6</v>
      </c>
      <c r="BM24" s="16">
        <f t="shared" si="27"/>
        <v>15.077442954660839</v>
      </c>
    </row>
    <row r="25" spans="3:66" ht="1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</row>
    <row r="26" spans="3:65" ht="15" customHeight="1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4:45" ht="15">
      <c r="D27" s="13" t="s">
        <v>43</v>
      </c>
      <c r="M27" s="13" t="s">
        <v>44</v>
      </c>
      <c r="P27" s="16"/>
      <c r="AS27" s="16"/>
    </row>
    <row r="28" spans="3:44" ht="1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</row>
    <row r="30" ht="15">
      <c r="AH30" s="25"/>
    </row>
  </sheetData>
  <sheetProtection/>
  <mergeCells count="31">
    <mergeCell ref="AS4:AU7"/>
    <mergeCell ref="AM5:AR5"/>
    <mergeCell ref="AP6:AR7"/>
    <mergeCell ref="R1:T1"/>
    <mergeCell ref="C2:T2"/>
    <mergeCell ref="C4:E7"/>
    <mergeCell ref="F4:AR4"/>
    <mergeCell ref="F5:H7"/>
    <mergeCell ref="AA6:AC7"/>
    <mergeCell ref="AJ5:AL7"/>
    <mergeCell ref="BK4:BM7"/>
    <mergeCell ref="BE5:BG7"/>
    <mergeCell ref="BH5:BJ7"/>
    <mergeCell ref="AV4:BJ4"/>
    <mergeCell ref="AV5:AX7"/>
    <mergeCell ref="BB5:BD7"/>
    <mergeCell ref="AY5:BA5"/>
    <mergeCell ref="AY6:BA7"/>
    <mergeCell ref="AM6:AO7"/>
    <mergeCell ref="R6:T7"/>
    <mergeCell ref="I6:K7"/>
    <mergeCell ref="U6:W7"/>
    <mergeCell ref="A23:B23"/>
    <mergeCell ref="AG6:AI7"/>
    <mergeCell ref="B4:B8"/>
    <mergeCell ref="A4:A8"/>
    <mergeCell ref="X6:Z7"/>
    <mergeCell ref="I5:AI5"/>
    <mergeCell ref="AD6:AF7"/>
    <mergeCell ref="L6:N7"/>
    <mergeCell ref="O6:Q7"/>
  </mergeCells>
  <printOptions/>
  <pageMargins left="0.45" right="0.29" top="0.7480314960629921" bottom="0.7480314960629921" header="0.31496062992125984" footer="0.31496062992125984"/>
  <pageSetup fitToWidth="2" horizontalDpi="600" verticalDpi="600" orientation="landscape" paperSize="9" scale="60" r:id="rId1"/>
  <colBreaks count="2" manualBreakCount="2">
    <brk id="20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ibrfin7</cp:lastModifiedBy>
  <cp:lastPrinted>2022-07-06T12:04:24Z</cp:lastPrinted>
  <dcterms:created xsi:type="dcterms:W3CDTF">2013-04-03T10:22:22Z</dcterms:created>
  <dcterms:modified xsi:type="dcterms:W3CDTF">2022-07-06T12:58:36Z</dcterms:modified>
  <cp:category/>
  <cp:version/>
  <cp:contentType/>
  <cp:contentStatus/>
</cp:coreProperties>
</file>