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<sst xmlns="http://schemas.openxmlformats.org/spreadsheetml/2006/main" count="109" uniqueCount="46">
  <si>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</si>
  <si>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</si>
  <si>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</si>
  <si>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</si>
  <si>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</si>
  <si>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</si>
  <si>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</si>
  <si>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</si>
  <si>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</si>
  <si>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</si>
  <si>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</si>
  <si>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</si>
  <si>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</si>
  <si>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</si>
  <si>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</si>
  <si>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</si>
  <si>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</si>
  <si>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</si>
  <si>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</si>
  <si>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</si>
  <si>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</si>
  <si>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</si>
  <si>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</si>
  <si>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</si>
  <si>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</si>
  <si>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</si>
  <si>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</si>
  <si>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</si>
  <si>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</si>
  <si>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</si>
  <si>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</si>
  <si>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</si>
  <si>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</si>
  <si>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</si>
  <si>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</si>
  <si>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</si>
  <si>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</si>
  <si>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</si>
  <si>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</si>
  <si>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</si>
  <si>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</si>
  <si>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</si>
  <si>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</si>
  <si>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</si>
  <si>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</si>
  <si>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декабря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</si>
</sst>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3" fillId="0" borderId="0" xfId="54">
      <alignment/>
      <protection/>
    </xf>
    <xf numFmtId="172" fontId="4" fillId="0" borderId="10" xfId="53" applyNumberFormat="1" applyFont="1" applyFill="1" applyBorder="1" applyAlignment="1" applyProtection="1">
      <alignment vertical="center"/>
      <protection locked="0"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5" fillId="0" borderId="19" xfId="54" applyFont="1" applyFill="1" applyBorder="1" applyAlignment="1">
      <alignment horizontal="center" vertical="center" wrapText="1"/>
      <protection/>
    </xf>
    <xf numFmtId="0" fontId="15" fillId="0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T1" activePane="topRight" state="frozen"/>
      <selection pane="topLeft" activeCell="A1" sqref="A1"/>
      <selection pane="topRight" activeCell="AM29" sqref="AM29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38" width="9.140625" style="13" customWidth="1"/>
    <col min="39" max="40" width="9.7109375" style="13" bestFit="1" customWidth="1"/>
    <col min="41" max="43" width="9.28125" style="13" bestFit="1" customWidth="1"/>
    <col min="44" max="44" width="10.421875" style="13" bestFit="1" customWidth="1"/>
    <col min="45" max="45" width="10.8515625" style="13" bestFit="1" customWidth="1"/>
    <col min="46" max="46" width="9.7109375" style="13" bestFit="1" customWidth="1"/>
    <col min="47" max="47" width="9.28125" style="13" bestFit="1" customWidth="1"/>
    <col min="48" max="49" width="9.7109375" style="13" bestFit="1" customWidth="1"/>
    <col min="50" max="50" width="9.28125" style="13" bestFit="1" customWidth="1"/>
    <col min="51" max="51" width="9.7109375" style="13" bestFit="1" customWidth="1"/>
    <col min="52" max="53" width="9.28125" style="13" bestFit="1" customWidth="1"/>
    <col min="54" max="55" width="9.7109375" style="13" bestFit="1" customWidth="1"/>
    <col min="56" max="56" width="9.28125" style="13" bestFit="1" customWidth="1"/>
    <col min="57" max="57" width="9.7109375" style="13" bestFit="1" customWidth="1"/>
    <col min="58" max="58" width="11.57421875" style="13" bestFit="1" customWidth="1"/>
    <col min="59" max="59" width="9.28125" style="13" bestFit="1" customWidth="1"/>
    <col min="60" max="61" width="9.7109375" style="13" bestFit="1" customWidth="1"/>
    <col min="62" max="62" width="9.28125" style="13" bestFit="1" customWidth="1"/>
    <col min="63" max="63" width="10.421875" style="13" bestFit="1" customWidth="1"/>
    <col min="64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56" t="s">
        <v>0</v>
      </c>
      <c r="S1" s="56"/>
      <c r="T1" s="5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57" t="s">
        <v>45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1" t="s">
        <v>21</v>
      </c>
      <c r="B4" s="60" t="s">
        <v>1</v>
      </c>
      <c r="C4" s="29" t="s">
        <v>2</v>
      </c>
      <c r="D4" s="30"/>
      <c r="E4" s="31"/>
      <c r="F4" s="39" t="s">
        <v>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7" t="s">
        <v>4</v>
      </c>
      <c r="AT4" s="48"/>
      <c r="AU4" s="49"/>
      <c r="AV4" s="39" t="s">
        <v>7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29" t="s">
        <v>5</v>
      </c>
      <c r="BL4" s="30"/>
      <c r="BM4" s="31"/>
      <c r="BN4" s="20"/>
      <c r="BO4" s="20"/>
    </row>
    <row r="5" spans="1:67" ht="15" customHeight="1">
      <c r="A5" s="37"/>
      <c r="B5" s="61"/>
      <c r="C5" s="35"/>
      <c r="D5" s="36"/>
      <c r="E5" s="37"/>
      <c r="F5" s="28" t="s">
        <v>6</v>
      </c>
      <c r="G5" s="28"/>
      <c r="H5" s="28"/>
      <c r="I5" s="69" t="s">
        <v>7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  <c r="AJ5" s="28" t="s">
        <v>8</v>
      </c>
      <c r="AK5" s="28"/>
      <c r="AL5" s="28"/>
      <c r="AM5" s="39" t="s">
        <v>7</v>
      </c>
      <c r="AN5" s="40"/>
      <c r="AO5" s="40"/>
      <c r="AP5" s="40"/>
      <c r="AQ5" s="40"/>
      <c r="AR5" s="40"/>
      <c r="AS5" s="50"/>
      <c r="AT5" s="51"/>
      <c r="AU5" s="52"/>
      <c r="AV5" s="41" t="s">
        <v>12</v>
      </c>
      <c r="AW5" s="42"/>
      <c r="AX5" s="42"/>
      <c r="AY5" s="38" t="s">
        <v>7</v>
      </c>
      <c r="AZ5" s="38"/>
      <c r="BA5" s="38"/>
      <c r="BB5" s="38" t="s">
        <v>13</v>
      </c>
      <c r="BC5" s="38"/>
      <c r="BD5" s="38"/>
      <c r="BE5" s="38" t="s">
        <v>14</v>
      </c>
      <c r="BF5" s="38"/>
      <c r="BG5" s="38"/>
      <c r="BH5" s="28" t="s">
        <v>15</v>
      </c>
      <c r="BI5" s="28"/>
      <c r="BJ5" s="28"/>
      <c r="BK5" s="35"/>
      <c r="BL5" s="36"/>
      <c r="BM5" s="37"/>
      <c r="BN5" s="20"/>
      <c r="BO5" s="20"/>
    </row>
    <row r="6" spans="1:67" ht="15" customHeight="1">
      <c r="A6" s="37"/>
      <c r="B6" s="61"/>
      <c r="C6" s="35"/>
      <c r="D6" s="36"/>
      <c r="E6" s="37"/>
      <c r="F6" s="28"/>
      <c r="G6" s="28"/>
      <c r="H6" s="28"/>
      <c r="I6" s="29" t="s">
        <v>9</v>
      </c>
      <c r="J6" s="30"/>
      <c r="K6" s="31"/>
      <c r="L6" s="29" t="s">
        <v>10</v>
      </c>
      <c r="M6" s="30"/>
      <c r="N6" s="31"/>
      <c r="O6" s="29" t="s">
        <v>23</v>
      </c>
      <c r="P6" s="30"/>
      <c r="Q6" s="31"/>
      <c r="R6" s="29" t="s">
        <v>11</v>
      </c>
      <c r="S6" s="30"/>
      <c r="T6" s="31"/>
      <c r="U6" s="29" t="s">
        <v>22</v>
      </c>
      <c r="V6" s="30"/>
      <c r="W6" s="31"/>
      <c r="X6" s="29" t="s">
        <v>24</v>
      </c>
      <c r="Y6" s="30"/>
      <c r="Z6" s="31"/>
      <c r="AA6" s="29" t="s">
        <v>28</v>
      </c>
      <c r="AB6" s="30"/>
      <c r="AC6" s="31"/>
      <c r="AD6" s="63" t="s">
        <v>29</v>
      </c>
      <c r="AE6" s="64"/>
      <c r="AF6" s="65"/>
      <c r="AG6" s="29" t="s">
        <v>27</v>
      </c>
      <c r="AH6" s="30"/>
      <c r="AI6" s="31"/>
      <c r="AJ6" s="28"/>
      <c r="AK6" s="28"/>
      <c r="AL6" s="28"/>
      <c r="AM6" s="29" t="s">
        <v>25</v>
      </c>
      <c r="AN6" s="30"/>
      <c r="AO6" s="31"/>
      <c r="AP6" s="29" t="s">
        <v>26</v>
      </c>
      <c r="AQ6" s="30"/>
      <c r="AR6" s="31"/>
      <c r="AS6" s="50"/>
      <c r="AT6" s="51"/>
      <c r="AU6" s="52"/>
      <c r="AV6" s="43"/>
      <c r="AW6" s="44"/>
      <c r="AX6" s="44"/>
      <c r="AY6" s="38" t="s">
        <v>16</v>
      </c>
      <c r="AZ6" s="38"/>
      <c r="BA6" s="38"/>
      <c r="BB6" s="38"/>
      <c r="BC6" s="38"/>
      <c r="BD6" s="38"/>
      <c r="BE6" s="38"/>
      <c r="BF6" s="38"/>
      <c r="BG6" s="38"/>
      <c r="BH6" s="28"/>
      <c r="BI6" s="28"/>
      <c r="BJ6" s="28"/>
      <c r="BK6" s="35"/>
      <c r="BL6" s="36"/>
      <c r="BM6" s="37"/>
      <c r="BN6" s="20"/>
      <c r="BO6" s="20"/>
    </row>
    <row r="7" spans="1:67" ht="168" customHeight="1">
      <c r="A7" s="37"/>
      <c r="B7" s="61"/>
      <c r="C7" s="32"/>
      <c r="D7" s="33"/>
      <c r="E7" s="34"/>
      <c r="F7" s="28"/>
      <c r="G7" s="28"/>
      <c r="H7" s="28"/>
      <c r="I7" s="32"/>
      <c r="J7" s="33"/>
      <c r="K7" s="34"/>
      <c r="L7" s="32"/>
      <c r="M7" s="33"/>
      <c r="N7" s="34"/>
      <c r="O7" s="32"/>
      <c r="P7" s="33"/>
      <c r="Q7" s="34"/>
      <c r="R7" s="32"/>
      <c r="S7" s="33"/>
      <c r="T7" s="34"/>
      <c r="U7" s="32"/>
      <c r="V7" s="33"/>
      <c r="W7" s="34"/>
      <c r="X7" s="32"/>
      <c r="Y7" s="33"/>
      <c r="Z7" s="34"/>
      <c r="AA7" s="32"/>
      <c r="AB7" s="33"/>
      <c r="AC7" s="34"/>
      <c r="AD7" s="66"/>
      <c r="AE7" s="67"/>
      <c r="AF7" s="68"/>
      <c r="AG7" s="32"/>
      <c r="AH7" s="33"/>
      <c r="AI7" s="34"/>
      <c r="AJ7" s="28"/>
      <c r="AK7" s="28"/>
      <c r="AL7" s="28"/>
      <c r="AM7" s="32"/>
      <c r="AN7" s="33"/>
      <c r="AO7" s="34"/>
      <c r="AP7" s="32"/>
      <c r="AQ7" s="33"/>
      <c r="AR7" s="34"/>
      <c r="AS7" s="53"/>
      <c r="AT7" s="54"/>
      <c r="AU7" s="55"/>
      <c r="AV7" s="45"/>
      <c r="AW7" s="46"/>
      <c r="AX7" s="46"/>
      <c r="AY7" s="38"/>
      <c r="AZ7" s="38"/>
      <c r="BA7" s="38"/>
      <c r="BB7" s="38"/>
      <c r="BC7" s="38"/>
      <c r="BD7" s="38"/>
      <c r="BE7" s="38"/>
      <c r="BF7" s="38"/>
      <c r="BG7" s="38"/>
      <c r="BH7" s="28"/>
      <c r="BI7" s="28"/>
      <c r="BJ7" s="28"/>
      <c r="BK7" s="32"/>
      <c r="BL7" s="33"/>
      <c r="BM7" s="34"/>
      <c r="BN7" s="20"/>
      <c r="BO7" s="20"/>
    </row>
    <row r="8" spans="1:67" ht="33.75">
      <c r="A8" s="34"/>
      <c r="B8" s="6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6529.3</v>
      </c>
      <c r="D10" s="9">
        <f aca="true" t="shared" si="1" ref="D10:D22">G10+AK10</f>
        <v>6078</v>
      </c>
      <c r="E10" s="2">
        <f>D10/C10*100</f>
        <v>93.0880798860521</v>
      </c>
      <c r="F10" s="2">
        <v>1314</v>
      </c>
      <c r="G10" s="2">
        <v>1203.2</v>
      </c>
      <c r="H10" s="27">
        <f>G10/F10*100</f>
        <v>91.56773211567733</v>
      </c>
      <c r="I10" s="2">
        <v>56.1</v>
      </c>
      <c r="J10" s="2">
        <v>59.6</v>
      </c>
      <c r="K10" s="2">
        <f aca="true" t="shared" si="2" ref="K10:K23">J10/I10*100</f>
        <v>106.23885918003566</v>
      </c>
      <c r="L10" s="2">
        <v>10</v>
      </c>
      <c r="M10" s="2">
        <v>26.5</v>
      </c>
      <c r="N10" s="2">
        <f>M10/L10*100</f>
        <v>265</v>
      </c>
      <c r="O10" s="2">
        <v>170</v>
      </c>
      <c r="P10" s="2">
        <v>148.4</v>
      </c>
      <c r="Q10" s="2">
        <f>P10/O10*100</f>
        <v>87.29411764705883</v>
      </c>
      <c r="R10" s="2">
        <v>252</v>
      </c>
      <c r="S10" s="2">
        <v>167.1</v>
      </c>
      <c r="T10" s="2">
        <f>S10/R10*100</f>
        <v>66.30952380952381</v>
      </c>
      <c r="U10" s="2"/>
      <c r="V10" s="2"/>
      <c r="W10" s="2" t="e">
        <f>V10/U10*100</f>
        <v>#DIV/0!</v>
      </c>
      <c r="X10" s="2">
        <v>280</v>
      </c>
      <c r="Y10" s="2">
        <v>384.2</v>
      </c>
      <c r="Z10" s="2">
        <f>Y10/X10*100</f>
        <v>137.21428571428572</v>
      </c>
      <c r="AA10" s="2">
        <v>42</v>
      </c>
      <c r="AB10" s="2">
        <v>38.5</v>
      </c>
      <c r="AC10" s="2">
        <f>AB10/AA10*100</f>
        <v>91.66666666666666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5215.3</v>
      </c>
      <c r="AK10" s="2">
        <v>4874.8</v>
      </c>
      <c r="AL10" s="2">
        <f>AK10/AJ10*100</f>
        <v>93.4711330124825</v>
      </c>
      <c r="AM10" s="2">
        <v>3997.4</v>
      </c>
      <c r="AN10" s="2">
        <v>3664.3</v>
      </c>
      <c r="AO10" s="2">
        <f>AN10/AM10*100</f>
        <v>91.66708360434282</v>
      </c>
      <c r="AP10" s="2"/>
      <c r="AQ10" s="2"/>
      <c r="AR10" s="2" t="e">
        <f>AQ10/AP10*100</f>
        <v>#DIV/0!</v>
      </c>
      <c r="AS10" s="21">
        <v>8802.6</v>
      </c>
      <c r="AT10" s="2">
        <v>6016.6</v>
      </c>
      <c r="AU10" s="2">
        <f>AT10/AS10*100</f>
        <v>68.35026015041011</v>
      </c>
      <c r="AV10" s="22">
        <v>2107.7</v>
      </c>
      <c r="AW10" s="2">
        <v>1657</v>
      </c>
      <c r="AX10" s="2">
        <f>AW10/AV10*100</f>
        <v>78.61650139962994</v>
      </c>
      <c r="AY10" s="22">
        <v>1734.5</v>
      </c>
      <c r="AZ10" s="2">
        <v>1418.8</v>
      </c>
      <c r="BA10" s="2">
        <f aca="true" t="shared" si="3" ref="BA10:BA23">AZ10/AY10*100</f>
        <v>81.79878927644855</v>
      </c>
      <c r="BB10" s="2">
        <v>2087</v>
      </c>
      <c r="BC10" s="2">
        <v>1487.7</v>
      </c>
      <c r="BD10" s="2">
        <f>BC10/BB10*100</f>
        <v>71.2841399137518</v>
      </c>
      <c r="BE10" s="22">
        <v>1217.6</v>
      </c>
      <c r="BF10" s="2">
        <v>987.9</v>
      </c>
      <c r="BG10" s="2">
        <f>BF10/BE10*100</f>
        <v>81.1350197109067</v>
      </c>
      <c r="BH10" s="22">
        <v>3100.6</v>
      </c>
      <c r="BI10" s="2">
        <v>1722.9</v>
      </c>
      <c r="BJ10" s="2">
        <f>BI10/BH10*100</f>
        <v>55.566664516545195</v>
      </c>
      <c r="BK10" s="21">
        <f aca="true" t="shared" si="4" ref="BK10:BK22">C10-AS10</f>
        <v>-2273.3</v>
      </c>
      <c r="BL10" s="21">
        <f aca="true" t="shared" si="5" ref="BL10:BL22">D10-AT10</f>
        <v>61.399999999999636</v>
      </c>
      <c r="BM10" s="2">
        <f>BL10/BK10*100</f>
        <v>-2.7009193683191675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3999.3</v>
      </c>
      <c r="D11" s="9">
        <f t="shared" si="1"/>
        <v>3459.4</v>
      </c>
      <c r="E11" s="2">
        <f aca="true" t="shared" si="6" ref="E11:E22">D11/C11*100</f>
        <v>86.50013752406672</v>
      </c>
      <c r="F11" s="2">
        <v>1027.2</v>
      </c>
      <c r="G11" s="2">
        <v>745.5</v>
      </c>
      <c r="H11" s="2">
        <f aca="true" t="shared" si="7" ref="H11:H23">G11/F11*100</f>
        <v>72.57593457943925</v>
      </c>
      <c r="I11" s="2">
        <v>25.3</v>
      </c>
      <c r="J11" s="2">
        <v>26.1</v>
      </c>
      <c r="K11" s="2">
        <f t="shared" si="2"/>
        <v>103.16205533596839</v>
      </c>
      <c r="L11" s="2"/>
      <c r="M11" s="2">
        <v>0</v>
      </c>
      <c r="N11" s="2" t="e">
        <f aca="true" t="shared" si="8" ref="N11:N23">M11/L11*100</f>
        <v>#DIV/0!</v>
      </c>
      <c r="O11" s="2">
        <v>150</v>
      </c>
      <c r="P11" s="2">
        <v>84.8</v>
      </c>
      <c r="Q11" s="2">
        <f aca="true" t="shared" si="9" ref="Q11:Q22">P11/O11*100</f>
        <v>56.53333333333334</v>
      </c>
      <c r="R11" s="2">
        <v>204.9</v>
      </c>
      <c r="S11" s="2">
        <v>150.5</v>
      </c>
      <c r="T11" s="2">
        <f>S11/R11*100</f>
        <v>73.4504636408004</v>
      </c>
      <c r="U11" s="2"/>
      <c r="V11" s="2"/>
      <c r="W11" s="2" t="e">
        <f aca="true" t="shared" si="10" ref="W11:W22">V11/U11*100</f>
        <v>#DIV/0!</v>
      </c>
      <c r="X11" s="2">
        <v>166</v>
      </c>
      <c r="Y11" s="2">
        <v>136.5</v>
      </c>
      <c r="Z11" s="2">
        <f aca="true" t="shared" si="11" ref="Z11:Z22">Y11/X11*100</f>
        <v>82.2289156626506</v>
      </c>
      <c r="AA11" s="2">
        <v>27.7</v>
      </c>
      <c r="AB11" s="2">
        <v>24.1</v>
      </c>
      <c r="AC11" s="2">
        <f aca="true" t="shared" si="12" ref="AC11:AC22">AB11/AA11*100</f>
        <v>87.00361010830325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2972.1</v>
      </c>
      <c r="AK11" s="2">
        <v>2713.9</v>
      </c>
      <c r="AL11" s="2">
        <f aca="true" t="shared" si="15" ref="AL11:AL22">AK11/AJ11*100</f>
        <v>91.31253995491404</v>
      </c>
      <c r="AM11" s="2">
        <v>2178.3</v>
      </c>
      <c r="AN11" s="2">
        <v>1996.8</v>
      </c>
      <c r="AO11" s="2">
        <f aca="true" t="shared" si="16" ref="AO11:AO22">AN11/AM11*100</f>
        <v>91.6678143506404</v>
      </c>
      <c r="AP11" s="2"/>
      <c r="AQ11" s="2"/>
      <c r="AR11" s="2" t="e">
        <f aca="true" t="shared" si="17" ref="AR11:AR22">AQ11/AP11*100</f>
        <v>#DIV/0!</v>
      </c>
      <c r="AS11" s="21">
        <v>4351.7</v>
      </c>
      <c r="AT11" s="2">
        <v>3460.8</v>
      </c>
      <c r="AU11" s="2">
        <f aca="true" t="shared" si="18" ref="AU11:AU22">AT11/AS11*100</f>
        <v>79.52754096100375</v>
      </c>
      <c r="AV11" s="23">
        <v>1625.1</v>
      </c>
      <c r="AW11" s="2">
        <v>1342.5</v>
      </c>
      <c r="AX11" s="2">
        <f aca="true" t="shared" si="19" ref="AX11:AX16">AW11/AV11*100</f>
        <v>82.61030090455972</v>
      </c>
      <c r="AY11" s="22">
        <v>1247.2</v>
      </c>
      <c r="AZ11" s="2">
        <v>1075.1</v>
      </c>
      <c r="BA11" s="2">
        <f t="shared" si="3"/>
        <v>86.2010904425914</v>
      </c>
      <c r="BB11" s="2">
        <v>1141</v>
      </c>
      <c r="BC11" s="2">
        <v>888.5</v>
      </c>
      <c r="BD11" s="2">
        <f>BC11/BB11*100</f>
        <v>77.87028921998247</v>
      </c>
      <c r="BE11" s="22">
        <v>670.2</v>
      </c>
      <c r="BF11" s="2">
        <v>500.4</v>
      </c>
      <c r="BG11" s="2">
        <f aca="true" t="shared" si="20" ref="BG11:BG22">BF11/BE11*100</f>
        <v>74.66427931960608</v>
      </c>
      <c r="BH11" s="22">
        <v>728.4</v>
      </c>
      <c r="BI11" s="2">
        <v>571</v>
      </c>
      <c r="BJ11" s="2">
        <f aca="true" t="shared" si="21" ref="BJ11:BJ22">BI11/BH11*100</f>
        <v>78.39099395936299</v>
      </c>
      <c r="BK11" s="21">
        <f t="shared" si="4"/>
        <v>-352.39999999999964</v>
      </c>
      <c r="BL11" s="21">
        <f t="shared" si="5"/>
        <v>-1.400000000000091</v>
      </c>
      <c r="BM11" s="2">
        <f aca="true" t="shared" si="22" ref="BM11:BM22">BL11/BK11*100</f>
        <v>0.39727582292851654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2787.2999999999997</v>
      </c>
      <c r="D12" s="9">
        <f t="shared" si="1"/>
        <v>2749.7</v>
      </c>
      <c r="E12" s="2">
        <f t="shared" si="6"/>
        <v>98.65102428873821</v>
      </c>
      <c r="F12" s="2">
        <v>632.1</v>
      </c>
      <c r="G12" s="2">
        <v>676.6</v>
      </c>
      <c r="H12" s="2">
        <f t="shared" si="7"/>
        <v>107.04002531245055</v>
      </c>
      <c r="I12" s="2">
        <v>20.1</v>
      </c>
      <c r="J12" s="2">
        <v>20.8</v>
      </c>
      <c r="K12" s="2">
        <f t="shared" si="2"/>
        <v>103.48258706467661</v>
      </c>
      <c r="L12" s="2">
        <v>10</v>
      </c>
      <c r="M12" s="2">
        <v>-3.9</v>
      </c>
      <c r="N12" s="27">
        <f t="shared" si="8"/>
        <v>-39</v>
      </c>
      <c r="O12" s="2">
        <v>28</v>
      </c>
      <c r="P12" s="2">
        <v>31.6</v>
      </c>
      <c r="Q12" s="2">
        <f t="shared" si="9"/>
        <v>112.85714285714286</v>
      </c>
      <c r="R12" s="18">
        <v>109.6</v>
      </c>
      <c r="S12" s="2">
        <v>60.2</v>
      </c>
      <c r="T12" s="2">
        <f aca="true" t="shared" si="23" ref="T12:T22">S12/R12*100</f>
        <v>54.92700729927008</v>
      </c>
      <c r="U12" s="2"/>
      <c r="V12" s="2"/>
      <c r="W12" s="2" t="e">
        <f t="shared" si="10"/>
        <v>#DIV/0!</v>
      </c>
      <c r="X12" s="2">
        <v>50</v>
      </c>
      <c r="Y12" s="2">
        <v>56.4</v>
      </c>
      <c r="Z12" s="2">
        <f t="shared" si="11"/>
        <v>112.79999999999998</v>
      </c>
      <c r="AA12" s="2">
        <v>6.5</v>
      </c>
      <c r="AB12" s="2">
        <v>5.9</v>
      </c>
      <c r="AC12" s="2">
        <f t="shared" si="12"/>
        <v>90.76923076923077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2155.2</v>
      </c>
      <c r="AK12" s="2">
        <v>2073.1</v>
      </c>
      <c r="AL12" s="2">
        <f t="shared" si="15"/>
        <v>96.19060876020788</v>
      </c>
      <c r="AM12" s="2">
        <v>920.2</v>
      </c>
      <c r="AN12" s="2">
        <v>843.6</v>
      </c>
      <c r="AO12" s="2">
        <f t="shared" si="16"/>
        <v>91.675722668985</v>
      </c>
      <c r="AP12" s="2"/>
      <c r="AQ12" s="2"/>
      <c r="AR12" s="2" t="e">
        <f t="shared" si="17"/>
        <v>#DIV/0!</v>
      </c>
      <c r="AS12" s="2">
        <v>3110.3</v>
      </c>
      <c r="AT12" s="2">
        <v>2105.8</v>
      </c>
      <c r="AU12" s="2">
        <f t="shared" si="18"/>
        <v>67.70407999228371</v>
      </c>
      <c r="AV12" s="23">
        <v>1185.2</v>
      </c>
      <c r="AW12" s="2">
        <v>833.8</v>
      </c>
      <c r="AX12" s="2">
        <f t="shared" si="19"/>
        <v>70.35099561255484</v>
      </c>
      <c r="AY12" s="22">
        <v>942.6</v>
      </c>
      <c r="AZ12" s="2">
        <v>648.5</v>
      </c>
      <c r="BA12" s="2">
        <f t="shared" si="3"/>
        <v>68.79906641205177</v>
      </c>
      <c r="BB12" s="2">
        <v>1166.5</v>
      </c>
      <c r="BC12" s="2">
        <v>737.9</v>
      </c>
      <c r="BD12" s="2">
        <f aca="true" t="shared" si="24" ref="BD12:BD22">BC12/BB12*100</f>
        <v>63.257608229747106</v>
      </c>
      <c r="BE12" s="22">
        <v>161.4</v>
      </c>
      <c r="BF12" s="2">
        <v>106.3</v>
      </c>
      <c r="BG12" s="2">
        <f t="shared" si="20"/>
        <v>65.86121437422551</v>
      </c>
      <c r="BH12" s="22">
        <v>392.9</v>
      </c>
      <c r="BI12" s="2">
        <v>268.6</v>
      </c>
      <c r="BJ12" s="2">
        <f t="shared" si="21"/>
        <v>68.36345125986257</v>
      </c>
      <c r="BK12" s="21">
        <f t="shared" si="4"/>
        <v>-323.00000000000045</v>
      </c>
      <c r="BL12" s="21">
        <f t="shared" si="5"/>
        <v>643.8999999999996</v>
      </c>
      <c r="BM12" s="2">
        <f t="shared" si="22"/>
        <v>-199.349845201238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6655.7</v>
      </c>
      <c r="D13" s="9">
        <f t="shared" si="1"/>
        <v>6133.6</v>
      </c>
      <c r="E13" s="2">
        <f t="shared" si="6"/>
        <v>92.15559595534654</v>
      </c>
      <c r="F13" s="2">
        <v>1473</v>
      </c>
      <c r="G13" s="2">
        <v>1272.3</v>
      </c>
      <c r="H13" s="2">
        <f t="shared" si="7"/>
        <v>86.37474541751527</v>
      </c>
      <c r="I13" s="2">
        <v>56</v>
      </c>
      <c r="J13" s="2">
        <v>103.7</v>
      </c>
      <c r="K13" s="2">
        <f t="shared" si="2"/>
        <v>185.17857142857144</v>
      </c>
      <c r="L13" s="2">
        <v>55</v>
      </c>
      <c r="M13" s="2">
        <v>26.1</v>
      </c>
      <c r="N13" s="2">
        <f t="shared" si="8"/>
        <v>47.45454545454545</v>
      </c>
      <c r="O13" s="2">
        <v>146.4</v>
      </c>
      <c r="P13" s="2">
        <v>99.4</v>
      </c>
      <c r="Q13" s="2">
        <v>99.4</v>
      </c>
      <c r="R13" s="26">
        <v>267.8</v>
      </c>
      <c r="S13" s="2">
        <v>196.7</v>
      </c>
      <c r="T13" s="2">
        <f t="shared" si="23"/>
        <v>73.45033607169529</v>
      </c>
      <c r="U13" s="2"/>
      <c r="V13" s="2"/>
      <c r="W13" s="2" t="e">
        <f t="shared" si="10"/>
        <v>#DIV/0!</v>
      </c>
      <c r="X13" s="2">
        <v>267</v>
      </c>
      <c r="Y13" s="2">
        <v>80.1</v>
      </c>
      <c r="Z13" s="2">
        <f t="shared" si="11"/>
        <v>30</v>
      </c>
      <c r="AA13" s="2">
        <v>5</v>
      </c>
      <c r="AB13" s="2">
        <v>5.5</v>
      </c>
      <c r="AC13" s="2">
        <f t="shared" si="12"/>
        <v>110.00000000000001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5182.7</v>
      </c>
      <c r="AK13" s="2">
        <v>4861.3</v>
      </c>
      <c r="AL13" s="2">
        <f t="shared" si="15"/>
        <v>93.79859918575261</v>
      </c>
      <c r="AM13" s="2">
        <v>3012.2</v>
      </c>
      <c r="AN13" s="2">
        <v>2761.2</v>
      </c>
      <c r="AO13" s="2">
        <f t="shared" si="16"/>
        <v>91.6672199721134</v>
      </c>
      <c r="AP13" s="2"/>
      <c r="AQ13" s="2"/>
      <c r="AR13" s="2" t="e">
        <f t="shared" si="17"/>
        <v>#DIV/0!</v>
      </c>
      <c r="AS13" s="2">
        <v>8757.4</v>
      </c>
      <c r="AT13" s="2">
        <v>5849.3</v>
      </c>
      <c r="AU13" s="2">
        <f t="shared" si="18"/>
        <v>66.79265535432891</v>
      </c>
      <c r="AV13" s="23">
        <v>1559.9</v>
      </c>
      <c r="AW13" s="2">
        <v>1160.7</v>
      </c>
      <c r="AX13" s="2">
        <f t="shared" si="19"/>
        <v>74.40861593691903</v>
      </c>
      <c r="AY13" s="22">
        <v>1264.7</v>
      </c>
      <c r="AZ13" s="2">
        <v>953</v>
      </c>
      <c r="BA13" s="2">
        <f t="shared" si="3"/>
        <v>75.35383885506444</v>
      </c>
      <c r="BB13" s="2">
        <v>4874</v>
      </c>
      <c r="BC13" s="2">
        <v>2935.2</v>
      </c>
      <c r="BD13" s="2">
        <f t="shared" si="24"/>
        <v>60.22158391464916</v>
      </c>
      <c r="BE13" s="22">
        <v>597.4</v>
      </c>
      <c r="BF13" s="2">
        <v>410.3</v>
      </c>
      <c r="BG13" s="2">
        <f t="shared" si="20"/>
        <v>68.68095078674256</v>
      </c>
      <c r="BH13" s="22">
        <v>1589.9</v>
      </c>
      <c r="BI13" s="2">
        <v>1244.2</v>
      </c>
      <c r="BJ13" s="2">
        <f t="shared" si="21"/>
        <v>78.25649411912698</v>
      </c>
      <c r="BK13" s="21">
        <f t="shared" si="4"/>
        <v>-2101.7</v>
      </c>
      <c r="BL13" s="21">
        <f t="shared" si="5"/>
        <v>284.3000000000002</v>
      </c>
      <c r="BM13" s="2">
        <f>BL13/BK13*100</f>
        <v>-13.527144692391882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5648.200000000001</v>
      </c>
      <c r="D14" s="9">
        <f t="shared" si="1"/>
        <v>4991.9</v>
      </c>
      <c r="E14" s="2">
        <f t="shared" si="6"/>
        <v>88.38036896710454</v>
      </c>
      <c r="F14" s="2">
        <v>1419.4</v>
      </c>
      <c r="G14" s="2">
        <v>991.3</v>
      </c>
      <c r="H14" s="2">
        <f t="shared" si="7"/>
        <v>69.83936874735804</v>
      </c>
      <c r="I14" s="2">
        <v>38.6</v>
      </c>
      <c r="J14" s="2">
        <v>32.4</v>
      </c>
      <c r="K14" s="2">
        <f t="shared" si="2"/>
        <v>83.93782383419689</v>
      </c>
      <c r="L14" s="2"/>
      <c r="M14" s="2"/>
      <c r="N14" s="2" t="e">
        <f t="shared" si="8"/>
        <v>#DIV/0!</v>
      </c>
      <c r="O14" s="2">
        <v>221.4</v>
      </c>
      <c r="P14" s="2">
        <v>82.5</v>
      </c>
      <c r="Q14" s="2">
        <f t="shared" si="9"/>
        <v>37.262872628726285</v>
      </c>
      <c r="R14" s="2">
        <v>62.8</v>
      </c>
      <c r="S14" s="2">
        <v>37.7</v>
      </c>
      <c r="T14" s="2">
        <f t="shared" si="23"/>
        <v>60.031847133757964</v>
      </c>
      <c r="U14" s="2"/>
      <c r="V14" s="2"/>
      <c r="W14" s="2" t="e">
        <f t="shared" si="10"/>
        <v>#DIV/0!</v>
      </c>
      <c r="X14" s="2">
        <v>6</v>
      </c>
      <c r="Y14" s="2"/>
      <c r="Z14" s="2">
        <f t="shared" si="11"/>
        <v>0</v>
      </c>
      <c r="AA14" s="2">
        <v>21.2</v>
      </c>
      <c r="AB14" s="2">
        <v>19.2</v>
      </c>
      <c r="AC14" s="2">
        <f t="shared" si="12"/>
        <v>90.56603773584906</v>
      </c>
      <c r="AD14" s="2"/>
      <c r="AE14" s="2"/>
      <c r="AF14" s="2" t="e">
        <f t="shared" si="13"/>
        <v>#DIV/0!</v>
      </c>
      <c r="AG14" s="2">
        <v>5.7</v>
      </c>
      <c r="AH14" s="2"/>
      <c r="AI14" s="2">
        <f t="shared" si="14"/>
        <v>0</v>
      </c>
      <c r="AJ14" s="2">
        <v>4228.8</v>
      </c>
      <c r="AK14" s="2">
        <v>4000.6</v>
      </c>
      <c r="AL14" s="2">
        <f t="shared" si="15"/>
        <v>94.603670071888</v>
      </c>
      <c r="AM14" s="2">
        <v>2688.7</v>
      </c>
      <c r="AN14" s="2">
        <v>2464.7</v>
      </c>
      <c r="AO14" s="2">
        <f t="shared" si="16"/>
        <v>91.66883624056236</v>
      </c>
      <c r="AP14" s="2"/>
      <c r="AQ14" s="2"/>
      <c r="AR14" s="2" t="e">
        <f t="shared" si="17"/>
        <v>#DIV/0!</v>
      </c>
      <c r="AS14" s="2">
        <v>6309.2</v>
      </c>
      <c r="AT14" s="2">
        <v>4857.4</v>
      </c>
      <c r="AU14" s="2">
        <f t="shared" si="18"/>
        <v>76.98915868889875</v>
      </c>
      <c r="AV14" s="23">
        <v>1896.7</v>
      </c>
      <c r="AW14" s="2">
        <v>1409.4</v>
      </c>
      <c r="AX14" s="2">
        <f t="shared" si="19"/>
        <v>74.30800864659672</v>
      </c>
      <c r="AY14" s="22">
        <v>1383.8</v>
      </c>
      <c r="AZ14" s="2">
        <v>1083</v>
      </c>
      <c r="BA14" s="2">
        <f t="shared" si="3"/>
        <v>78.26275473334297</v>
      </c>
      <c r="BB14" s="2">
        <v>2798.6</v>
      </c>
      <c r="BC14" s="2">
        <v>2631.2</v>
      </c>
      <c r="BD14" s="2">
        <f t="shared" si="24"/>
        <v>94.01843779032373</v>
      </c>
      <c r="BE14" s="22">
        <v>222.1</v>
      </c>
      <c r="BF14" s="2">
        <v>167.1</v>
      </c>
      <c r="BG14" s="2">
        <f t="shared" si="20"/>
        <v>75.23638000900496</v>
      </c>
      <c r="BH14" s="22">
        <v>908.4</v>
      </c>
      <c r="BI14" s="2">
        <v>551.3</v>
      </c>
      <c r="BJ14" s="2">
        <f t="shared" si="21"/>
        <v>60.689123734037864</v>
      </c>
      <c r="BK14" s="21">
        <f t="shared" si="4"/>
        <v>-660.9999999999991</v>
      </c>
      <c r="BL14" s="21">
        <f t="shared" si="5"/>
        <v>134.5</v>
      </c>
      <c r="BM14" s="2">
        <f t="shared" si="22"/>
        <v>-20.347957639939512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50198.45</v>
      </c>
      <c r="D15" s="9">
        <f t="shared" si="1"/>
        <v>46782</v>
      </c>
      <c r="E15" s="2">
        <f t="shared" si="6"/>
        <v>93.19411256722071</v>
      </c>
      <c r="F15" s="2">
        <v>17999.25</v>
      </c>
      <c r="G15" s="2">
        <v>15607.7</v>
      </c>
      <c r="H15" s="2">
        <f t="shared" si="7"/>
        <v>86.71305748850648</v>
      </c>
      <c r="I15" s="2">
        <v>7103.3</v>
      </c>
      <c r="J15" s="2">
        <v>6986.2</v>
      </c>
      <c r="K15" s="2">
        <f t="shared" si="2"/>
        <v>98.35147044331507</v>
      </c>
      <c r="L15" s="2">
        <v>30</v>
      </c>
      <c r="M15" s="2">
        <v>38.2</v>
      </c>
      <c r="N15" s="2">
        <f t="shared" si="8"/>
        <v>127.33333333333334</v>
      </c>
      <c r="O15" s="2">
        <v>2763.3</v>
      </c>
      <c r="P15" s="2">
        <v>2539.8</v>
      </c>
      <c r="Q15" s="2">
        <f t="shared" si="9"/>
        <v>91.9118445337097</v>
      </c>
      <c r="R15" s="2">
        <v>4013.3</v>
      </c>
      <c r="S15" s="2">
        <v>2300.7</v>
      </c>
      <c r="T15" s="2">
        <f t="shared" si="23"/>
        <v>57.32688809707721</v>
      </c>
      <c r="U15" s="2">
        <v>305</v>
      </c>
      <c r="V15" s="2">
        <v>332.4</v>
      </c>
      <c r="W15" s="2">
        <f t="shared" si="10"/>
        <v>108.98360655737704</v>
      </c>
      <c r="X15" s="2">
        <v>0</v>
      </c>
      <c r="Y15" s="2">
        <v>125.8</v>
      </c>
      <c r="Z15" s="2" t="e">
        <f t="shared" si="11"/>
        <v>#DIV/0!</v>
      </c>
      <c r="AA15" s="2">
        <v>308.8</v>
      </c>
      <c r="AB15" s="2">
        <v>115.3</v>
      </c>
      <c r="AC15" s="2">
        <f t="shared" si="12"/>
        <v>37.3380829015544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454.7</v>
      </c>
      <c r="AI15" s="2">
        <f t="shared" si="14"/>
        <v>82.67272727272727</v>
      </c>
      <c r="AJ15" s="2">
        <v>32199.2</v>
      </c>
      <c r="AK15" s="2">
        <v>31174.3</v>
      </c>
      <c r="AL15" s="2">
        <f t="shared" si="15"/>
        <v>96.81700166463763</v>
      </c>
      <c r="AM15" s="2"/>
      <c r="AN15" s="2">
        <v>0</v>
      </c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54947.9</v>
      </c>
      <c r="AT15" s="2">
        <v>48695.1</v>
      </c>
      <c r="AU15" s="2">
        <f t="shared" si="18"/>
        <v>88.6204932308605</v>
      </c>
      <c r="AV15" s="23">
        <v>5073.4</v>
      </c>
      <c r="AW15" s="2">
        <v>3633.3</v>
      </c>
      <c r="AX15" s="2">
        <f t="shared" si="19"/>
        <v>71.61469625891908</v>
      </c>
      <c r="AY15" s="22">
        <v>3346.2</v>
      </c>
      <c r="AZ15" s="2">
        <v>2455.8</v>
      </c>
      <c r="BA15" s="2">
        <f t="shared" si="3"/>
        <v>73.39071185225032</v>
      </c>
      <c r="BB15" s="2">
        <v>8850.2</v>
      </c>
      <c r="BC15" s="2">
        <v>7457.6</v>
      </c>
      <c r="BD15" s="2">
        <f t="shared" si="24"/>
        <v>84.26476237825133</v>
      </c>
      <c r="BE15" s="22">
        <v>39362.5</v>
      </c>
      <c r="BF15" s="2">
        <v>36184.6</v>
      </c>
      <c r="BG15" s="2">
        <f t="shared" si="20"/>
        <v>91.92657986662432</v>
      </c>
      <c r="BH15" s="22">
        <v>832.9</v>
      </c>
      <c r="BI15" s="2">
        <v>763.5</v>
      </c>
      <c r="BJ15" s="2">
        <f t="shared" si="21"/>
        <v>91.66766718693721</v>
      </c>
      <c r="BK15" s="21">
        <f t="shared" si="4"/>
        <v>-4749.450000000004</v>
      </c>
      <c r="BL15" s="21">
        <f t="shared" si="5"/>
        <v>-1913.0999999999985</v>
      </c>
      <c r="BM15" s="2">
        <f t="shared" si="22"/>
        <v>40.280453526197704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9890.1</v>
      </c>
      <c r="D16" s="9">
        <f t="shared" si="1"/>
        <v>9495</v>
      </c>
      <c r="E16" s="2">
        <f t="shared" si="6"/>
        <v>96.00509600509601</v>
      </c>
      <c r="F16" s="2">
        <v>1271.9</v>
      </c>
      <c r="G16" s="2">
        <v>1063.4</v>
      </c>
      <c r="H16" s="2">
        <f t="shared" si="7"/>
        <v>83.60720182404278</v>
      </c>
      <c r="I16" s="2">
        <v>7.5</v>
      </c>
      <c r="J16" s="2">
        <v>9.9</v>
      </c>
      <c r="K16" s="2">
        <f t="shared" si="2"/>
        <v>132</v>
      </c>
      <c r="L16" s="2">
        <v>10</v>
      </c>
      <c r="M16" s="2">
        <v>8.2</v>
      </c>
      <c r="N16" s="2">
        <f t="shared" si="8"/>
        <v>82</v>
      </c>
      <c r="O16" s="2">
        <v>89</v>
      </c>
      <c r="P16" s="2">
        <v>14.5</v>
      </c>
      <c r="Q16" s="2">
        <f t="shared" si="9"/>
        <v>16.292134831460675</v>
      </c>
      <c r="R16" s="2">
        <v>100.3</v>
      </c>
      <c r="S16" s="2">
        <v>79.5</v>
      </c>
      <c r="T16" s="2">
        <f t="shared" si="23"/>
        <v>79.26221335992024</v>
      </c>
      <c r="U16" s="2"/>
      <c r="V16" s="2"/>
      <c r="W16" s="2" t="e">
        <f t="shared" si="10"/>
        <v>#DIV/0!</v>
      </c>
      <c r="X16" s="2">
        <v>289.9</v>
      </c>
      <c r="Y16" s="2">
        <v>105.1</v>
      </c>
      <c r="Z16" s="2">
        <f t="shared" si="11"/>
        <v>36.25388064849948</v>
      </c>
      <c r="AA16" s="2"/>
      <c r="AB16" s="2">
        <v>12.2</v>
      </c>
      <c r="AC16" s="2" t="e">
        <f t="shared" si="12"/>
        <v>#DIV/0!</v>
      </c>
      <c r="AD16" s="2"/>
      <c r="AE16" s="2"/>
      <c r="AF16" s="2" t="e">
        <f t="shared" si="13"/>
        <v>#DIV/0!</v>
      </c>
      <c r="AG16" s="2">
        <v>3</v>
      </c>
      <c r="AH16" s="2">
        <v>0</v>
      </c>
      <c r="AI16" s="2">
        <f t="shared" si="14"/>
        <v>0</v>
      </c>
      <c r="AJ16" s="2">
        <v>8618.2</v>
      </c>
      <c r="AK16" s="2">
        <v>8431.6</v>
      </c>
      <c r="AL16" s="2">
        <f t="shared" si="15"/>
        <v>97.83481469448377</v>
      </c>
      <c r="AM16" s="2">
        <v>1438.2</v>
      </c>
      <c r="AN16" s="2">
        <v>1318.4</v>
      </c>
      <c r="AO16" s="2">
        <f t="shared" si="16"/>
        <v>91.67014323459881</v>
      </c>
      <c r="AP16" s="2"/>
      <c r="AQ16" s="2"/>
      <c r="AR16" s="2" t="e">
        <f t="shared" si="17"/>
        <v>#DIV/0!</v>
      </c>
      <c r="AS16" s="2">
        <v>10141.3</v>
      </c>
      <c r="AT16" s="2">
        <v>9085.1</v>
      </c>
      <c r="AU16" s="2">
        <f t="shared" si="18"/>
        <v>89.58516166566417</v>
      </c>
      <c r="AV16" s="23">
        <v>1655.6</v>
      </c>
      <c r="AW16" s="2">
        <v>1375.3</v>
      </c>
      <c r="AX16" s="2">
        <f t="shared" si="19"/>
        <v>83.06958202464364</v>
      </c>
      <c r="AY16" s="22">
        <v>1095.4</v>
      </c>
      <c r="AZ16" s="2">
        <v>901.4</v>
      </c>
      <c r="BA16" s="2">
        <f t="shared" si="3"/>
        <v>82.2895745846266</v>
      </c>
      <c r="BB16" s="2">
        <v>6577</v>
      </c>
      <c r="BC16" s="2">
        <v>6038.1</v>
      </c>
      <c r="BD16" s="2">
        <f t="shared" si="24"/>
        <v>91.80629466322033</v>
      </c>
      <c r="BE16" s="22">
        <v>718.4</v>
      </c>
      <c r="BF16" s="2">
        <v>657</v>
      </c>
      <c r="BG16" s="2">
        <f t="shared" si="20"/>
        <v>91.45322939866371</v>
      </c>
      <c r="BH16" s="22">
        <v>1038.7</v>
      </c>
      <c r="BI16" s="2">
        <v>901.2</v>
      </c>
      <c r="BJ16" s="2">
        <f t="shared" si="21"/>
        <v>86.76229902763069</v>
      </c>
      <c r="BK16" s="21">
        <f t="shared" si="4"/>
        <v>-251.1999999999989</v>
      </c>
      <c r="BL16" s="21">
        <f t="shared" si="5"/>
        <v>409.89999999999964</v>
      </c>
      <c r="BM16" s="2">
        <f t="shared" si="22"/>
        <v>-163.17675159235725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7255.2</v>
      </c>
      <c r="D17" s="9">
        <f t="shared" si="1"/>
        <v>8273.34</v>
      </c>
      <c r="E17" s="2">
        <f t="shared" si="6"/>
        <v>114.033245120741</v>
      </c>
      <c r="F17" s="2">
        <v>1917.7</v>
      </c>
      <c r="G17" s="2">
        <v>3324.9</v>
      </c>
      <c r="H17" s="2">
        <f t="shared" si="7"/>
        <v>173.37956927569485</v>
      </c>
      <c r="I17" s="2">
        <v>500</v>
      </c>
      <c r="J17" s="2">
        <v>1627.9</v>
      </c>
      <c r="K17" s="2">
        <f t="shared" si="2"/>
        <v>325.58000000000004</v>
      </c>
      <c r="L17" s="2">
        <v>25</v>
      </c>
      <c r="M17" s="2">
        <v>3.5</v>
      </c>
      <c r="N17" s="2">
        <v>72.6</v>
      </c>
      <c r="O17" s="2">
        <v>85</v>
      </c>
      <c r="P17" s="2">
        <v>291.5</v>
      </c>
      <c r="Q17" s="2">
        <f t="shared" si="9"/>
        <v>342.94117647058823</v>
      </c>
      <c r="R17" s="2">
        <v>272.2</v>
      </c>
      <c r="S17" s="2">
        <v>288.7</v>
      </c>
      <c r="T17" s="2">
        <f t="shared" si="23"/>
        <v>106.06171932402646</v>
      </c>
      <c r="U17" s="2"/>
      <c r="V17" s="2"/>
      <c r="W17" s="2" t="e">
        <f t="shared" si="10"/>
        <v>#DIV/0!</v>
      </c>
      <c r="X17" s="2">
        <v>240</v>
      </c>
      <c r="Y17" s="2">
        <v>351.1</v>
      </c>
      <c r="Z17" s="2">
        <f t="shared" si="11"/>
        <v>146.29166666666669</v>
      </c>
      <c r="AA17" s="2">
        <v>4</v>
      </c>
      <c r="AB17" s="2">
        <v>9.5</v>
      </c>
      <c r="AC17" s="2">
        <f t="shared" si="12"/>
        <v>237.5</v>
      </c>
      <c r="AD17" s="2"/>
      <c r="AE17" s="2"/>
      <c r="AF17" s="2" t="e">
        <f t="shared" si="13"/>
        <v>#DIV/0!</v>
      </c>
      <c r="AG17" s="2">
        <v>3.1</v>
      </c>
      <c r="AH17" s="2"/>
      <c r="AI17" s="2">
        <f t="shared" si="14"/>
        <v>0</v>
      </c>
      <c r="AJ17" s="2">
        <v>5337.5</v>
      </c>
      <c r="AK17" s="2">
        <v>4948.44</v>
      </c>
      <c r="AL17" s="2">
        <f t="shared" si="15"/>
        <v>92.71081967213114</v>
      </c>
      <c r="AM17" s="2">
        <v>3542.2</v>
      </c>
      <c r="AN17" s="2">
        <v>3247</v>
      </c>
      <c r="AO17" s="2">
        <f t="shared" si="16"/>
        <v>91.66619614928577</v>
      </c>
      <c r="AP17" s="2"/>
      <c r="AQ17" s="2"/>
      <c r="AR17" s="2" t="e">
        <f t="shared" si="17"/>
        <v>#DIV/0!</v>
      </c>
      <c r="AS17" s="2">
        <v>9694.8</v>
      </c>
      <c r="AT17" s="2">
        <v>6803</v>
      </c>
      <c r="AU17" s="2">
        <f t="shared" si="18"/>
        <v>70.17163840409292</v>
      </c>
      <c r="AV17" s="23">
        <v>2018.2</v>
      </c>
      <c r="AW17" s="2">
        <v>1530.5</v>
      </c>
      <c r="AX17" s="2">
        <f aca="true" t="shared" si="25" ref="AX17:AX23">AW17/AV17*100</f>
        <v>75.83490238826677</v>
      </c>
      <c r="AY17" s="22">
        <v>1581.2</v>
      </c>
      <c r="AZ17" s="2">
        <v>1242.6</v>
      </c>
      <c r="BA17" s="2">
        <f t="shared" si="3"/>
        <v>78.58588413862888</v>
      </c>
      <c r="BB17" s="2">
        <v>3847.9</v>
      </c>
      <c r="BC17" s="2">
        <v>2205.1</v>
      </c>
      <c r="BD17" s="2">
        <f t="shared" si="24"/>
        <v>57.306582811403615</v>
      </c>
      <c r="BE17" s="22">
        <v>928</v>
      </c>
      <c r="BF17" s="2">
        <v>593.1</v>
      </c>
      <c r="BG17" s="2">
        <f t="shared" si="20"/>
        <v>63.911637931034484</v>
      </c>
      <c r="BH17" s="22">
        <v>2693.5</v>
      </c>
      <c r="BI17" s="2">
        <v>2367.1</v>
      </c>
      <c r="BJ17" s="2">
        <f t="shared" si="21"/>
        <v>87.8819379988862</v>
      </c>
      <c r="BK17" s="21">
        <f t="shared" si="4"/>
        <v>-2439.5999999999995</v>
      </c>
      <c r="BL17" s="21">
        <f t="shared" si="5"/>
        <v>1470.3400000000001</v>
      </c>
      <c r="BM17" s="2">
        <f t="shared" si="22"/>
        <v>-60.26971634694214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6900.1</v>
      </c>
      <c r="D18" s="9">
        <f t="shared" si="1"/>
        <v>6494.14</v>
      </c>
      <c r="E18" s="2">
        <f t="shared" si="6"/>
        <v>94.11660700569557</v>
      </c>
      <c r="F18" s="2">
        <v>1886.1</v>
      </c>
      <c r="G18" s="2">
        <v>1838.84</v>
      </c>
      <c r="H18" s="2">
        <f t="shared" si="7"/>
        <v>97.49430040824983</v>
      </c>
      <c r="I18" s="2">
        <v>60</v>
      </c>
      <c r="J18" s="2">
        <v>53.6</v>
      </c>
      <c r="K18" s="2">
        <f t="shared" si="2"/>
        <v>89.33333333333333</v>
      </c>
      <c r="L18" s="2">
        <v>45</v>
      </c>
      <c r="M18" s="2"/>
      <c r="N18" s="2">
        <f t="shared" si="8"/>
        <v>0</v>
      </c>
      <c r="O18" s="2">
        <v>55.9</v>
      </c>
      <c r="P18" s="2">
        <v>29.8</v>
      </c>
      <c r="Q18" s="2">
        <f t="shared" si="9"/>
        <v>53.30948121645797</v>
      </c>
      <c r="R18" s="2">
        <v>220</v>
      </c>
      <c r="S18" s="2">
        <v>177.1</v>
      </c>
      <c r="T18" s="2">
        <f t="shared" si="23"/>
        <v>80.5</v>
      </c>
      <c r="U18" s="2"/>
      <c r="V18" s="2"/>
      <c r="W18" s="2" t="e">
        <f t="shared" si="10"/>
        <v>#DIV/0!</v>
      </c>
      <c r="X18" s="2">
        <v>126.6</v>
      </c>
      <c r="Y18" s="2">
        <v>299</v>
      </c>
      <c r="Z18" s="2">
        <f t="shared" si="11"/>
        <v>236.17693522906796</v>
      </c>
      <c r="AA18" s="2">
        <v>4.7</v>
      </c>
      <c r="AB18" s="2">
        <v>4.3</v>
      </c>
      <c r="AC18" s="2">
        <f t="shared" si="12"/>
        <v>91.48936170212765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5014</v>
      </c>
      <c r="AK18" s="2">
        <v>4655.3</v>
      </c>
      <c r="AL18" s="2">
        <f t="shared" si="15"/>
        <v>92.84603111288394</v>
      </c>
      <c r="AM18" s="2">
        <v>3995</v>
      </c>
      <c r="AN18" s="2">
        <v>3662.1</v>
      </c>
      <c r="AO18" s="2">
        <f t="shared" si="16"/>
        <v>91.66708385481851</v>
      </c>
      <c r="AP18" s="2"/>
      <c r="AQ18" s="2"/>
      <c r="AR18" s="2" t="e">
        <f t="shared" si="17"/>
        <v>#DIV/0!</v>
      </c>
      <c r="AS18" s="2">
        <v>9108.9</v>
      </c>
      <c r="AT18" s="2">
        <v>4740.5</v>
      </c>
      <c r="AU18" s="2">
        <f t="shared" si="18"/>
        <v>52.04250787691159</v>
      </c>
      <c r="AV18" s="23">
        <v>2090.5</v>
      </c>
      <c r="AW18" s="2">
        <v>1363.7</v>
      </c>
      <c r="AX18" s="2">
        <f t="shared" si="25"/>
        <v>65.23319779956948</v>
      </c>
      <c r="AY18" s="22">
        <v>1501.2</v>
      </c>
      <c r="AZ18" s="2">
        <v>996.1</v>
      </c>
      <c r="BA18" s="2">
        <f t="shared" si="3"/>
        <v>66.35358379962697</v>
      </c>
      <c r="BB18" s="2">
        <v>4039.6</v>
      </c>
      <c r="BC18" s="2">
        <v>1531.3</v>
      </c>
      <c r="BD18" s="2">
        <f t="shared" si="24"/>
        <v>37.90721853648876</v>
      </c>
      <c r="BE18" s="22">
        <v>273.8</v>
      </c>
      <c r="BF18" s="2">
        <v>176.3</v>
      </c>
      <c r="BG18" s="2">
        <f t="shared" si="20"/>
        <v>64.39006574141709</v>
      </c>
      <c r="BH18" s="22">
        <v>2218</v>
      </c>
      <c r="BI18" s="2">
        <v>1361.4</v>
      </c>
      <c r="BJ18" s="2">
        <f t="shared" si="21"/>
        <v>61.37962128043283</v>
      </c>
      <c r="BK18" s="21">
        <f t="shared" si="4"/>
        <v>-2208.7999999999993</v>
      </c>
      <c r="BL18" s="21">
        <f t="shared" si="5"/>
        <v>1753.6400000000003</v>
      </c>
      <c r="BM18" s="2">
        <f t="shared" si="22"/>
        <v>-79.39333574791746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57882.5</v>
      </c>
      <c r="D19" s="9">
        <f t="shared" si="1"/>
        <v>43506.2</v>
      </c>
      <c r="E19" s="2">
        <f t="shared" si="6"/>
        <v>75.1629594437006</v>
      </c>
      <c r="F19" s="2">
        <v>1963.4</v>
      </c>
      <c r="G19" s="2">
        <v>1761</v>
      </c>
      <c r="H19" s="2">
        <v>1761</v>
      </c>
      <c r="I19" s="2">
        <v>230</v>
      </c>
      <c r="J19" s="2">
        <v>266.5</v>
      </c>
      <c r="K19" s="2">
        <f t="shared" si="2"/>
        <v>115.86956521739131</v>
      </c>
      <c r="L19" s="2">
        <v>34.9</v>
      </c>
      <c r="M19" s="2">
        <v>229.6</v>
      </c>
      <c r="N19" s="2">
        <f t="shared" si="8"/>
        <v>657.8796561604585</v>
      </c>
      <c r="O19" s="2">
        <v>142.4</v>
      </c>
      <c r="P19" s="2">
        <v>201.1</v>
      </c>
      <c r="Q19" s="2">
        <f t="shared" si="9"/>
        <v>141.22191011235955</v>
      </c>
      <c r="R19" s="2">
        <v>339.1</v>
      </c>
      <c r="S19" s="2">
        <v>279.4</v>
      </c>
      <c r="T19" s="2">
        <f t="shared" si="23"/>
        <v>82.39457387201415</v>
      </c>
      <c r="U19" s="2"/>
      <c r="V19" s="2"/>
      <c r="W19" s="2" t="e">
        <f t="shared" si="10"/>
        <v>#DIV/0!</v>
      </c>
      <c r="X19" s="2">
        <v>250</v>
      </c>
      <c r="Y19" s="2">
        <v>220.8</v>
      </c>
      <c r="Z19" s="2">
        <f t="shared" si="11"/>
        <v>88.32000000000001</v>
      </c>
      <c r="AA19" s="2">
        <v>1.6</v>
      </c>
      <c r="AB19" s="2">
        <v>1.5</v>
      </c>
      <c r="AC19" s="2">
        <f t="shared" si="12"/>
        <v>93.75</v>
      </c>
      <c r="AD19" s="2"/>
      <c r="AE19" s="2"/>
      <c r="AF19" s="2" t="e">
        <f t="shared" si="13"/>
        <v>#DIV/0!</v>
      </c>
      <c r="AG19" s="2">
        <v>12</v>
      </c>
      <c r="AH19" s="2"/>
      <c r="AI19" s="2">
        <f t="shared" si="14"/>
        <v>0</v>
      </c>
      <c r="AJ19" s="2">
        <v>55919.1</v>
      </c>
      <c r="AK19" s="2">
        <v>41745.2</v>
      </c>
      <c r="AL19" s="2">
        <f t="shared" si="15"/>
        <v>74.65284670175306</v>
      </c>
      <c r="AM19" s="2">
        <v>3963.5</v>
      </c>
      <c r="AN19" s="2">
        <v>3633.3</v>
      </c>
      <c r="AO19" s="2">
        <f t="shared" si="16"/>
        <v>91.66897943736598</v>
      </c>
      <c r="AP19" s="2"/>
      <c r="AQ19" s="2"/>
      <c r="AR19" s="2" t="e">
        <f t="shared" si="17"/>
        <v>#DIV/0!</v>
      </c>
      <c r="AS19" s="2">
        <v>58736.7</v>
      </c>
      <c r="AT19" s="2">
        <v>43172.7</v>
      </c>
      <c r="AU19" s="2">
        <f t="shared" si="18"/>
        <v>73.50208642977898</v>
      </c>
      <c r="AV19" s="23">
        <v>1802.3</v>
      </c>
      <c r="AW19" s="2">
        <v>1520.4</v>
      </c>
      <c r="AX19" s="2">
        <f t="shared" si="25"/>
        <v>84.3588747711258</v>
      </c>
      <c r="AY19" s="22">
        <v>1497.5</v>
      </c>
      <c r="AZ19" s="2">
        <v>1258.2</v>
      </c>
      <c r="BA19" s="2">
        <f t="shared" si="3"/>
        <v>84.02003338898164</v>
      </c>
      <c r="BB19" s="2">
        <v>2260</v>
      </c>
      <c r="BC19" s="2">
        <v>1826.6</v>
      </c>
      <c r="BD19" s="2">
        <f t="shared" si="24"/>
        <v>80.82300884955752</v>
      </c>
      <c r="BE19" s="22">
        <v>388.4</v>
      </c>
      <c r="BF19" s="2">
        <v>310.7</v>
      </c>
      <c r="BG19" s="2">
        <f t="shared" si="20"/>
        <v>79.99485066941297</v>
      </c>
      <c r="BH19" s="22">
        <v>54186.4</v>
      </c>
      <c r="BI19" s="2">
        <v>39443.5</v>
      </c>
      <c r="BJ19" s="2">
        <f t="shared" si="21"/>
        <v>72.79225045398844</v>
      </c>
      <c r="BK19" s="21">
        <f t="shared" si="4"/>
        <v>-854.1999999999971</v>
      </c>
      <c r="BL19" s="21">
        <f t="shared" si="5"/>
        <v>333.5</v>
      </c>
      <c r="BM19" s="2">
        <f t="shared" si="22"/>
        <v>-39.04237883399686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10187.55</v>
      </c>
      <c r="D20" s="9">
        <f t="shared" si="1"/>
        <v>9818.1</v>
      </c>
      <c r="E20" s="2">
        <f t="shared" si="6"/>
        <v>96.37351473121606</v>
      </c>
      <c r="F20" s="2">
        <v>2138.2</v>
      </c>
      <c r="G20" s="2">
        <v>2322</v>
      </c>
      <c r="H20" s="2">
        <f t="shared" si="7"/>
        <v>108.59601534000562</v>
      </c>
      <c r="I20" s="2">
        <v>84.2</v>
      </c>
      <c r="J20" s="2">
        <v>370.3</v>
      </c>
      <c r="K20" s="2">
        <f t="shared" si="2"/>
        <v>439.7862232779097</v>
      </c>
      <c r="L20" s="2">
        <v>14</v>
      </c>
      <c r="M20" s="2">
        <v>6.9</v>
      </c>
      <c r="N20" s="2">
        <f t="shared" si="8"/>
        <v>49.28571428571429</v>
      </c>
      <c r="O20" s="2">
        <v>88.4</v>
      </c>
      <c r="P20" s="2">
        <v>145.8</v>
      </c>
      <c r="Q20" s="2">
        <f t="shared" si="9"/>
        <v>164.93212669683257</v>
      </c>
      <c r="R20" s="2">
        <v>410</v>
      </c>
      <c r="S20" s="2">
        <v>441.2</v>
      </c>
      <c r="T20" s="2">
        <f t="shared" si="23"/>
        <v>107.60975609756099</v>
      </c>
      <c r="U20" s="2"/>
      <c r="V20" s="2"/>
      <c r="W20" s="2" t="e">
        <f t="shared" si="10"/>
        <v>#DIV/0!</v>
      </c>
      <c r="X20" s="2">
        <v>220</v>
      </c>
      <c r="Y20" s="2">
        <v>172</v>
      </c>
      <c r="Z20" s="2">
        <f t="shared" si="11"/>
        <v>78.18181818181819</v>
      </c>
      <c r="AA20" s="2">
        <v>5.5</v>
      </c>
      <c r="AB20" s="2">
        <v>17.5</v>
      </c>
      <c r="AC20" s="2">
        <f t="shared" si="12"/>
        <v>318.1818181818182</v>
      </c>
      <c r="AD20" s="2"/>
      <c r="AE20" s="2"/>
      <c r="AF20" s="2" t="e">
        <f t="shared" si="13"/>
        <v>#DIV/0!</v>
      </c>
      <c r="AG20" s="2">
        <v>5.5</v>
      </c>
      <c r="AH20" s="2">
        <v>53.9</v>
      </c>
      <c r="AI20" s="2">
        <f t="shared" si="14"/>
        <v>979.9999999999999</v>
      </c>
      <c r="AJ20" s="2">
        <v>8049.35</v>
      </c>
      <c r="AK20" s="2">
        <v>7496.1</v>
      </c>
      <c r="AL20" s="2">
        <f t="shared" si="15"/>
        <v>93.1267742115823</v>
      </c>
      <c r="AM20" s="2">
        <v>5948.4</v>
      </c>
      <c r="AN20" s="2">
        <v>5452.6</v>
      </c>
      <c r="AO20" s="2">
        <f t="shared" si="16"/>
        <v>91.66498554233073</v>
      </c>
      <c r="AP20" s="2"/>
      <c r="AQ20" s="2"/>
      <c r="AR20" s="2" t="e">
        <f t="shared" si="17"/>
        <v>#DIV/0!</v>
      </c>
      <c r="AS20" s="2">
        <v>13407.4</v>
      </c>
      <c r="AT20" s="2">
        <v>6737</v>
      </c>
      <c r="AU20" s="2">
        <f t="shared" si="18"/>
        <v>50.24837030296702</v>
      </c>
      <c r="AV20" s="23">
        <v>2806.2</v>
      </c>
      <c r="AW20" s="2">
        <v>1660.8</v>
      </c>
      <c r="AX20" s="2">
        <f t="shared" si="25"/>
        <v>59.18323711781056</v>
      </c>
      <c r="AY20" s="22">
        <v>1765.1</v>
      </c>
      <c r="AZ20" s="2">
        <v>1216.6</v>
      </c>
      <c r="BA20" s="2">
        <f t="shared" si="3"/>
        <v>68.92527335561725</v>
      </c>
      <c r="BB20" s="2">
        <v>7106.6</v>
      </c>
      <c r="BC20" s="2">
        <v>2614.2</v>
      </c>
      <c r="BD20" s="2">
        <f t="shared" si="24"/>
        <v>36.78552331635381</v>
      </c>
      <c r="BE20" s="22">
        <v>752.5</v>
      </c>
      <c r="BF20" s="2">
        <v>386.2</v>
      </c>
      <c r="BG20" s="2">
        <f t="shared" si="20"/>
        <v>51.32225913621262</v>
      </c>
      <c r="BH20" s="22">
        <v>1377</v>
      </c>
      <c r="BI20" s="2">
        <v>1033.7</v>
      </c>
      <c r="BJ20" s="2">
        <f t="shared" si="21"/>
        <v>75.06899055918664</v>
      </c>
      <c r="BK20" s="21">
        <f t="shared" si="4"/>
        <v>-3219.8500000000004</v>
      </c>
      <c r="BL20" s="21">
        <f t="shared" si="5"/>
        <v>3081.1000000000004</v>
      </c>
      <c r="BM20" s="2">
        <f t="shared" si="22"/>
        <v>-95.69079304936565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7284.2</v>
      </c>
      <c r="D21" s="9">
        <f t="shared" si="1"/>
        <v>7398.9</v>
      </c>
      <c r="E21" s="2">
        <f t="shared" si="6"/>
        <v>101.57464100381648</v>
      </c>
      <c r="F21" s="2">
        <v>1285.3</v>
      </c>
      <c r="G21" s="2">
        <v>1734.1</v>
      </c>
      <c r="H21" s="2">
        <f t="shared" si="7"/>
        <v>134.91791799579863</v>
      </c>
      <c r="I21" s="2">
        <v>60</v>
      </c>
      <c r="J21" s="2">
        <v>64.8</v>
      </c>
      <c r="K21" s="2">
        <f t="shared" si="2"/>
        <v>107.99999999999999</v>
      </c>
      <c r="L21" s="2">
        <v>42</v>
      </c>
      <c r="M21" s="2">
        <v>29.6</v>
      </c>
      <c r="N21" s="2">
        <f t="shared" si="8"/>
        <v>70.47619047619048</v>
      </c>
      <c r="O21" s="2">
        <v>95</v>
      </c>
      <c r="P21" s="2">
        <v>147.5</v>
      </c>
      <c r="Q21" s="2">
        <f t="shared" si="9"/>
        <v>155.26315789473685</v>
      </c>
      <c r="R21" s="2">
        <v>360</v>
      </c>
      <c r="S21" s="2">
        <v>238.7</v>
      </c>
      <c r="T21" s="2">
        <f t="shared" si="23"/>
        <v>66.30555555555556</v>
      </c>
      <c r="U21" s="2"/>
      <c r="V21" s="2"/>
      <c r="W21" s="2" t="e">
        <f t="shared" si="10"/>
        <v>#DIV/0!</v>
      </c>
      <c r="X21" s="2">
        <v>89</v>
      </c>
      <c r="Y21" s="2">
        <v>160.6</v>
      </c>
      <c r="Z21" s="2">
        <f t="shared" si="11"/>
        <v>180.4494382022472</v>
      </c>
      <c r="AA21" s="2">
        <v>25.5</v>
      </c>
      <c r="AB21" s="2">
        <v>23.3</v>
      </c>
      <c r="AC21" s="2">
        <f t="shared" si="12"/>
        <v>91.37254901960785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5998.9</v>
      </c>
      <c r="AK21" s="2">
        <v>5664.8</v>
      </c>
      <c r="AL21" s="2">
        <f t="shared" si="15"/>
        <v>94.43064561836337</v>
      </c>
      <c r="AM21" s="2">
        <v>3755.5</v>
      </c>
      <c r="AN21" s="2">
        <v>3442.6</v>
      </c>
      <c r="AO21" s="2">
        <f t="shared" si="16"/>
        <v>91.66821994408201</v>
      </c>
      <c r="AP21" s="2"/>
      <c r="AQ21" s="2"/>
      <c r="AR21" s="2" t="e">
        <f t="shared" si="17"/>
        <v>#DIV/0!</v>
      </c>
      <c r="AS21" s="2">
        <v>8202.1</v>
      </c>
      <c r="AT21" s="2">
        <v>6213.1</v>
      </c>
      <c r="AU21" s="2">
        <f t="shared" si="18"/>
        <v>75.7501127759964</v>
      </c>
      <c r="AV21" s="23">
        <v>2261.5</v>
      </c>
      <c r="AW21" s="2">
        <v>1643.2</v>
      </c>
      <c r="AX21" s="2">
        <f t="shared" si="25"/>
        <v>72.65973911120938</v>
      </c>
      <c r="AY21" s="22">
        <v>1552.9</v>
      </c>
      <c r="AZ21" s="2">
        <v>1154.3</v>
      </c>
      <c r="BA21" s="2">
        <f t="shared" si="3"/>
        <v>74.33189516388691</v>
      </c>
      <c r="BB21" s="2">
        <v>2577.3</v>
      </c>
      <c r="BC21" s="2">
        <v>2528.2</v>
      </c>
      <c r="BD21" s="2">
        <f t="shared" si="24"/>
        <v>98.09490552128194</v>
      </c>
      <c r="BE21" s="22">
        <v>799.8</v>
      </c>
      <c r="BF21" s="2">
        <v>474.6</v>
      </c>
      <c r="BG21" s="2">
        <f t="shared" si="20"/>
        <v>59.33983495873969</v>
      </c>
      <c r="BH21" s="22">
        <v>1850.1</v>
      </c>
      <c r="BI21" s="2">
        <v>1078.1</v>
      </c>
      <c r="BJ21" s="2">
        <f t="shared" si="21"/>
        <v>58.27252580941571</v>
      </c>
      <c r="BK21" s="21">
        <f t="shared" si="4"/>
        <v>-917.9000000000005</v>
      </c>
      <c r="BL21" s="21">
        <f t="shared" si="5"/>
        <v>1185.7999999999993</v>
      </c>
      <c r="BM21" s="2">
        <f t="shared" si="22"/>
        <v>-129.18618585902587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7765.4</v>
      </c>
      <c r="D22" s="9">
        <f t="shared" si="1"/>
        <v>7585.299999999999</v>
      </c>
      <c r="E22" s="2">
        <f t="shared" si="6"/>
        <v>97.68073763102994</v>
      </c>
      <c r="F22" s="2">
        <v>1424.4</v>
      </c>
      <c r="G22" s="2">
        <v>1538.9</v>
      </c>
      <c r="H22" s="2">
        <f t="shared" si="7"/>
        <v>108.03847233923057</v>
      </c>
      <c r="I22" s="2">
        <v>10.6</v>
      </c>
      <c r="J22" s="2">
        <v>15.7</v>
      </c>
      <c r="K22" s="2">
        <f t="shared" si="2"/>
        <v>148.11320754716982</v>
      </c>
      <c r="L22" s="2">
        <v>9</v>
      </c>
      <c r="M22" s="2">
        <v>25</v>
      </c>
      <c r="N22" s="2">
        <f t="shared" si="8"/>
        <v>277.77777777777777</v>
      </c>
      <c r="O22" s="2">
        <v>85</v>
      </c>
      <c r="P22" s="2">
        <v>70.7</v>
      </c>
      <c r="Q22" s="2">
        <f t="shared" si="9"/>
        <v>83.17647058823529</v>
      </c>
      <c r="R22" s="2">
        <v>340</v>
      </c>
      <c r="S22" s="2">
        <v>316.4</v>
      </c>
      <c r="T22" s="2">
        <f t="shared" si="23"/>
        <v>93.05882352941175</v>
      </c>
      <c r="U22" s="2"/>
      <c r="V22" s="2"/>
      <c r="W22" s="2" t="e">
        <f t="shared" si="10"/>
        <v>#DIV/0!</v>
      </c>
      <c r="X22" s="2">
        <v>240</v>
      </c>
      <c r="Y22" s="2">
        <v>202.4</v>
      </c>
      <c r="Z22" s="2">
        <f t="shared" si="11"/>
        <v>84.33333333333334</v>
      </c>
      <c r="AA22" s="2"/>
      <c r="AB22" s="2">
        <v>20.2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>
        <v>1.5</v>
      </c>
      <c r="AI22" s="2" t="e">
        <f t="shared" si="14"/>
        <v>#DIV/0!</v>
      </c>
      <c r="AJ22" s="2">
        <v>6341</v>
      </c>
      <c r="AK22" s="2">
        <v>6046.4</v>
      </c>
      <c r="AL22" s="2">
        <f t="shared" si="15"/>
        <v>95.354045103296</v>
      </c>
      <c r="AM22" s="2">
        <v>3101.6</v>
      </c>
      <c r="AN22" s="2">
        <v>2843.2</v>
      </c>
      <c r="AO22" s="2">
        <f t="shared" si="16"/>
        <v>91.66881609491875</v>
      </c>
      <c r="AP22" s="2"/>
      <c r="AQ22" s="2"/>
      <c r="AR22" s="2" t="e">
        <f t="shared" si="17"/>
        <v>#DIV/0!</v>
      </c>
      <c r="AS22" s="2">
        <v>8330.3</v>
      </c>
      <c r="AT22" s="2">
        <v>7024.6</v>
      </c>
      <c r="AU22" s="2">
        <f t="shared" si="18"/>
        <v>84.32589462564376</v>
      </c>
      <c r="AV22" s="23">
        <v>1948.2</v>
      </c>
      <c r="AW22" s="2">
        <v>1513.8</v>
      </c>
      <c r="AX22" s="2">
        <f t="shared" si="25"/>
        <v>77.7024946104096</v>
      </c>
      <c r="AY22" s="22">
        <v>1519.9</v>
      </c>
      <c r="AZ22" s="2">
        <v>1251.8</v>
      </c>
      <c r="BA22" s="2">
        <f t="shared" si="3"/>
        <v>82.36068162379104</v>
      </c>
      <c r="BB22" s="2">
        <v>3636.1</v>
      </c>
      <c r="BC22" s="2">
        <v>3316.9</v>
      </c>
      <c r="BD22" s="2">
        <f t="shared" si="24"/>
        <v>91.2213635488573</v>
      </c>
      <c r="BE22" s="22">
        <v>373.4</v>
      </c>
      <c r="BF22" s="2">
        <v>234.9</v>
      </c>
      <c r="BG22" s="2">
        <f t="shared" si="20"/>
        <v>62.908409212640606</v>
      </c>
      <c r="BH22" s="22">
        <v>2169</v>
      </c>
      <c r="BI22" s="2">
        <v>1797.2</v>
      </c>
      <c r="BJ22" s="2">
        <f t="shared" si="21"/>
        <v>82.85846011987091</v>
      </c>
      <c r="BK22" s="21">
        <f t="shared" si="4"/>
        <v>-564.8999999999996</v>
      </c>
      <c r="BL22" s="21">
        <f t="shared" si="5"/>
        <v>560.6999999999989</v>
      </c>
      <c r="BM22" s="2">
        <f t="shared" si="22"/>
        <v>-99.25650557620806</v>
      </c>
      <c r="BN22" s="11"/>
      <c r="BO22" s="12"/>
    </row>
    <row r="23" spans="1:67" ht="14.25" customHeight="1">
      <c r="A23" s="58" t="s">
        <v>20</v>
      </c>
      <c r="B23" s="59"/>
      <c r="C23" s="9">
        <f>SUM(C10:C22)</f>
        <v>182983.30000000002</v>
      </c>
      <c r="D23" s="9">
        <f>SUM(D10:D22)</f>
        <v>162765.58</v>
      </c>
      <c r="E23" s="7">
        <f>D23/C23*100</f>
        <v>88.95105728227657</v>
      </c>
      <c r="F23" s="7">
        <f>SUM(F10:F22)</f>
        <v>35751.950000000004</v>
      </c>
      <c r="G23" s="7">
        <f>SUM(G10:G22)</f>
        <v>34079.740000000005</v>
      </c>
      <c r="H23" s="7">
        <f t="shared" si="7"/>
        <v>95.3227446335095</v>
      </c>
      <c r="I23" s="7">
        <f>SUM(I10:I22)</f>
        <v>8251.7</v>
      </c>
      <c r="J23" s="7">
        <f>SUM(J10:J22)</f>
        <v>9637.5</v>
      </c>
      <c r="K23" s="7">
        <f t="shared" si="2"/>
        <v>116.79411515202926</v>
      </c>
      <c r="L23" s="7">
        <f>SUM(L10:L22)</f>
        <v>284.9</v>
      </c>
      <c r="M23" s="7">
        <f>SUM(M10:M22)</f>
        <v>389.7</v>
      </c>
      <c r="N23" s="7">
        <f t="shared" si="8"/>
        <v>136.78483678483678</v>
      </c>
      <c r="O23" s="7">
        <f>SUM(O10:O22)</f>
        <v>4119.800000000001</v>
      </c>
      <c r="P23" s="7">
        <f>SUM(P10:P22)</f>
        <v>3887.4</v>
      </c>
      <c r="Q23" s="7">
        <f>P23/O23*100</f>
        <v>94.35894946356616</v>
      </c>
      <c r="R23" s="7">
        <f>SUM(R10:R22)</f>
        <v>6952</v>
      </c>
      <c r="S23" s="7">
        <f>SUM(S10:S22)</f>
        <v>4733.899999999999</v>
      </c>
      <c r="T23" s="7">
        <f>S23/R23*100</f>
        <v>68.0940736478711</v>
      </c>
      <c r="U23" s="7">
        <f>SUM(U10:U22)</f>
        <v>305</v>
      </c>
      <c r="V23" s="7">
        <f>SUM(V10:V22)</f>
        <v>332.4</v>
      </c>
      <c r="W23" s="7">
        <f>V23/U23*100</f>
        <v>108.98360655737704</v>
      </c>
      <c r="X23" s="7">
        <f>SUM(X10:X22)</f>
        <v>2224.5</v>
      </c>
      <c r="Y23" s="7">
        <f>SUM(Y10:Y22)</f>
        <v>2294</v>
      </c>
      <c r="Z23" s="7">
        <f>Y23/X23*100</f>
        <v>103.12429759496516</v>
      </c>
      <c r="AA23" s="7">
        <f>SUM(AA10:AA22)</f>
        <v>452.50000000000006</v>
      </c>
      <c r="AB23" s="7">
        <f>SUM(AB10:AB22)</f>
        <v>297</v>
      </c>
      <c r="AC23" s="7">
        <f>AB23/AA23*100</f>
        <v>65.6353591160221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579.3000000000001</v>
      </c>
      <c r="AH23" s="7">
        <f>SUM(AH10:AH22)</f>
        <v>510.09999999999997</v>
      </c>
      <c r="AI23" s="2">
        <f t="shared" si="14"/>
        <v>88.05454859312962</v>
      </c>
      <c r="AJ23" s="7">
        <f>SUM(AJ10:AJ22)</f>
        <v>147231.35</v>
      </c>
      <c r="AK23" s="7">
        <f>SUM(AK10:AK22)</f>
        <v>128685.84</v>
      </c>
      <c r="AL23" s="7">
        <f>AK23/AJ23*100</f>
        <v>87.40383077381277</v>
      </c>
      <c r="AM23" s="7">
        <f>SUM(AM10:AM22)</f>
        <v>38541.2</v>
      </c>
      <c r="AN23" s="7">
        <f>SUM(AN10:AN22)</f>
        <v>35329.799999999996</v>
      </c>
      <c r="AO23" s="7">
        <f>AN23/AM23*100</f>
        <v>91.66761802953722</v>
      </c>
      <c r="AP23" s="7">
        <f>SUM(AP10:AP22)</f>
        <v>0</v>
      </c>
      <c r="AQ23" s="7">
        <f>SUM(AQ10:AQ22)</f>
        <v>0</v>
      </c>
      <c r="AR23" s="7" t="e">
        <f>AQ23/AP23*100</f>
        <v>#DIV/0!</v>
      </c>
      <c r="AS23" s="7">
        <f>SUM(AS10:AS22)</f>
        <v>203900.59999999998</v>
      </c>
      <c r="AT23" s="7">
        <f>SUM(AT10:AT22)</f>
        <v>154761</v>
      </c>
      <c r="AU23" s="7">
        <f>(AT23/AS23)*100</f>
        <v>75.90021804742115</v>
      </c>
      <c r="AV23" s="7">
        <f>SUM(AV10:AV22)</f>
        <v>28030.5</v>
      </c>
      <c r="AW23" s="7">
        <f>SUM(AW10:AW22)</f>
        <v>20644.4</v>
      </c>
      <c r="AX23" s="7">
        <f t="shared" si="25"/>
        <v>73.64977435293699</v>
      </c>
      <c r="AY23" s="7">
        <f>SUM(AY10:AY22)</f>
        <v>20432.200000000004</v>
      </c>
      <c r="AZ23" s="7">
        <f>SUM(AZ10:AZ22)</f>
        <v>15655.2</v>
      </c>
      <c r="BA23" s="7">
        <f t="shared" si="3"/>
        <v>76.62023668523213</v>
      </c>
      <c r="BB23" s="7">
        <f>SUM(BB10:BB22)</f>
        <v>50961.8</v>
      </c>
      <c r="BC23" s="7">
        <f>SUM(BC10:BC22)</f>
        <v>36198.5</v>
      </c>
      <c r="BD23" s="7">
        <f>BC23/BB23*100</f>
        <v>71.03065433324568</v>
      </c>
      <c r="BE23" s="7">
        <f>SUM(BE10:BE22)</f>
        <v>46465.50000000001</v>
      </c>
      <c r="BF23" s="7">
        <f>SUM(BF10:BF22)</f>
        <v>41189.399999999994</v>
      </c>
      <c r="BG23" s="7">
        <f>BF23/BE23*100</f>
        <v>88.64512380153015</v>
      </c>
      <c r="BH23" s="7">
        <f>SUM(BH10:BH22)</f>
        <v>73085.8</v>
      </c>
      <c r="BI23" s="7">
        <f>SUM(BI10:BI22)</f>
        <v>53103.69999999999</v>
      </c>
      <c r="BJ23" s="7">
        <f>BI23/BH23*100</f>
        <v>72.65939484824683</v>
      </c>
      <c r="BK23" s="7">
        <f>SUM(BK10:BK22)</f>
        <v>-20917.300000000003</v>
      </c>
      <c r="BL23" s="7">
        <f>SUM(BL10:BL22)</f>
        <v>8004.58</v>
      </c>
      <c r="BM23" s="7">
        <f>BL23/BK23*100</f>
        <v>-38.267749661763226</v>
      </c>
      <c r="BN23" s="11"/>
      <c r="BO23" s="12"/>
    </row>
    <row r="24" spans="3:65" ht="15" hidden="1">
      <c r="C24" s="16">
        <f aca="true" t="shared" si="26" ref="C24:AC24">C23-C20</f>
        <v>172795.75000000003</v>
      </c>
      <c r="D24" s="16">
        <f t="shared" si="26"/>
        <v>152947.47999999998</v>
      </c>
      <c r="E24" s="16">
        <f t="shared" si="26"/>
        <v>-7.422457448939497</v>
      </c>
      <c r="F24" s="16">
        <f t="shared" si="26"/>
        <v>33613.75000000001</v>
      </c>
      <c r="G24" s="16">
        <f t="shared" si="26"/>
        <v>31757.740000000005</v>
      </c>
      <c r="H24" s="16">
        <f t="shared" si="26"/>
        <v>-13.27327070649612</v>
      </c>
      <c r="I24" s="16">
        <f t="shared" si="26"/>
        <v>8167.500000000001</v>
      </c>
      <c r="J24" s="16">
        <f t="shared" si="26"/>
        <v>9267.2</v>
      </c>
      <c r="K24" s="16">
        <f t="shared" si="26"/>
        <v>-322.99210812588046</v>
      </c>
      <c r="L24" s="16">
        <f t="shared" si="26"/>
        <v>270.9</v>
      </c>
      <c r="M24" s="16">
        <f t="shared" si="26"/>
        <v>382.8</v>
      </c>
      <c r="N24" s="16">
        <f t="shared" si="26"/>
        <v>87.49912249912249</v>
      </c>
      <c r="O24" s="16">
        <f t="shared" si="26"/>
        <v>4031.400000000001</v>
      </c>
      <c r="P24" s="16">
        <f t="shared" si="26"/>
        <v>3741.6</v>
      </c>
      <c r="Q24" s="16">
        <f t="shared" si="26"/>
        <v>-70.5731772332664</v>
      </c>
      <c r="R24" s="16">
        <f t="shared" si="26"/>
        <v>6542</v>
      </c>
      <c r="S24" s="16">
        <f t="shared" si="26"/>
        <v>4292.699999999999</v>
      </c>
      <c r="T24" s="16">
        <f t="shared" si="26"/>
        <v>-39.51568244968989</v>
      </c>
      <c r="U24" s="16">
        <f t="shared" si="26"/>
        <v>305</v>
      </c>
      <c r="V24" s="16">
        <f t="shared" si="26"/>
        <v>332.4</v>
      </c>
      <c r="W24" s="16" t="e">
        <f t="shared" si="26"/>
        <v>#DIV/0!</v>
      </c>
      <c r="X24" s="16">
        <f t="shared" si="26"/>
        <v>2004.5</v>
      </c>
      <c r="Y24" s="16">
        <f t="shared" si="26"/>
        <v>2122</v>
      </c>
      <c r="Z24" s="16">
        <f t="shared" si="26"/>
        <v>24.94247941314697</v>
      </c>
      <c r="AA24" s="16">
        <f t="shared" si="26"/>
        <v>447.00000000000006</v>
      </c>
      <c r="AB24" s="16">
        <f t="shared" si="26"/>
        <v>279.5</v>
      </c>
      <c r="AC24" s="16">
        <f t="shared" si="26"/>
        <v>-252.54645906579609</v>
      </c>
      <c r="AD24" s="16"/>
      <c r="AE24" s="16"/>
      <c r="AF24" s="2" t="e">
        <f t="shared" si="13"/>
        <v>#DIV/0!</v>
      </c>
      <c r="AG24" s="16">
        <f aca="true" t="shared" si="27" ref="AG24:BM24">AG23-AG20</f>
        <v>573.8000000000001</v>
      </c>
      <c r="AH24" s="16">
        <f t="shared" si="27"/>
        <v>456.2</v>
      </c>
      <c r="AI24" s="2">
        <f t="shared" si="14"/>
        <v>79.50505402579294</v>
      </c>
      <c r="AJ24" s="16">
        <f t="shared" si="27"/>
        <v>139182</v>
      </c>
      <c r="AK24" s="16">
        <f t="shared" si="27"/>
        <v>121189.73999999999</v>
      </c>
      <c r="AL24" s="16">
        <f t="shared" si="27"/>
        <v>-5.72294343776953</v>
      </c>
      <c r="AM24" s="16">
        <f t="shared" si="27"/>
        <v>32592.799999999996</v>
      </c>
      <c r="AN24" s="16">
        <f t="shared" si="27"/>
        <v>29877.199999999997</v>
      </c>
      <c r="AO24" s="16">
        <f t="shared" si="27"/>
        <v>0.002632487206497558</v>
      </c>
      <c r="AP24" s="16">
        <f t="shared" si="27"/>
        <v>0</v>
      </c>
      <c r="AQ24" s="16">
        <f t="shared" si="27"/>
        <v>0</v>
      </c>
      <c r="AR24" s="16" t="e">
        <f t="shared" si="27"/>
        <v>#DIV/0!</v>
      </c>
      <c r="AS24" s="16">
        <f t="shared" si="27"/>
        <v>190493.19999999998</v>
      </c>
      <c r="AT24" s="16">
        <f t="shared" si="27"/>
        <v>148024</v>
      </c>
      <c r="AU24" s="16">
        <f t="shared" si="27"/>
        <v>25.65184774445413</v>
      </c>
      <c r="AV24" s="16">
        <f t="shared" si="27"/>
        <v>25224.3</v>
      </c>
      <c r="AW24" s="16">
        <f>AW23-AW20</f>
        <v>18983.600000000002</v>
      </c>
      <c r="AX24" s="16">
        <f t="shared" si="27"/>
        <v>14.466537235126424</v>
      </c>
      <c r="AY24" s="16">
        <f t="shared" si="27"/>
        <v>18667.100000000006</v>
      </c>
      <c r="AZ24" s="16">
        <f t="shared" si="27"/>
        <v>14438.6</v>
      </c>
      <c r="BA24" s="16">
        <f t="shared" si="27"/>
        <v>7.694963329614879</v>
      </c>
      <c r="BB24" s="16">
        <f t="shared" si="27"/>
        <v>43855.200000000004</v>
      </c>
      <c r="BC24" s="16">
        <f t="shared" si="27"/>
        <v>33584.3</v>
      </c>
      <c r="BD24" s="16">
        <f t="shared" si="27"/>
        <v>34.24513101689187</v>
      </c>
      <c r="BE24" s="16">
        <f t="shared" si="27"/>
        <v>45713.00000000001</v>
      </c>
      <c r="BF24" s="16">
        <f t="shared" si="27"/>
        <v>40803.2</v>
      </c>
      <c r="BG24" s="16">
        <f t="shared" si="27"/>
        <v>37.322864665317525</v>
      </c>
      <c r="BH24" s="16">
        <f t="shared" si="27"/>
        <v>71708.8</v>
      </c>
      <c r="BI24" s="16">
        <f t="shared" si="27"/>
        <v>52069.99999999999</v>
      </c>
      <c r="BJ24" s="16">
        <f t="shared" si="27"/>
        <v>-2.4095957109398114</v>
      </c>
      <c r="BK24" s="16">
        <f t="shared" si="27"/>
        <v>-17697.450000000004</v>
      </c>
      <c r="BL24" s="16">
        <f t="shared" si="27"/>
        <v>4923.48</v>
      </c>
      <c r="BM24" s="16">
        <f t="shared" si="27"/>
        <v>57.423043387602426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I5:AI5"/>
    <mergeCell ref="I6:K7"/>
    <mergeCell ref="L6:N7"/>
    <mergeCell ref="A23:B23"/>
    <mergeCell ref="AG6:AI7"/>
    <mergeCell ref="B4:B8"/>
    <mergeCell ref="A4:A8"/>
    <mergeCell ref="X6:Z7"/>
    <mergeCell ref="AA6:AC7"/>
    <mergeCell ref="AD6:AF7"/>
    <mergeCell ref="O6:Q7"/>
    <mergeCell ref="R6:T7"/>
    <mergeCell ref="AS4:AU7"/>
    <mergeCell ref="BB5:BD7"/>
    <mergeCell ref="AY6:BA7"/>
    <mergeCell ref="AY5:BA5"/>
    <mergeCell ref="R1:T1"/>
    <mergeCell ref="C2:T2"/>
    <mergeCell ref="C4:E7"/>
    <mergeCell ref="F4:AR4"/>
    <mergeCell ref="F5:H7"/>
    <mergeCell ref="AJ5:AL7"/>
    <mergeCell ref="U6:W7"/>
    <mergeCell ref="BK4:BM7"/>
    <mergeCell ref="BE5:BG7"/>
    <mergeCell ref="BH5:BJ7"/>
    <mergeCell ref="AV4:BJ4"/>
    <mergeCell ref="AV5:AX7"/>
    <mergeCell ref="AM5:AR5"/>
    <mergeCell ref="AP6:AR7"/>
    <mergeCell ref="AM6:AO7"/>
  </mergeCells>
  <printOptions/>
  <pageMargins left="0.36" right="0.17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ibrfin15</cp:lastModifiedBy>
  <cp:lastPrinted>2022-12-09T11:26:17Z</cp:lastPrinted>
  <dcterms:created xsi:type="dcterms:W3CDTF">2013-04-03T10:22:22Z</dcterms:created>
  <dcterms:modified xsi:type="dcterms:W3CDTF">2022-12-09T11:26:18Z</dcterms:modified>
  <cp:category/>
  <cp:version/>
  <cp:contentType/>
  <cp:contentStatus/>
</cp:coreProperties>
</file>