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на 01.10.2022" sheetId="1" r:id="rId1"/>
  </sheets>
  <definedNames>
    <definedName name="_xlnm.Print_Titles" localSheetId="0">'на 01.10.2022'!$11:$13</definedName>
    <definedName name="_xlnm.Print_Area" localSheetId="0">'на 01.10.2022'!$A$1:$L$262</definedName>
  </definedNames>
  <calcPr fullCalcOnLoad="1"/>
</workbook>
</file>

<file path=xl/sharedStrings.xml><?xml version="1.0" encoding="utf-8"?>
<sst xmlns="http://schemas.openxmlformats.org/spreadsheetml/2006/main" count="949" uniqueCount="588">
  <si>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</si>
  <si>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</si>
  <si>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</t>
  </si>
  <si>
    <t>Иные межбюджетные трансферты</t>
  </si>
  <si>
    <t>Дата формирования</t>
  </si>
  <si>
    <t>Глава по БК</t>
  </si>
  <si>
    <t xml:space="preserve">Наименование финансового органа    </t>
  </si>
  <si>
    <t xml:space="preserve">Наименование публично-правового образования 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</si>
  <si>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</si>
  <si>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</si>
  <si>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Администрация Козловского района Чувашской Республики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</si>
  <si>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</si>
  <si>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</si>
  <si>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</si>
  <si>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</si>
  <si>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Финансовый отдел администрации Козловского района Чувашской Республики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</si>
  <si>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</si>
  <si>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</si>
  <si>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</si>
  <si>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</si>
  <si>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</si>
  <si>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государственную регистрацию актов гражданского состояния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</si>
  <si>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</si>
  <si>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</si>
  <si>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Единый сельскохозяйственный налог</t>
  </si>
  <si>
    <t>Реестр</t>
  </si>
  <si>
    <t>Коды</t>
  </si>
  <si>
    <t>Форма по ОКУД</t>
  </si>
  <si>
    <t>Дата</t>
  </si>
  <si>
    <t>Единица измерения: тыс. руб.</t>
  </si>
  <si>
    <t>по ОКТМО</t>
  </si>
  <si>
    <t>по ОКЕИ</t>
  </si>
  <si>
    <t>Номер реестровой записи</t>
  </si>
  <si>
    <t>Наименование группы  источников доходов бюджетов/наименование источника дохода бюджета</t>
  </si>
  <si>
    <t>Классификация доходов бюджетов</t>
  </si>
  <si>
    <t>Код строки</t>
  </si>
  <si>
    <t>код</t>
  </si>
  <si>
    <t>наименование</t>
  </si>
  <si>
    <t>НАЛОГОВЫЕ И НЕНАЛОГОВЫЕ ДОХОДЫ</t>
  </si>
  <si>
    <t>НАЛОГИ НА ПРИБЫЛЬ, ДОХОДЫ</t>
  </si>
  <si>
    <t>100 - налоговые и неналоговые доходы;</t>
  </si>
  <si>
    <t>Управление Федеральной налоговой службы по Чувашской Республике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</si>
  <si>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</si>
  <si>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</si>
  <si>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</si>
  <si>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</si>
  <si>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</si>
  <si>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</si>
  <si>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</si>
  <si>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</si>
  <si>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</si>
  <si>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</si>
  <si>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Министерство природных ресурсов и экологии Чувашской Республики</t>
  </si>
  <si>
    <t>Министерство образования и молодежной политики Чувашской Республики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</si>
  <si>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</si>
  <si>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</si>
  <si>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</si>
  <si>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</si>
  <si>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</si>
  <si>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</si>
  <si>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</si>
  <si>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</si>
  <si>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НАЛОГИ, СБОРЫ И РЕГУЛЯРНЫЕ ПЛАТЕЖИ ЗА ПОЛЬЗОВАНИЕ ПРИРОДНЫМИ РЕСУРСАМИ</t>
  </si>
  <si>
    <t>Сбор за пользование объектами водных биологических ресурсов (по внутренним водным объектам)</t>
  </si>
  <si>
    <t>Субсидии бюджетам бюджетной системы Российской Федерации (межбюджетные субсидии)</t>
  </si>
  <si>
    <t>Дотации на выравнивание бюджетной обеспеченности</t>
  </si>
  <si>
    <t>Налог, взимаемый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</si>
  <si>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</si>
  <si>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Плата за размещение твердых коммунальных отходов</t>
  </si>
  <si>
    <t>Прочие доходы от оказания платных услуг (работ) получателями средств бюджетов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</si>
  <si>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многокварных домов. проезд к дворовым территориям многоквартирных дрмов, проезд к дворовым территоримям многоквартирных домов населенных пунктов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</si>
  <si>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</si>
  <si>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</si>
  <si>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90320249999050000150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</si>
  <si>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</si>
  <si>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</si>
  <si>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</si>
  <si>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</si>
  <si>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</si>
  <si>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</si>
  <si>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источников доходов бюджета Козловского муниципального округа Чувашской Республики </t>
  </si>
  <si>
    <t>Финансовый отдел администрации Козловского муниципального округа Чувашской Республики</t>
  </si>
  <si>
    <t>Козловский муниципальный округ Чувашской Республики</t>
  </si>
  <si>
    <t>Прогноз доходов бюджета Козловского муниципального округа Чувашской Республики</t>
  </si>
  <si>
    <t>385</t>
  </si>
  <si>
    <t>Наименование главного администратора доходов бюджета Козловскогомуниципального округа Чувашской Республики</t>
  </si>
  <si>
    <t>Прогноз доходов бюджета Козловского муниципального округа Чувашской Республики на 2022 год (текущий финансовый год)</t>
  </si>
  <si>
    <t>Кассовые поступления в текущем финансовом году (по состоянию на 1 октября 2022 года</t>
  </si>
  <si>
    <t>Оценка исполнения 2022 года  (текущий финансовый год)</t>
  </si>
  <si>
    <t>на 2023 год (очередной финансовый год)</t>
  </si>
  <si>
    <t>на 2024 год (первый год планового периода)</t>
  </si>
  <si>
    <t>на 2025 год (второй год планового периода)</t>
  </si>
  <si>
    <t>(к проекту решения о бюджете Козловского муниципального округа на 2023 год и на плановый период 2024 и 2025 годов)</t>
  </si>
  <si>
    <t>101010044015976194500223001</t>
  </si>
  <si>
    <t>182 1 01 02010 01 0000 110</t>
  </si>
  <si>
    <t>101010044014976194500223001</t>
  </si>
  <si>
    <t>101010044013976194500223001</t>
  </si>
  <si>
    <t>101010056001976190000223001</t>
  </si>
  <si>
    <t>182 1 01 02020 01 0000 110</t>
  </si>
  <si>
    <t>101010059002976191010233001</t>
  </si>
  <si>
    <t>101010053003976190000233001</t>
  </si>
  <si>
    <t>182 1 01 02030 01 0000 110</t>
  </si>
  <si>
    <t>101010044011976194500223001</t>
  </si>
  <si>
    <t>101010044010976194500223001</t>
  </si>
  <si>
    <t>101010060001976194450233001</t>
  </si>
  <si>
    <t>182 1 01 02080 01 0000 110</t>
  </si>
  <si>
    <t>101010043003976190000223001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</si>
  <si>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</si>
  <si>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Управление Федерального казначейства по Чувашской Республике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</si>
  <si>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</si>
  <si>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</si>
  <si>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103010046004976191010223001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</si>
  <si>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</si>
  <si>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</si>
  <si>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103010046003976191010223001</t>
  </si>
  <si>
    <t>100 1 03 02251 01 0000 110</t>
  </si>
  <si>
    <t>103010046002976191010223001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</si>
  <si>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</si>
  <si>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</si>
  <si>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103010046001976191010223001</t>
  </si>
  <si>
    <t>182 1 05 01011 01 0000 110</t>
  </si>
  <si>
    <t>Налог, взимаемый с налогоплательщиков, выбравших в качестве объекта налогообложения доходы</t>
  </si>
  <si>
    <t>105010043002976190000223001</t>
  </si>
  <si>
    <t>105010043001976190000223001</t>
  </si>
  <si>
    <t>105010043030976190000223001</t>
  </si>
  <si>
    <t>182 1 05 01021 01 0000 110</t>
  </si>
  <si>
    <t>105010043029976190000223001</t>
  </si>
  <si>
    <t>105010043028976190000223001</t>
  </si>
  <si>
    <t>182 1 05 02010 02 0000 110</t>
  </si>
  <si>
    <t>105020043027976190000223001</t>
  </si>
  <si>
    <t>105020043026976190000223001</t>
  </si>
  <si>
    <t>105020053002976190000233001</t>
  </si>
  <si>
    <t>182 1 05 02020 02 0000 110</t>
  </si>
  <si>
    <t>105020043025976190000223001</t>
  </si>
  <si>
    <t>105020043024976190000223001</t>
  </si>
  <si>
    <t>182 1 05 03010 01 0000 110</t>
  </si>
  <si>
    <t>105010049001976191010233001</t>
  </si>
  <si>
    <t>105010059001976191010233001</t>
  </si>
  <si>
    <t>105010043021976190000223001</t>
  </si>
  <si>
    <t>Налог, взимаемый в связи с применением патентной системы налогообложения, зачисляемый в бюджеты муниципальных районов</t>
  </si>
  <si>
    <t>105020043020976190000223001</t>
  </si>
  <si>
    <t>105020043019976190000223001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</si>
  <si>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</si>
  <si>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</si>
  <si>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106100044006976194500223001</t>
  </si>
  <si>
    <t>106100044005976194500223001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</si>
  <si>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</si>
  <si>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</si>
  <si>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106130037006976191010233001</t>
  </si>
  <si>
    <t>106130037005976191010233001</t>
  </si>
  <si>
    <t>182 1 06 04011 02 0000 110</t>
  </si>
  <si>
    <t>106020043018976190000223001</t>
  </si>
  <si>
    <t>106020043017976190000223001</t>
  </si>
  <si>
    <t>106020053001976190000233001</t>
  </si>
  <si>
    <t>182 1 06 04012 02 0000 110</t>
  </si>
  <si>
    <t>106020043016976190000223001</t>
  </si>
  <si>
    <t>106020043015976190000223001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</si>
  <si>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</si>
  <si>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</si>
  <si>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106100044004976194500223001</t>
  </si>
  <si>
    <t>106100059001976194150233001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</si>
  <si>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</si>
  <si>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</si>
  <si>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106130037004976191010233001</t>
  </si>
  <si>
    <t>106130037003976191010233001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</si>
  <si>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</si>
  <si>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</si>
  <si>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106100044002976194500223001</t>
  </si>
  <si>
    <t>106100044001976194500223001</t>
  </si>
  <si>
    <t>106100058001976194300233001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</si>
  <si>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</si>
  <si>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</si>
  <si>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106130037002976191010233001</t>
  </si>
  <si>
    <t>106130037001976191010233001</t>
  </si>
  <si>
    <t>182 1 07 04030 01 0000 110</t>
  </si>
  <si>
    <t>107010043014976190000223001</t>
  </si>
  <si>
    <t>182 1 08 03010 01 0000 110</t>
  </si>
  <si>
    <t>108010043013976190000223001</t>
  </si>
  <si>
    <t>108010043012976190000223001</t>
  </si>
  <si>
    <t>993 1 08 04020 01 0000 110</t>
  </si>
  <si>
    <t>108010050001976194150233001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</si>
  <si>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</si>
  <si>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108010050001976194450233001</t>
  </si>
  <si>
    <t>903 1 11 05013 05 0000 120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</si>
  <si>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</si>
  <si>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111050041001976190000223001</t>
  </si>
  <si>
    <t>903 1 11 05035 05 0000 120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</si>
  <si>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</si>
  <si>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111050040006976190000223001</t>
  </si>
  <si>
    <t>903 1 11 05075 05 0000 120</t>
  </si>
  <si>
    <t>111050040005976190000223001</t>
  </si>
  <si>
    <t>993 1 11 05013 13 0000 120</t>
  </si>
  <si>
    <t>Администрация Козловского городского поселения Козловского района Чувашской Республики</t>
  </si>
  <si>
    <t>111130043006976191010223001</t>
  </si>
  <si>
    <t>993 1 11 05025 10 0000 120</t>
  </si>
  <si>
    <t>111100046001976194500223001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</si>
  <si>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</si>
  <si>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993 1 11 05035 10 0000 120</t>
  </si>
  <si>
    <t>111100045002976194450223001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</si>
  <si>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</si>
  <si>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993 1 11 05035 13 0000 120</t>
  </si>
  <si>
    <t>111130043005976191010223001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</si>
  <si>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</si>
  <si>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993 1 11 05075 10 0000 120</t>
  </si>
  <si>
    <t>111100037003976194050223001</t>
  </si>
  <si>
    <t>Доходы от сдачи в аренду имущества, составляющего казну сельских поселений (за исключением земельных участков)</t>
  </si>
  <si>
    <t>993 1 11 05075 13 0000 120</t>
  </si>
  <si>
    <t>111130043004976191010223001</t>
  </si>
  <si>
    <t>Доходы от сдачи в аренду имущества, составляющего казну городских поселений (за исключением земельных участков)</t>
  </si>
  <si>
    <t>903 1 11 09045 05 0000 120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</si>
  <si>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</si>
  <si>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111050049004976190000233001</t>
  </si>
  <si>
    <t>903 1 11 09080 05 0000 120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</si>
  <si>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</si>
  <si>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111050058001976190000223001</t>
  </si>
  <si>
    <t>993 1 11 09045 10 0000 120</t>
  </si>
  <si>
    <t>111100045001976194450223001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</si>
  <si>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</si>
  <si>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993 1 11 09045 13 0000 120</t>
  </si>
  <si>
    <t>111130043003976191010223001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</si>
  <si>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</si>
  <si>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Управление Федеральной службы по надзору в сфере природопользования (Росприроднадзора) по Чувашской Республике</t>
  </si>
  <si>
    <t>048 1 12 01010 01 0000 120</t>
  </si>
  <si>
    <t>112010047002976190000233001</t>
  </si>
  <si>
    <t>112010037004976190000223001</t>
  </si>
  <si>
    <t>048 1 12 01030 01 0000 120</t>
  </si>
  <si>
    <t>112010047001976190000233001</t>
  </si>
  <si>
    <t>112010037003976190000223001</t>
  </si>
  <si>
    <t>048 1 12 01041 01 0000 120</t>
  </si>
  <si>
    <t>Плата за размещение отходов производства</t>
  </si>
  <si>
    <t>112010037002976190000223001</t>
  </si>
  <si>
    <t>048 1 12 01042 01 0000 120</t>
  </si>
  <si>
    <t>112010037001976190000223001</t>
  </si>
  <si>
    <t>000 1 13 01000 00 0000 000</t>
  </si>
  <si>
    <t>Управление образования и молодежной политики администрации Козловского района Чувашской Республики</t>
  </si>
  <si>
    <t>974 1 13 01995 05 0000 130</t>
  </si>
  <si>
    <t>113050042004976190000223001</t>
  </si>
  <si>
    <t>903 1 13 02995 05 0000 130</t>
  </si>
  <si>
    <t>113050049003976190000233001</t>
  </si>
  <si>
    <t>993 1 13 02995 10 0000 130</t>
  </si>
  <si>
    <t>113100049001976194450233001</t>
  </si>
  <si>
    <t>Прочие доходы от компенсации затрат бюджетов сельских поселений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</si>
  <si>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</si>
  <si>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</si>
  <si>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</si>
  <si>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</si>
  <si>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114050040004976190000223001</t>
  </si>
  <si>
    <t>903 1 14 02053 05 0000 440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</si>
  <si>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</si>
  <si>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114050049002976190000233001</t>
  </si>
  <si>
    <t>993 1 14 02053 10 0000 410</t>
  </si>
  <si>
    <t>114100049001976194250233001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</si>
  <si>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</si>
  <si>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</si>
  <si>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</si>
  <si>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114050040003976190000223001</t>
  </si>
  <si>
    <t>993 1 14 06013 13 0000 430</t>
  </si>
  <si>
    <t>114130043002976191010223001</t>
  </si>
  <si>
    <t>993 1 14 06025 10 0000 430</t>
  </si>
  <si>
    <t>114100059002976194450233001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</si>
  <si>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</si>
  <si>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993 1 14 06025 13 0000 430</t>
  </si>
  <si>
    <t>114130058003976191010233001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</si>
  <si>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</si>
  <si>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818 1 16 01053 01 0000 140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</si>
  <si>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</si>
  <si>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Министерство юстиции Чувашской Республики</t>
  </si>
  <si>
    <t>116010052001976190000233001</t>
  </si>
  <si>
    <t>116010055008976190000223001</t>
  </si>
  <si>
    <t>818 1 16 01063 01 0000 140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</si>
  <si>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</si>
  <si>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116010044019976190000223001</t>
  </si>
  <si>
    <t>116010044018976190000223001</t>
  </si>
  <si>
    <t>116010044017976190000223001</t>
  </si>
  <si>
    <t>116010044016976190000223001</t>
  </si>
  <si>
    <t>818 1 16 01073 01 0000 140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</si>
  <si>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</si>
  <si>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116010044015976190000223001</t>
  </si>
  <si>
    <t>116010044014976190000223001</t>
  </si>
  <si>
    <t>116010055007976190000223001</t>
  </si>
  <si>
    <t>818 1 16 01083 01 0000 140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</si>
  <si>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</si>
  <si>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116010044013976190000223001</t>
  </si>
  <si>
    <t>818 1 16 01093 01 0000 140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</si>
  <si>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</si>
  <si>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116010051004976190000233001</t>
  </si>
  <si>
    <t>818 1 16 01103 01 0000 140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</si>
  <si>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</si>
  <si>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116010055006976190000223001</t>
  </si>
  <si>
    <t>818 1 16 01143 01 0000 140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</si>
  <si>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</si>
  <si>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116010055005976190000223001</t>
  </si>
  <si>
    <t>116010044012976190000223001</t>
  </si>
  <si>
    <t>116010051003976190000233001</t>
  </si>
  <si>
    <t>116010044011976190000223001</t>
  </si>
  <si>
    <t>818 1 16 01153 01 0000 140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</si>
  <si>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</si>
  <si>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116010044010976190000223001</t>
  </si>
  <si>
    <t>116010051002976190000233001</t>
  </si>
  <si>
    <t>116010055004976190000223001</t>
  </si>
  <si>
    <t>818 1 16 01173 01 0000 140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</si>
  <si>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</si>
  <si>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116010051001976190000233001</t>
  </si>
  <si>
    <t>116010044009976190000223001</t>
  </si>
  <si>
    <t>116010044008976190000223001</t>
  </si>
  <si>
    <t>818 1 16 01193 01 0000 140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</si>
  <si>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</si>
  <si>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116010044007976190000223001</t>
  </si>
  <si>
    <t>116010055003976190000223001</t>
  </si>
  <si>
    <t>116010044006976190000223001</t>
  </si>
  <si>
    <t>116010044005976190000223001</t>
  </si>
  <si>
    <t>116010044004976190000223001</t>
  </si>
  <si>
    <t>818 1 16 01203 01 0000 140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</si>
  <si>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</si>
  <si>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116010055002976190000223001</t>
  </si>
  <si>
    <t>116010044003976190000223001</t>
  </si>
  <si>
    <t>116010055001976190000223001</t>
  </si>
  <si>
    <t>116010044002976190000223001</t>
  </si>
  <si>
    <t>116010044001976190000223001</t>
  </si>
  <si>
    <t>874 1 16 01053 01 0000 140</t>
  </si>
  <si>
    <t>116010045003976190000233001</t>
  </si>
  <si>
    <t>874 1 16 01063 01 0000 140</t>
  </si>
  <si>
    <t>116010050001976190000233001</t>
  </si>
  <si>
    <t>874 1 16 01123 01 0000 140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</si>
  <si>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</si>
  <si>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874 1 16 01203 01 0000 140</t>
  </si>
  <si>
    <t>116010045001976190000233001</t>
  </si>
  <si>
    <t>903 1 16 01204 01 0000 140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</si>
  <si>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</si>
  <si>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116010040002976190000223001</t>
  </si>
  <si>
    <t>903 1 16 07010 05 0000 140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</si>
  <si>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</si>
  <si>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116050049001976190000233001</t>
  </si>
  <si>
    <t>974 1 16 07010 05 0000 140</t>
  </si>
  <si>
    <t>116050042003976190000223001</t>
  </si>
  <si>
    <t>993 1 16 07010 13 0000 140</t>
  </si>
  <si>
    <t>116130058002976191010233001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</si>
  <si>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</si>
  <si>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</si>
  <si>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</si>
  <si>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116010043011976190000223001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</si>
  <si>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</si>
  <si>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</si>
  <si>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116010039001976190000223001</t>
  </si>
  <si>
    <t>903 1 16 10123 01 0000 140</t>
  </si>
  <si>
    <t>116010040001976190000223001</t>
  </si>
  <si>
    <t>993 1 16 10032 13 0000 140</t>
  </si>
  <si>
    <t>116130058001976191010233001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</si>
  <si>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</si>
  <si>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850 1 16 11050 01 0000 140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</si>
  <si>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</si>
  <si>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116010057001976190000223001</t>
  </si>
  <si>
    <t>993 1 17 01050 10 0000 180</t>
  </si>
  <si>
    <t>117100059001976194450233001</t>
  </si>
  <si>
    <t>Невыясненные поступления, зачисляемые в бюджеты сельских поселений</t>
  </si>
  <si>
    <t>993 1 17 15030 10 0000 150</t>
  </si>
  <si>
    <t>117100059001976194430233001</t>
  </si>
  <si>
    <t>Инициативные платежи, зачисляемые в бюджеты сельских поселений</t>
  </si>
  <si>
    <t>993 1 17 15030 13 0000 150</t>
  </si>
  <si>
    <t>117130043001976191010223001</t>
  </si>
  <si>
    <t>Инициативные платежи, зачисляемые в бюджеты городских поселений</t>
  </si>
  <si>
    <t>000 2 00 00000 00 0000 000</t>
  </si>
  <si>
    <t>БЕЗВОЗМЕЗДНЫЕ ПОСТУПЛЕНИЯ</t>
  </si>
  <si>
    <t>Отдел культуры и социального развития администрации Козловского района Чувашской Республики</t>
  </si>
  <si>
    <t>000 2 02 00000 00 0000 000</t>
  </si>
  <si>
    <t>БЕЗВОЗМЕЗДНЫЕ ПОСТУПЛЕНИЯ ОТ ДРУГИХ БЮДЖЕТОВ БЮДЖЕТНОЙ СИСТЕМЫ РОССИЙСКОЙ ФЕДЕРАЦИИ</t>
  </si>
  <si>
    <t>000 2 02 15000 00 0000 000</t>
  </si>
  <si>
    <t>992 2 02 15001 05 0000 150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</si>
  <si>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</si>
  <si>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202050925005976190000223001</t>
  </si>
  <si>
    <t>993 2 02 15001 10 0000 150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</si>
  <si>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</si>
  <si>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202100980005976194500223001</t>
  </si>
  <si>
    <t>993 2 02 15001 13 0000 150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</si>
  <si>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</si>
  <si>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202130977008976191010223001</t>
  </si>
  <si>
    <t>000 2 02 20000 00 0000 000</t>
  </si>
  <si>
    <t>Отдел строительства и общественной инфраструктуры администрации Козловского района Чувашской Республики</t>
  </si>
  <si>
    <t>932 2 02 20216 05 0000 150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</si>
  <si>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</si>
  <si>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202050932001976190000223001</t>
  </si>
  <si>
    <t>992 2 02 20216 05 0000 150</t>
  </si>
  <si>
    <t>202050934002976190000223001</t>
  </si>
  <si>
    <t>903 2 02 25097 05 0000 150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</si>
  <si>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</si>
  <si>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202050931004976190000223001</t>
  </si>
  <si>
    <t>903 2 02 25169 05 0000 150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</si>
  <si>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</si>
  <si>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202050931003976190000223001</t>
  </si>
  <si>
    <t>903 2 02 25491 05 0000 150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</si>
  <si>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</si>
  <si>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202050929001976190000233001</t>
  </si>
  <si>
    <t>903 2 02 25502 05 0000 150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</si>
  <si>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</si>
  <si>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202050931002976190000223001</t>
  </si>
  <si>
    <t>932 2 02 25497 05 0000 150</t>
  </si>
  <si>
    <t>202050922002976190000223001</t>
  </si>
  <si>
    <t>932 2 02 25576 05 0000 150</t>
  </si>
  <si>
    <t>Субсидии бюджетам муниципальных районов на обеспечение комплексного развития сельских территорий</t>
  </si>
  <si>
    <t>202050928003976190000233001</t>
  </si>
  <si>
    <t>957 2 02 25519 05 0000 150</t>
  </si>
  <si>
    <t>Субсидии бюджетам муниципальных районов на поддержку отрасли культуры</t>
  </si>
  <si>
    <t>202050923011976190000223001</t>
  </si>
  <si>
    <t>974 2 02 25304 05 0000 150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</si>
  <si>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</si>
  <si>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202050924003976190000223001</t>
  </si>
  <si>
    <t>992 2 02 25555 05 0000 150</t>
  </si>
  <si>
    <t>202050926002976190000233001</t>
  </si>
  <si>
    <t>932 2 02 29999 05 0000 150</t>
  </si>
  <si>
    <t>202050922001976190000223001</t>
  </si>
  <si>
    <t>957 2 02 29999 05 0000 150</t>
  </si>
  <si>
    <t>202050923010976190000223001</t>
  </si>
  <si>
    <t>974 2 02 29999 05 0000 150</t>
  </si>
  <si>
    <t>202050927001976190000233001</t>
  </si>
  <si>
    <t>992 2 02 29999 05 0000 150</t>
  </si>
  <si>
    <t>202050925004976190000223001</t>
  </si>
  <si>
    <t>000 2 02 30000 00 0000 000</t>
  </si>
  <si>
    <t>903 2 02 30024 05 0000 150</t>
  </si>
  <si>
    <t>202050921002976190000223001</t>
  </si>
  <si>
    <t>957 2 02 30024 05 0000 150</t>
  </si>
  <si>
    <t>202050923001976190000223001</t>
  </si>
  <si>
    <t>974 2 02 30024 05 0000 150</t>
  </si>
  <si>
    <t>202050924004976190000223001</t>
  </si>
  <si>
    <t>974 2 02 30029 05 0000 150</t>
  </si>
  <si>
    <t>202050924002976190000223001</t>
  </si>
  <si>
    <t>992 2 02 30024 05 0000 150</t>
  </si>
  <si>
    <t>202050925003976190000223001</t>
  </si>
  <si>
    <t>903 2 02 35120 05 0000 150</t>
  </si>
  <si>
    <t>202050930001976190000233001</t>
  </si>
  <si>
    <t>903 2 02 35930 05 0000 150</t>
  </si>
  <si>
    <t>202050921001976190000223001</t>
  </si>
  <si>
    <t>932 2 02 35082 05 0000 150</t>
  </si>
  <si>
    <t>202050928002976190000233001</t>
  </si>
  <si>
    <t>992 2 02 35118 05 0000 150</t>
  </si>
  <si>
    <t>202050925002976190000223001</t>
  </si>
  <si>
    <t>202100980001976194500223001</t>
  </si>
  <si>
    <t>000 2 02 40000 00 0000 000</t>
  </si>
  <si>
    <t>974 2 02 45303 05 0000 150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</si>
  <si>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</si>
  <si>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992 2 02 45424 05 0000 150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</si>
  <si>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</si>
  <si>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202050934001976190000223001</t>
  </si>
  <si>
    <t>202050931001976190000223001</t>
  </si>
  <si>
    <t>932 2 02 49999 05 0000 150</t>
  </si>
  <si>
    <t>202050928001976190000233001</t>
  </si>
  <si>
    <t>957 2 02 49999 05 0000 150</t>
  </si>
  <si>
    <t>202050933001976190000223001</t>
  </si>
  <si>
    <t>992 2 02 49999 05 0000 150</t>
  </si>
  <si>
    <t>202050926001976190000233001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</si>
  <si>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</si>
  <si>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</si>
  <si>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974 2 18 05010 05 0000 150</t>
  </si>
  <si>
    <t>Доходы бюджетов муниципальных районов от возврата бюджетными учреждениями остатков субсидий прошлых лет</t>
  </si>
  <si>
    <t>218050042002976190000223001</t>
  </si>
  <si>
    <t>974 2 18 05020 05 0000 150</t>
  </si>
  <si>
    <t>Доходы бюджетов муниципальных районов от возврата автономными учреждениями остатков субсидий прошлых лет</t>
  </si>
  <si>
    <t>218050059001976190000223001</t>
  </si>
  <si>
    <t>000 2 19 00000 00 0000 000</t>
  </si>
  <si>
    <t>974 2 19 60010 05 0000 150</t>
  </si>
  <si>
    <t>219050042001976190000223001</t>
  </si>
  <si>
    <t>992 2 19 60010 05 0000 150</t>
  </si>
  <si>
    <t>219050048001976190000233001</t>
  </si>
  <si>
    <t>Администрации сельских поселений Козловского района Чувашской Республики</t>
  </si>
  <si>
    <t>992 2 02 25424 05 0000 150</t>
  </si>
  <si>
    <t>Субсидии бюджетам муниципальных районов на создание комфортной городской среды в малых городах и исторических поселениях - победителях Всероссиского конкурса лучших проектов создания комфортной городской среды</t>
  </si>
  <si>
    <t>903 2 02 29999 05 0000 150</t>
  </si>
  <si>
    <t>932 2 02 30024 05 0000 150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</si>
  <si>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</si>
  <si>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992 2 02 15001 14 0000 150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</si>
  <si>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домов. проезд к дворовым территориям многоквартирных домов населенных пунктов</t>
  </si>
  <si>
    <t>932 2 02 20216 14 0000 150</t>
  </si>
  <si>
    <t xml:space="preserve">Управление по благоустройству и развитию территорий администрации Козловского муниципального округа Чувашской Республики 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</si>
  <si>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</si>
  <si>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974 2 02 25304 14 0000 150</t>
  </si>
  <si>
    <t>Субсидии бюджетам муниципальных округов на реализацию мероприятий по обеспечению жильем молодых семей</t>
  </si>
  <si>
    <t>932 2 02 25497 14 0000 150</t>
  </si>
  <si>
    <t>Субсидии бюджетам муниципальных округов на реализацию программ формирования современной городской среды</t>
  </si>
  <si>
    <t>992 2 02 25555 14 0000 150</t>
  </si>
  <si>
    <t>Субсидии бюджетам муниципальных округов на обеспечение комплексного развития сельских территорий</t>
  </si>
  <si>
    <t>932 2 02 25576 14 0000 150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</si>
  <si>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</si>
  <si>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992 2 02 25599 14 0000 150</t>
  </si>
  <si>
    <t>932 2 02 29999 14 0000 150</t>
  </si>
  <si>
    <t>Прочие субсидии бюджетам муниципальных округов</t>
  </si>
  <si>
    <t>974 2 02 29999 14 0000 150</t>
  </si>
  <si>
    <t>957 2 02 29999 14 0000 150</t>
  </si>
  <si>
    <t>Отдел культуры, социального развития и архивного дела администрации Козловского муниципального округа Чувашской Республики</t>
  </si>
  <si>
    <t>903 2 02 29999 14 0000 150</t>
  </si>
  <si>
    <t>Администрация Козловского муниципального округа Чувашской Республики</t>
  </si>
  <si>
    <t>974 2 02 25097 14 0000 150</t>
  </si>
  <si>
    <t>Субвенции бюджетам муниципальных округов на выполнение передаваемых полномочий субъектов Российской Федерации</t>
  </si>
  <si>
    <t>903 2 02 30024 14 0000 150</t>
  </si>
  <si>
    <t>932 2 02 30024 14 0000 150</t>
  </si>
  <si>
    <t>957 2 02 30024 14 0000 150</t>
  </si>
  <si>
    <t>974 2 02 30024 14 0000 150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</si>
  <si>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</si>
  <si>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974 2 02 30029 14 0000 150</t>
  </si>
  <si>
    <t>Субвенции бюджетам муниципальныхокругов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</si>
  <si>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</si>
  <si>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903 2 02 35120 14 0000 150</t>
  </si>
  <si>
    <t>Субвенции бюджетам муниципальных округов на государственную регистрацию актов гражданского состояния</t>
  </si>
  <si>
    <t>903 2 02 35930 14 0000 150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</si>
  <si>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</si>
  <si>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932 2 02 35082 14 0000 150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</si>
  <si>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</si>
  <si>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992 2 02 35118 14 0000 150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</si>
  <si>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</si>
  <si>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974 2 02 45303 14 0000 150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</si>
  <si>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</si>
  <si>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</si>
  <si>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</si>
  <si>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</si>
  <si>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</si>
  <si>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000 1 01 02000 01 0000 110</t>
  </si>
  <si>
    <t>Налог на доходы физических лиц</t>
  </si>
  <si>
    <t>000 1 03 02000 01 0000 110</t>
  </si>
  <si>
    <t>000 1 05 01000 00 0000 110</t>
  </si>
  <si>
    <t>000 1 05 02000 02 0000 110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</si>
  <si>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</si>
  <si>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</si>
  <si>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</si>
  <si>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000 1 06 01000 00 0000 110</t>
  </si>
  <si>
    <t>Налог на имущество физических лиц</t>
  </si>
  <si>
    <t>Транспортный налог</t>
  </si>
  <si>
    <t>000 1 06 04000 02 0000 110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</si>
  <si>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</si>
  <si>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</si>
  <si>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</si>
  <si>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182 1 06 01020 14 0000 110</t>
  </si>
  <si>
    <t>Земельный налог с физических лиц, обладающих земельным участком, расположенным в границах муниципальных округов</t>
  </si>
  <si>
    <t>182 1 06 06042 14 0000 110</t>
  </si>
  <si>
    <t>Земельный налог с организаций, обладающих земельным участком, расположенным в границах муниципальных округов</t>
  </si>
  <si>
    <t>182 1 06 06032 14 0000 110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</si>
  <si>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</si>
  <si>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</si>
  <si>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000 1 07 00000 00 0000 000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</si>
  <si>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</si>
  <si>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</si>
  <si>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</si>
  <si>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</si>
  <si>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903 1 08 04020 01 0000 110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</si>
  <si>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</si>
  <si>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</si>
  <si>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</si>
  <si>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</si>
  <si>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</si>
  <si>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903 1 11 05012 14 0000 120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</si>
  <si>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</si>
  <si>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903 1 11 05024 14 0000 120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</si>
  <si>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</si>
  <si>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903 1 11 05034 14 0000 120</t>
  </si>
  <si>
    <t>Доходы от сдачи в аренду имущества, составляющего казну муниципальных округов (за исключением земельных участков)</t>
  </si>
  <si>
    <t>903 1 11 05074 14 0000 120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</si>
  <si>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</si>
  <si>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903 1 11 09044 14 0000 120</t>
  </si>
  <si>
    <t>Плата за негативное воздействие на окружающую среду</t>
  </si>
  <si>
    <t>000 1 12 01000 01 0000 120</t>
  </si>
  <si>
    <t>000 1 12 00000 00 0000 000</t>
  </si>
  <si>
    <t>Доходы от оказания платных услуг (работ)</t>
  </si>
  <si>
    <t>Доходы от компенсации затрат государства</t>
  </si>
  <si>
    <t>000 1 13 02000 00 0000 130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</si>
  <si>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</si>
  <si>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</si>
  <si>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000 1 14 00000 00 0000 000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</si>
  <si>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</si>
  <si>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</si>
  <si>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</si>
  <si>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</si>
  <si>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</si>
  <si>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</si>
  <si>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</si>
  <si>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Министерство внутренних дел по Чувашской Республике</t>
  </si>
  <si>
    <t>000 1 17 00000 00 0000 000</t>
  </si>
  <si>
    <t>182 1 05 04020 02 0000 110</t>
  </si>
  <si>
    <t>000 1 08 00000 00 0000 000</t>
  </si>
  <si>
    <t>000 1 11 00000 00 0000 000</t>
  </si>
  <si>
    <t>000 1 13 00000 00 0000 000</t>
  </si>
  <si>
    <t>Налог на добычу общераспространенных полезных ископаемых</t>
  </si>
  <si>
    <t>182 1 07 01020 01 0000 110</t>
  </si>
  <si>
    <t>000 1 07 01000 01 0000 110</t>
  </si>
  <si>
    <t>Налог на добычу полезных ископаемых</t>
  </si>
  <si>
    <t>Налог, взимаемый в связи с применением патентной системы налогообложения, зачисляемый в бюджеты муниципальных округов</t>
  </si>
  <si>
    <t>182 1 05 04060 02 0000 110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</si>
  <si>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</si>
  <si>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Отдел образования и молодежной политики администрации Козловского муниципального округа Чувашской Республики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</si>
  <si>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</si>
  <si>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993 1 14 02053 13 0000 410</t>
  </si>
  <si>
    <t>Администрация городского поселения Козловского района Чувашской Республики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</si>
</sst>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ET"/>
      <family val="0"/>
    </font>
    <font>
      <sz val="8"/>
      <color indexed="8"/>
      <name val="TimesET"/>
      <family val="0"/>
    </font>
    <font>
      <sz val="12"/>
      <color indexed="8"/>
      <name val="TimesET"/>
      <family val="0"/>
    </font>
    <font>
      <b/>
      <sz val="14"/>
      <color indexed="8"/>
      <name val="TimesET"/>
      <family val="0"/>
    </font>
    <font>
      <sz val="8"/>
      <name val="Calibri"/>
      <family val="2"/>
    </font>
    <font>
      <b/>
      <sz val="10"/>
      <name val="TimesE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center" wrapText="1"/>
      <protection/>
    </xf>
    <xf numFmtId="1" fontId="41" fillId="0" borderId="2">
      <alignment horizontal="center" vertical="center" shrinkToFit="1"/>
      <protection/>
    </xf>
    <xf numFmtId="49" fontId="41" fillId="0" borderId="2">
      <alignment vertical="center" wrapText="1"/>
      <protection/>
    </xf>
    <xf numFmtId="4" fontId="41" fillId="0" borderId="2">
      <alignment horizontal="right" vertical="center" shrinkToFit="1"/>
      <protection/>
    </xf>
    <xf numFmtId="1" fontId="40" fillId="0" borderId="3">
      <alignment horizontal="center" vertical="center" shrinkToFit="1"/>
      <protection/>
    </xf>
    <xf numFmtId="1" fontId="40" fillId="0" borderId="2">
      <alignment horizontal="center" vertical="center" shrinkToFit="1"/>
      <protection/>
    </xf>
    <xf numFmtId="49" fontId="42" fillId="0" borderId="4">
      <alignment horizontal="center" vertical="top" shrinkToFit="1"/>
      <protection/>
    </xf>
    <xf numFmtId="49" fontId="40" fillId="0" borderId="3">
      <alignment horizontal="left" vertical="center" wrapText="1"/>
      <protection/>
    </xf>
    <xf numFmtId="49" fontId="40" fillId="0" borderId="2">
      <alignment horizontal="left" vertical="center" wrapText="1"/>
      <protection/>
    </xf>
    <xf numFmtId="0" fontId="42" fillId="0" borderId="4">
      <alignment horizontal="left" vertical="top" wrapText="1"/>
      <protection/>
    </xf>
    <xf numFmtId="4" fontId="43" fillId="20" borderId="4">
      <alignment horizontal="right" vertical="top" shrinkToFit="1"/>
      <protection/>
    </xf>
    <xf numFmtId="49" fontId="40" fillId="0" borderId="3">
      <alignment vertical="center" wrapText="1"/>
      <protection/>
    </xf>
    <xf numFmtId="4" fontId="40" fillId="0" borderId="3">
      <alignment horizontal="right" vertical="center" shrinkToFit="1"/>
      <protection/>
    </xf>
    <xf numFmtId="0" fontId="40" fillId="0" borderId="3">
      <alignment horizontal="center" vertical="center" wrapText="1"/>
      <protection/>
    </xf>
    <xf numFmtId="0" fontId="40" fillId="0" borderId="5">
      <alignment horizontal="center"/>
      <protection/>
    </xf>
    <xf numFmtId="14" fontId="40" fillId="0" borderId="1">
      <alignment horizontal="center"/>
      <protection/>
    </xf>
    <xf numFmtId="49" fontId="40" fillId="0" borderId="6">
      <alignment horizontal="center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4" fillId="27" borderId="7" applyNumberFormat="0" applyAlignment="0" applyProtection="0"/>
    <xf numFmtId="0" fontId="45" fillId="28" borderId="8" applyNumberFormat="0" applyAlignment="0" applyProtection="0"/>
    <xf numFmtId="0" fontId="46" fillId="28" borderId="7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29" borderId="13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2" borderId="14" applyNumberFormat="0" applyFont="0" applyAlignment="0" applyProtection="0"/>
    <xf numFmtId="9" fontId="1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left"/>
    </xf>
    <xf numFmtId="0" fontId="57" fillId="34" borderId="0" xfId="0" applyFont="1" applyFill="1" applyBorder="1" applyAlignment="1">
      <alignment vertical="top"/>
    </xf>
    <xf numFmtId="0" fontId="57" fillId="34" borderId="0" xfId="0" applyFont="1" applyFill="1" applyAlignment="1">
      <alignment/>
    </xf>
    <xf numFmtId="164" fontId="7" fillId="34" borderId="0" xfId="0" applyNumberFormat="1" applyFont="1" applyFill="1" applyBorder="1" applyAlignment="1">
      <alignment horizontal="right"/>
    </xf>
    <xf numFmtId="0" fontId="4" fillId="34" borderId="0" xfId="0" applyFont="1" applyFill="1" applyAlignment="1">
      <alignment horizontal="left"/>
    </xf>
    <xf numFmtId="0" fontId="35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49" fontId="10" fillId="34" borderId="0" xfId="0" applyNumberFormat="1" applyFont="1" applyFill="1" applyAlignment="1">
      <alignment/>
    </xf>
    <xf numFmtId="0" fontId="35" fillId="34" borderId="0" xfId="0" applyFont="1" applyFill="1" applyAlignment="1">
      <alignment/>
    </xf>
    <xf numFmtId="0" fontId="40" fillId="0" borderId="0" xfId="46" applyNumberFormat="1" applyBorder="1" applyProtection="1">
      <alignment horizontal="center" vertical="center" wrapText="1"/>
      <protection/>
    </xf>
    <xf numFmtId="0" fontId="40" fillId="0" borderId="0" xfId="47" applyNumberFormat="1" applyBorder="1" applyProtection="1">
      <alignment horizontal="center"/>
      <protection/>
    </xf>
    <xf numFmtId="14" fontId="40" fillId="0" borderId="0" xfId="48" applyNumberFormat="1" applyBorder="1" applyProtection="1">
      <alignment horizontal="center"/>
      <protection/>
    </xf>
    <xf numFmtId="0" fontId="40" fillId="0" borderId="0" xfId="33" applyNumberFormat="1" applyBorder="1" applyProtection="1">
      <alignment horizontal="center" wrapText="1"/>
      <protection/>
    </xf>
    <xf numFmtId="49" fontId="40" fillId="0" borderId="0" xfId="49" applyNumberFormat="1" applyBorder="1" applyProtection="1">
      <alignment horizontal="center"/>
      <protection/>
    </xf>
    <xf numFmtId="0" fontId="3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vertical="center"/>
    </xf>
    <xf numFmtId="0" fontId="59" fillId="34" borderId="18" xfId="0" applyFont="1" applyFill="1" applyBorder="1" applyAlignment="1">
      <alignment horizontal="center" vertical="center"/>
    </xf>
    <xf numFmtId="49" fontId="59" fillId="34" borderId="18" xfId="0" applyNumberFormat="1" applyFont="1" applyFill="1" applyBorder="1" applyAlignment="1">
      <alignment horizontal="center" vertical="center"/>
    </xf>
    <xf numFmtId="49" fontId="60" fillId="34" borderId="18" xfId="0" applyNumberFormat="1" applyFont="1" applyFill="1" applyBorder="1" applyAlignment="1">
      <alignment horizontal="center" vertical="center"/>
    </xf>
    <xf numFmtId="49" fontId="8" fillId="34" borderId="19" xfId="39" applyNumberFormat="1" applyFont="1" applyFill="1" applyBorder="1" applyAlignment="1" applyProtection="1">
      <alignment horizontal="center" vertical="center" shrinkToFit="1"/>
      <protection/>
    </xf>
    <xf numFmtId="0" fontId="8" fillId="34" borderId="19" xfId="42" applyNumberFormat="1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>
      <alignment horizontal="center" vertical="center" wrapText="1"/>
    </xf>
    <xf numFmtId="49" fontId="60" fillId="34" borderId="19" xfId="0" applyNumberFormat="1" applyFont="1" applyFill="1" applyBorder="1" applyAlignment="1">
      <alignment horizontal="center" vertical="center"/>
    </xf>
    <xf numFmtId="49" fontId="8" fillId="34" borderId="18" xfId="0" applyNumberFormat="1" applyFont="1" applyFill="1" applyBorder="1" applyAlignment="1">
      <alignment horizontal="center" vertical="center"/>
    </xf>
    <xf numFmtId="49" fontId="60" fillId="34" borderId="18" xfId="0" applyNumberFormat="1" applyFont="1" applyFill="1" applyBorder="1" applyAlignment="1">
      <alignment horizontal="center" vertical="center" wrapText="1"/>
    </xf>
    <xf numFmtId="164" fontId="8" fillId="34" borderId="20" xfId="0" applyNumberFormat="1" applyFont="1" applyFill="1" applyBorder="1" applyAlignment="1">
      <alignment horizontal="right" vertical="center"/>
    </xf>
    <xf numFmtId="164" fontId="8" fillId="34" borderId="19" xfId="0" applyNumberFormat="1" applyFont="1" applyFill="1" applyBorder="1" applyAlignment="1">
      <alignment horizontal="right" vertical="center"/>
    </xf>
    <xf numFmtId="164" fontId="8" fillId="34" borderId="18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center" vertical="center" wrapText="1"/>
    </xf>
    <xf numFmtId="49" fontId="12" fillId="34" borderId="18" xfId="39" applyNumberFormat="1" applyFont="1" applyFill="1" applyBorder="1" applyAlignment="1" applyProtection="1">
      <alignment horizontal="center" vertical="center" shrinkToFit="1"/>
      <protection/>
    </xf>
    <xf numFmtId="0" fontId="8" fillId="34" borderId="18" xfId="42" applyNumberFormat="1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>
      <alignment vertical="center" wrapText="1"/>
    </xf>
    <xf numFmtId="49" fontId="8" fillId="34" borderId="18" xfId="39" applyNumberFormat="1" applyFont="1" applyFill="1" applyBorder="1" applyAlignment="1" applyProtection="1">
      <alignment horizontal="center" vertical="center" shrinkToFit="1"/>
      <protection/>
    </xf>
    <xf numFmtId="0" fontId="9" fillId="34" borderId="18" xfId="42" applyNumberFormat="1" applyFont="1" applyFill="1" applyBorder="1" applyAlignment="1" applyProtection="1">
      <alignment horizontal="left" vertical="center" wrapText="1"/>
      <protection/>
    </xf>
    <xf numFmtId="164" fontId="8" fillId="34" borderId="18" xfId="0" applyNumberFormat="1" applyFont="1" applyFill="1" applyBorder="1" applyAlignment="1">
      <alignment vertical="center"/>
    </xf>
    <xf numFmtId="164" fontId="13" fillId="34" borderId="18" xfId="0" applyNumberFormat="1" applyFont="1" applyFill="1" applyBorder="1" applyAlignment="1">
      <alignment vertical="center"/>
    </xf>
    <xf numFmtId="49" fontId="13" fillId="34" borderId="19" xfId="39" applyNumberFormat="1" applyFont="1" applyFill="1" applyBorder="1" applyAlignment="1" applyProtection="1">
      <alignment horizontal="center" vertical="center" shrinkToFit="1"/>
      <protection/>
    </xf>
    <xf numFmtId="49" fontId="13" fillId="34" borderId="19" xfId="39" applyNumberFormat="1" applyFont="1" applyFill="1" applyBorder="1" applyAlignment="1" applyProtection="1">
      <alignment horizontal="left" vertical="center" shrinkToFit="1"/>
      <protection/>
    </xf>
    <xf numFmtId="164" fontId="13" fillId="34" borderId="19" xfId="0" applyNumberFormat="1" applyFont="1" applyFill="1" applyBorder="1" applyAlignment="1">
      <alignment horizontal="right" vertical="center"/>
    </xf>
    <xf numFmtId="0" fontId="8" fillId="34" borderId="19" xfId="42" applyNumberFormat="1" applyFont="1" applyFill="1" applyBorder="1" applyAlignment="1" applyProtection="1">
      <alignment horizontal="left" vertical="center" wrapText="1"/>
      <protection/>
    </xf>
    <xf numFmtId="0" fontId="13" fillId="34" borderId="19" xfId="42" applyNumberFormat="1" applyFont="1" applyFill="1" applyBorder="1" applyAlignment="1" applyProtection="1">
      <alignment horizontal="left" vertical="center" wrapText="1"/>
      <protection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164" fontId="13" fillId="34" borderId="18" xfId="0" applyNumberFormat="1" applyFont="1" applyFill="1" applyBorder="1" applyAlignment="1">
      <alignment horizontal="right" vertical="center"/>
    </xf>
    <xf numFmtId="164" fontId="9" fillId="34" borderId="18" xfId="0" applyNumberFormat="1" applyFont="1" applyFill="1" applyBorder="1" applyAlignment="1">
      <alignment horizontal="right" vertical="center"/>
    </xf>
    <xf numFmtId="0" fontId="8" fillId="34" borderId="18" xfId="42" applyNumberFormat="1" applyFont="1" applyFill="1" applyBorder="1" applyAlignment="1" applyProtection="1">
      <alignment horizontal="justify" vertical="center" wrapText="1"/>
      <protection/>
    </xf>
    <xf numFmtId="49" fontId="9" fillId="34" borderId="18" xfId="39" applyNumberFormat="1" applyFont="1" applyFill="1" applyBorder="1" applyAlignment="1" applyProtection="1">
      <alignment horizontal="center" vertical="center" shrinkToFit="1"/>
      <protection/>
    </xf>
    <xf numFmtId="0" fontId="8" fillId="34" borderId="18" xfId="0" applyFont="1" applyFill="1" applyBorder="1" applyAlignment="1">
      <alignment horizontal="center" vertical="center"/>
    </xf>
    <xf numFmtId="49" fontId="13" fillId="34" borderId="18" xfId="39" applyNumberFormat="1" applyFont="1" applyFill="1" applyBorder="1" applyAlignment="1" applyProtection="1">
      <alignment horizontal="center" vertical="center" shrinkToFit="1"/>
      <protection/>
    </xf>
    <xf numFmtId="49" fontId="13" fillId="34" borderId="18" xfId="39" applyNumberFormat="1" applyFont="1" applyFill="1" applyBorder="1" applyAlignment="1" applyProtection="1">
      <alignment horizontal="left" vertical="center" shrinkToFit="1"/>
      <protection/>
    </xf>
    <xf numFmtId="49" fontId="8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vertical="center" wrapText="1"/>
    </xf>
    <xf numFmtId="0" fontId="9" fillId="34" borderId="18" xfId="42" applyNumberFormat="1" applyFont="1" applyFill="1" applyBorder="1" applyAlignment="1" applyProtection="1">
      <alignment horizontal="justify" vertical="center" wrapText="1"/>
      <protection/>
    </xf>
    <xf numFmtId="0" fontId="13" fillId="34" borderId="18" xfId="42" applyNumberFormat="1" applyFont="1" applyFill="1" applyBorder="1" applyAlignment="1" applyProtection="1">
      <alignment horizontal="justify" vertical="center" wrapText="1"/>
      <protection/>
    </xf>
    <xf numFmtId="0" fontId="13" fillId="34" borderId="18" xfId="0" applyFont="1" applyFill="1" applyBorder="1" applyAlignment="1">
      <alignment horizontal="center" vertical="center"/>
    </xf>
    <xf numFmtId="49" fontId="61" fillId="34" borderId="18" xfId="0" applyNumberFormat="1" applyFont="1" applyFill="1" applyBorder="1" applyAlignment="1">
      <alignment horizontal="center" vertical="center" wrapText="1"/>
    </xf>
    <xf numFmtId="0" fontId="13" fillId="34" borderId="19" xfId="42" applyNumberFormat="1" applyFont="1" applyFill="1" applyBorder="1" applyAlignment="1" applyProtection="1">
      <alignment horizontal="center" vertical="center" wrapText="1"/>
      <protection/>
    </xf>
    <xf numFmtId="0" fontId="60" fillId="34" borderId="18" xfId="0" applyFont="1" applyFill="1" applyBorder="1" applyAlignment="1">
      <alignment vertical="center"/>
    </xf>
    <xf numFmtId="49" fontId="11" fillId="34" borderId="18" xfId="39" applyNumberFormat="1" applyFont="1" applyFill="1" applyBorder="1" applyAlignment="1" applyProtection="1">
      <alignment horizontal="center" vertical="center" shrinkToFit="1"/>
      <protection/>
    </xf>
    <xf numFmtId="0" fontId="11" fillId="34" borderId="18" xfId="0" applyFont="1" applyFill="1" applyBorder="1" applyAlignment="1">
      <alignment horizontal="left" vertical="center"/>
    </xf>
    <xf numFmtId="164" fontId="11" fillId="34" borderId="18" xfId="0" applyNumberFormat="1" applyFont="1" applyFill="1" applyBorder="1" applyAlignment="1">
      <alignment horizontal="right" vertical="center"/>
    </xf>
    <xf numFmtId="0" fontId="60" fillId="34" borderId="18" xfId="0" applyFont="1" applyFill="1" applyBorder="1" applyAlignment="1">
      <alignment horizontal="center" vertical="center"/>
    </xf>
    <xf numFmtId="49" fontId="14" fillId="34" borderId="18" xfId="39" applyNumberFormat="1" applyFont="1" applyFill="1" applyBorder="1" applyAlignment="1" applyProtection="1">
      <alignment horizontal="center" vertical="center" shrinkToFit="1"/>
      <protection/>
    </xf>
    <xf numFmtId="0" fontId="14" fillId="34" borderId="18" xfId="42" applyNumberFormat="1" applyFont="1" applyFill="1" applyBorder="1" applyAlignment="1" applyProtection="1">
      <alignment vertical="center" wrapText="1"/>
      <protection/>
    </xf>
    <xf numFmtId="164" fontId="14" fillId="34" borderId="18" xfId="0" applyNumberFormat="1" applyFont="1" applyFill="1" applyBorder="1" applyAlignment="1">
      <alignment horizontal="right" vertical="center"/>
    </xf>
    <xf numFmtId="0" fontId="59" fillId="34" borderId="18" xfId="0" applyFont="1" applyFill="1" applyBorder="1" applyAlignment="1">
      <alignment vertical="center"/>
    </xf>
    <xf numFmtId="49" fontId="13" fillId="0" borderId="18" xfId="39" applyNumberFormat="1" applyFont="1" applyFill="1" applyBorder="1" applyAlignment="1" applyProtection="1">
      <alignment horizontal="left" vertical="center" shrinkToFit="1"/>
      <protection/>
    </xf>
    <xf numFmtId="49" fontId="8" fillId="34" borderId="19" xfId="0" applyNumberFormat="1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/>
    </xf>
    <xf numFmtId="49" fontId="60" fillId="34" borderId="18" xfId="0" applyNumberFormat="1" applyFont="1" applyFill="1" applyBorder="1" applyAlignment="1">
      <alignment vertical="center"/>
    </xf>
    <xf numFmtId="49" fontId="9" fillId="0" borderId="18" xfId="39" applyNumberFormat="1" applyFont="1" applyFill="1" applyBorder="1" applyAlignment="1" applyProtection="1">
      <alignment horizontal="center" vertical="center" shrinkToFit="1"/>
      <protection/>
    </xf>
    <xf numFmtId="0" fontId="9" fillId="0" borderId="18" xfId="42" applyNumberFormat="1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>
      <alignment horizontal="center" vertical="center"/>
    </xf>
    <xf numFmtId="164" fontId="9" fillId="0" borderId="18" xfId="43" applyNumberFormat="1" applyFont="1" applyFill="1" applyBorder="1" applyAlignment="1" applyProtection="1">
      <alignment horizontal="right" vertical="center" shrinkToFit="1"/>
      <protection/>
    </xf>
    <xf numFmtId="0" fontId="9" fillId="34" borderId="18" xfId="42" applyNumberFormat="1" applyFont="1" applyFill="1" applyBorder="1" applyAlignment="1" applyProtection="1">
      <alignment vertical="center" wrapText="1"/>
      <protection/>
    </xf>
    <xf numFmtId="49" fontId="8" fillId="34" borderId="18" xfId="0" applyNumberFormat="1" applyFont="1" applyFill="1" applyBorder="1" applyAlignment="1">
      <alignment horizontal="right" vertical="center"/>
    </xf>
    <xf numFmtId="164" fontId="9" fillId="34" borderId="18" xfId="43" applyNumberFormat="1" applyFont="1" applyFill="1" applyBorder="1" applyAlignment="1" applyProtection="1">
      <alignment horizontal="right" vertical="center" shrinkToFit="1"/>
      <protection/>
    </xf>
    <xf numFmtId="0" fontId="9" fillId="34" borderId="18" xfId="0" applyFont="1" applyFill="1" applyBorder="1" applyAlignment="1">
      <alignment vertical="center" wrapText="1"/>
    </xf>
    <xf numFmtId="164" fontId="8" fillId="34" borderId="18" xfId="43" applyNumberFormat="1" applyFont="1" applyFill="1" applyBorder="1" applyAlignment="1" applyProtection="1">
      <alignment horizontal="right" vertical="center" shrinkToFit="1"/>
      <protection/>
    </xf>
    <xf numFmtId="0" fontId="9" fillId="34" borderId="18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8" xfId="42" applyNumberFormat="1" applyFont="1" applyFill="1" applyBorder="1" applyAlignment="1" applyProtection="1">
      <alignment horizontal="left" vertical="center" wrapText="1"/>
      <protection/>
    </xf>
    <xf numFmtId="0" fontId="8" fillId="34" borderId="18" xfId="0" applyFont="1" applyFill="1" applyBorder="1" applyAlignment="1">
      <alignment horizontal="left" vertical="center" wrapText="1"/>
    </xf>
    <xf numFmtId="0" fontId="13" fillId="34" borderId="18" xfId="42" applyNumberFormat="1" applyFont="1" applyFill="1" applyBorder="1" applyAlignment="1" applyProtection="1">
      <alignment horizontal="left" vertical="center" wrapText="1"/>
      <protection/>
    </xf>
    <xf numFmtId="0" fontId="62" fillId="0" borderId="18" xfId="46" applyNumberFormat="1" applyFont="1" applyBorder="1" applyProtection="1">
      <alignment horizontal="center" vertical="center" wrapText="1"/>
      <protection/>
    </xf>
    <xf numFmtId="0" fontId="62" fillId="0" borderId="18" xfId="47" applyNumberFormat="1" applyFont="1" applyBorder="1" applyProtection="1">
      <alignment horizontal="center"/>
      <protection/>
    </xf>
    <xf numFmtId="14" fontId="62" fillId="0" borderId="18" xfId="48" applyNumberFormat="1" applyFont="1" applyBorder="1" applyProtection="1">
      <alignment horizontal="center"/>
      <protection/>
    </xf>
    <xf numFmtId="0" fontId="62" fillId="0" borderId="18" xfId="33" applyNumberFormat="1" applyFont="1" applyBorder="1" applyProtection="1">
      <alignment horizontal="center" wrapText="1"/>
      <protection/>
    </xf>
    <xf numFmtId="49" fontId="62" fillId="0" borderId="21" xfId="49" applyNumberFormat="1" applyFont="1" applyBorder="1" applyProtection="1">
      <alignment horizontal="center"/>
      <protection/>
    </xf>
    <xf numFmtId="0" fontId="8" fillId="34" borderId="20" xfId="42" applyNumberFormat="1" applyFont="1" applyFill="1" applyBorder="1" applyAlignment="1" applyProtection="1">
      <alignment horizontal="left" vertical="center" wrapText="1"/>
      <protection/>
    </xf>
    <xf numFmtId="0" fontId="8" fillId="34" borderId="22" xfId="42" applyNumberFormat="1" applyFont="1" applyFill="1" applyBorder="1" applyAlignment="1" applyProtection="1">
      <alignment horizontal="left" vertical="center" wrapText="1"/>
      <protection/>
    </xf>
    <xf numFmtId="0" fontId="8" fillId="34" borderId="19" xfId="42" applyNumberFormat="1" applyFont="1" applyFill="1" applyBorder="1" applyAlignment="1" applyProtection="1">
      <alignment horizontal="left" vertical="center" wrapText="1"/>
      <protection/>
    </xf>
    <xf numFmtId="0" fontId="8" fillId="34" borderId="20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49" fontId="60" fillId="34" borderId="20" xfId="0" applyNumberFormat="1" applyFont="1" applyFill="1" applyBorder="1" applyAlignment="1">
      <alignment horizontal="center" vertical="center"/>
    </xf>
    <xf numFmtId="49" fontId="60" fillId="34" borderId="22" xfId="0" applyNumberFormat="1" applyFont="1" applyFill="1" applyBorder="1" applyAlignment="1">
      <alignment horizontal="center" vertical="center"/>
    </xf>
    <xf numFmtId="49" fontId="60" fillId="34" borderId="19" xfId="0" applyNumberFormat="1" applyFont="1" applyFill="1" applyBorder="1" applyAlignment="1">
      <alignment horizontal="center" vertical="center"/>
    </xf>
    <xf numFmtId="164" fontId="8" fillId="34" borderId="20" xfId="0" applyNumberFormat="1" applyFont="1" applyFill="1" applyBorder="1" applyAlignment="1">
      <alignment horizontal="right" vertical="center"/>
    </xf>
    <xf numFmtId="164" fontId="8" fillId="34" borderId="22" xfId="0" applyNumberFormat="1" applyFont="1" applyFill="1" applyBorder="1" applyAlignment="1">
      <alignment horizontal="right" vertical="center"/>
    </xf>
    <xf numFmtId="164" fontId="8" fillId="34" borderId="19" xfId="0" applyNumberFormat="1" applyFont="1" applyFill="1" applyBorder="1" applyAlignment="1">
      <alignment horizontal="right" vertical="center"/>
    </xf>
    <xf numFmtId="49" fontId="8" fillId="34" borderId="20" xfId="39" applyNumberFormat="1" applyFont="1" applyFill="1" applyBorder="1" applyAlignment="1" applyProtection="1">
      <alignment horizontal="center" vertical="center" shrinkToFit="1"/>
      <protection/>
    </xf>
    <xf numFmtId="49" fontId="8" fillId="34" borderId="19" xfId="39" applyNumberFormat="1" applyFont="1" applyFill="1" applyBorder="1" applyAlignment="1" applyProtection="1">
      <alignment horizontal="center" vertical="center" shrinkToFit="1"/>
      <protection/>
    </xf>
    <xf numFmtId="49" fontId="8" fillId="34" borderId="22" xfId="39" applyNumberFormat="1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49" fontId="8" fillId="34" borderId="20" xfId="0" applyNumberFormat="1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center" vertical="center"/>
    </xf>
    <xf numFmtId="164" fontId="8" fillId="34" borderId="20" xfId="0" applyNumberFormat="1" applyFont="1" applyFill="1" applyBorder="1" applyAlignment="1">
      <alignment horizontal="center" vertical="center"/>
    </xf>
    <xf numFmtId="164" fontId="8" fillId="34" borderId="22" xfId="0" applyNumberFormat="1" applyFont="1" applyFill="1" applyBorder="1" applyAlignment="1">
      <alignment horizontal="center" vertical="center"/>
    </xf>
    <xf numFmtId="164" fontId="8" fillId="34" borderId="19" xfId="0" applyNumberFormat="1" applyFont="1" applyFill="1" applyBorder="1" applyAlignment="1">
      <alignment horizontal="center" vertical="center"/>
    </xf>
    <xf numFmtId="49" fontId="8" fillId="34" borderId="22" xfId="0" applyNumberFormat="1" applyFont="1" applyFill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6" xfId="33"/>
    <cellStyle name="st60" xfId="34"/>
    <cellStyle name="st61" xfId="35"/>
    <cellStyle name="st62" xfId="36"/>
    <cellStyle name="xl27" xfId="37"/>
    <cellStyle name="xl28" xfId="38"/>
    <cellStyle name="xl29" xfId="39"/>
    <cellStyle name="xl37" xfId="40"/>
    <cellStyle name="xl38" xfId="41"/>
    <cellStyle name="xl39" xfId="42"/>
    <cellStyle name="xl40" xfId="43"/>
    <cellStyle name="xl52" xfId="44"/>
    <cellStyle name="xl59" xfId="45"/>
    <cellStyle name="xl65" xfId="46"/>
    <cellStyle name="xl66" xfId="47"/>
    <cellStyle name="xl67" xfId="48"/>
    <cellStyle name="xl6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view="pageBreakPreview" zoomScaleSheetLayoutView="100" zoomScalePageLayoutView="0" workbookViewId="0" topLeftCell="A187">
      <selection activeCell="J191" sqref="J191"/>
    </sheetView>
  </sheetViews>
  <sheetFormatPr defaultColWidth="9.140625" defaultRowHeight="15"/>
  <cols>
    <col min="1" max="1" width="24.140625" style="0" customWidth="1"/>
    <col min="2" max="2" width="44.140625" style="0" customWidth="1"/>
    <col min="3" max="3" width="19.421875" style="0" customWidth="1"/>
    <col min="4" max="4" width="34.00390625" style="0" customWidth="1"/>
    <col min="5" max="5" width="18.421875" style="0" customWidth="1"/>
    <col min="6" max="6" width="5.8515625" style="0" customWidth="1"/>
    <col min="7" max="7" width="15.7109375" style="0" customWidth="1"/>
    <col min="8" max="8" width="14.421875" style="0" customWidth="1"/>
    <col min="9" max="10" width="12.8515625" style="0" customWidth="1"/>
    <col min="11" max="11" width="12.00390625" style="0" customWidth="1"/>
    <col min="12" max="12" width="12.140625" style="0" customWidth="1"/>
  </cols>
  <sheetData>
    <row r="1" spans="1:12" ht="18.75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115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8.75">
      <c r="A3" s="115" t="s">
        <v>92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">
      <c r="A4" s="1"/>
      <c r="B4" s="1"/>
      <c r="C4" s="1"/>
      <c r="D4" s="1"/>
      <c r="E4" s="2"/>
      <c r="F4" s="2"/>
      <c r="G4" s="2"/>
      <c r="H4" s="2"/>
      <c r="I4" s="2"/>
      <c r="J4" s="2"/>
      <c r="K4" s="92" t="s">
        <v>26</v>
      </c>
      <c r="L4" s="13"/>
    </row>
    <row r="5" spans="1:12" ht="15">
      <c r="A5" s="1"/>
      <c r="B5" s="1"/>
      <c r="C5" s="1"/>
      <c r="D5" s="1"/>
      <c r="E5" s="2"/>
      <c r="F5" s="2"/>
      <c r="G5" s="1"/>
      <c r="H5" s="2"/>
      <c r="I5" s="116" t="s">
        <v>27</v>
      </c>
      <c r="J5" s="116"/>
      <c r="K5" s="93">
        <v>505307</v>
      </c>
      <c r="L5" s="14"/>
    </row>
    <row r="6" spans="1:12" ht="15">
      <c r="A6" s="1"/>
      <c r="B6" s="1"/>
      <c r="C6" s="1"/>
      <c r="D6" s="1"/>
      <c r="E6" s="1"/>
      <c r="F6" s="1"/>
      <c r="G6" s="1"/>
      <c r="H6" s="1"/>
      <c r="I6" s="116" t="s">
        <v>28</v>
      </c>
      <c r="J6" s="116"/>
      <c r="K6" s="94">
        <v>44835</v>
      </c>
      <c r="L6" s="15"/>
    </row>
    <row r="7" spans="1:12" ht="15.75">
      <c r="A7" s="4" t="s">
        <v>6</v>
      </c>
      <c r="B7" s="4"/>
      <c r="C7" s="8" t="s">
        <v>81</v>
      </c>
      <c r="D7" s="4"/>
      <c r="E7" s="4"/>
      <c r="F7" s="4"/>
      <c r="G7" s="4"/>
      <c r="H7" s="4"/>
      <c r="I7" s="116" t="s">
        <v>4</v>
      </c>
      <c r="J7" s="116"/>
      <c r="K7" s="94">
        <v>44835</v>
      </c>
      <c r="L7" s="15"/>
    </row>
    <row r="8" spans="1:12" ht="15.75">
      <c r="A8" s="4" t="s">
        <v>7</v>
      </c>
      <c r="B8" s="4"/>
      <c r="C8" s="8" t="s">
        <v>82</v>
      </c>
      <c r="D8" s="4"/>
      <c r="E8" s="4"/>
      <c r="F8" s="4"/>
      <c r="G8" s="4"/>
      <c r="H8" s="4"/>
      <c r="I8" s="116" t="s">
        <v>5</v>
      </c>
      <c r="J8" s="116"/>
      <c r="K8" s="95"/>
      <c r="L8" s="16"/>
    </row>
    <row r="9" spans="1:12" ht="15">
      <c r="A9" s="2" t="s">
        <v>29</v>
      </c>
      <c r="B9" s="2"/>
      <c r="C9" s="2"/>
      <c r="D9" s="2"/>
      <c r="E9" s="2"/>
      <c r="F9" s="2"/>
      <c r="G9" s="2"/>
      <c r="H9" s="2"/>
      <c r="I9" s="116" t="s">
        <v>30</v>
      </c>
      <c r="J9" s="116"/>
      <c r="K9" s="95">
        <v>97000000</v>
      </c>
      <c r="L9" s="16"/>
    </row>
    <row r="10" spans="1:12" ht="15">
      <c r="A10" s="117"/>
      <c r="B10" s="117"/>
      <c r="C10" s="2"/>
      <c r="D10" s="2"/>
      <c r="E10" s="2"/>
      <c r="F10" s="2"/>
      <c r="G10" s="2"/>
      <c r="H10" s="2"/>
      <c r="I10" s="118" t="s">
        <v>31</v>
      </c>
      <c r="J10" s="118"/>
      <c r="K10" s="96" t="s">
        <v>84</v>
      </c>
      <c r="L10" s="17"/>
    </row>
    <row r="11" spans="1:12" ht="24.75" customHeight="1">
      <c r="A11" s="112" t="s">
        <v>32</v>
      </c>
      <c r="B11" s="112" t="s">
        <v>33</v>
      </c>
      <c r="C11" s="112" t="s">
        <v>34</v>
      </c>
      <c r="D11" s="112"/>
      <c r="E11" s="112" t="s">
        <v>85</v>
      </c>
      <c r="F11" s="112" t="s">
        <v>35</v>
      </c>
      <c r="G11" s="112" t="s">
        <v>86</v>
      </c>
      <c r="H11" s="112" t="s">
        <v>87</v>
      </c>
      <c r="I11" s="112" t="s">
        <v>88</v>
      </c>
      <c r="J11" s="112" t="s">
        <v>83</v>
      </c>
      <c r="K11" s="113"/>
      <c r="L11" s="112"/>
    </row>
    <row r="12" spans="1:12" ht="68.25" customHeight="1">
      <c r="A12" s="112"/>
      <c r="B12" s="112"/>
      <c r="C12" s="18" t="s">
        <v>36</v>
      </c>
      <c r="D12" s="18" t="s">
        <v>37</v>
      </c>
      <c r="E12" s="112"/>
      <c r="F12" s="112"/>
      <c r="G12" s="112"/>
      <c r="H12" s="112"/>
      <c r="I12" s="112"/>
      <c r="J12" s="18" t="s">
        <v>89</v>
      </c>
      <c r="K12" s="18" t="s">
        <v>90</v>
      </c>
      <c r="L12" s="18" t="s">
        <v>91</v>
      </c>
    </row>
    <row r="13" spans="1:12" ht="1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</row>
    <row r="14" spans="1:12" ht="15" customHeight="1">
      <c r="A14" s="22"/>
      <c r="B14" s="22"/>
      <c r="C14" s="66" t="s">
        <v>508</v>
      </c>
      <c r="D14" s="67" t="s">
        <v>38</v>
      </c>
      <c r="E14" s="22"/>
      <c r="F14" s="23"/>
      <c r="G14" s="68">
        <f aca="true" t="shared" si="0" ref="G14:L14">G15+G27+G33+G54+G79+G84+G92+G113+G121+G127+G138+G187</f>
        <v>147295.5</v>
      </c>
      <c r="H14" s="68">
        <f t="shared" si="0"/>
        <v>117933.69999999998</v>
      </c>
      <c r="I14" s="68">
        <f t="shared" si="0"/>
        <v>156056.5</v>
      </c>
      <c r="J14" s="68">
        <f t="shared" si="0"/>
        <v>139921.6</v>
      </c>
      <c r="K14" s="68">
        <f t="shared" si="0"/>
        <v>147006.50000000003</v>
      </c>
      <c r="L14" s="68">
        <f t="shared" si="0"/>
        <v>155175.59999999998</v>
      </c>
    </row>
    <row r="15" spans="1:12" ht="15" customHeight="1">
      <c r="A15" s="22"/>
      <c r="B15" s="69"/>
      <c r="C15" s="52" t="s">
        <v>509</v>
      </c>
      <c r="D15" s="39" t="s">
        <v>39</v>
      </c>
      <c r="E15" s="69"/>
      <c r="F15" s="24"/>
      <c r="G15" s="50">
        <f aca="true" t="shared" si="1" ref="G15:L15">G16</f>
        <v>91334.7</v>
      </c>
      <c r="H15" s="50">
        <f t="shared" si="1"/>
        <v>75662.29999999999</v>
      </c>
      <c r="I15" s="50">
        <f t="shared" si="1"/>
        <v>95901.4</v>
      </c>
      <c r="J15" s="50">
        <f t="shared" si="1"/>
        <v>96419.70000000001</v>
      </c>
      <c r="K15" s="50">
        <f t="shared" si="1"/>
        <v>102351.1</v>
      </c>
      <c r="L15" s="50">
        <f t="shared" si="1"/>
        <v>109056.9</v>
      </c>
    </row>
    <row r="16" spans="1:12" ht="12" customHeight="1">
      <c r="A16" s="22"/>
      <c r="B16" s="69"/>
      <c r="C16" s="70" t="s">
        <v>513</v>
      </c>
      <c r="D16" s="71" t="s">
        <v>514</v>
      </c>
      <c r="E16" s="69"/>
      <c r="F16" s="24"/>
      <c r="G16" s="72">
        <f aca="true" t="shared" si="2" ref="G16:L16">G17+G21+G23+G26</f>
        <v>91334.7</v>
      </c>
      <c r="H16" s="72">
        <f t="shared" si="2"/>
        <v>75662.29999999999</v>
      </c>
      <c r="I16" s="72">
        <f t="shared" si="2"/>
        <v>95901.4</v>
      </c>
      <c r="J16" s="72">
        <f t="shared" si="2"/>
        <v>96419.70000000001</v>
      </c>
      <c r="K16" s="72">
        <f t="shared" si="2"/>
        <v>102351.1</v>
      </c>
      <c r="L16" s="72">
        <f t="shared" si="2"/>
        <v>109056.9</v>
      </c>
    </row>
    <row r="17" spans="1:12" ht="57" customHeight="1">
      <c r="A17" s="35" t="s">
        <v>93</v>
      </c>
      <c r="B17" s="37" t="s">
        <v>42</v>
      </c>
      <c r="C17" s="109" t="s">
        <v>94</v>
      </c>
      <c r="D17" s="97" t="s">
        <v>42</v>
      </c>
      <c r="E17" s="100" t="s">
        <v>41</v>
      </c>
      <c r="F17" s="103"/>
      <c r="G17" s="106">
        <v>90680.9</v>
      </c>
      <c r="H17" s="106">
        <v>62528.1</v>
      </c>
      <c r="I17" s="106">
        <v>82738.3</v>
      </c>
      <c r="J17" s="106">
        <v>82816.1</v>
      </c>
      <c r="K17" s="106">
        <v>88203.3</v>
      </c>
      <c r="L17" s="106">
        <v>94343.2</v>
      </c>
    </row>
    <row r="18" spans="1:12" ht="57" customHeight="1">
      <c r="A18" s="35" t="s">
        <v>95</v>
      </c>
      <c r="B18" s="37" t="s">
        <v>42</v>
      </c>
      <c r="C18" s="111"/>
      <c r="D18" s="98"/>
      <c r="E18" s="101"/>
      <c r="F18" s="104"/>
      <c r="G18" s="107"/>
      <c r="H18" s="107"/>
      <c r="I18" s="107"/>
      <c r="J18" s="107"/>
      <c r="K18" s="107"/>
      <c r="L18" s="107"/>
    </row>
    <row r="19" spans="1:12" ht="57.75" customHeight="1">
      <c r="A19" s="35" t="s">
        <v>96</v>
      </c>
      <c r="B19" s="37" t="s">
        <v>42</v>
      </c>
      <c r="C19" s="111"/>
      <c r="D19" s="98"/>
      <c r="E19" s="101"/>
      <c r="F19" s="104"/>
      <c r="G19" s="107"/>
      <c r="H19" s="107"/>
      <c r="I19" s="107"/>
      <c r="J19" s="107"/>
      <c r="K19" s="107"/>
      <c r="L19" s="107"/>
    </row>
    <row r="20" spans="1:12" ht="57.75" customHeight="1">
      <c r="A20" s="35" t="s">
        <v>97</v>
      </c>
      <c r="B20" s="37" t="s">
        <v>42</v>
      </c>
      <c r="C20" s="110"/>
      <c r="D20" s="99"/>
      <c r="E20" s="102"/>
      <c r="F20" s="105"/>
      <c r="G20" s="108"/>
      <c r="H20" s="108"/>
      <c r="I20" s="108"/>
      <c r="J20" s="108"/>
      <c r="K20" s="108"/>
      <c r="L20" s="108"/>
    </row>
    <row r="21" spans="1:12" ht="81" customHeight="1">
      <c r="A21" s="35" t="s">
        <v>99</v>
      </c>
      <c r="B21" s="37" t="s">
        <v>43</v>
      </c>
      <c r="C21" s="109" t="s">
        <v>98</v>
      </c>
      <c r="D21" s="97" t="s">
        <v>43</v>
      </c>
      <c r="E21" s="100" t="s">
        <v>41</v>
      </c>
      <c r="F21" s="103"/>
      <c r="G21" s="106">
        <v>11.1</v>
      </c>
      <c r="H21" s="106">
        <v>69.7</v>
      </c>
      <c r="I21" s="106">
        <v>69.7</v>
      </c>
      <c r="J21" s="106">
        <v>70.5</v>
      </c>
      <c r="K21" s="106">
        <v>73.3</v>
      </c>
      <c r="L21" s="106">
        <v>76.3</v>
      </c>
    </row>
    <row r="22" spans="1:12" ht="80.25" customHeight="1">
      <c r="A22" s="35" t="s">
        <v>100</v>
      </c>
      <c r="B22" s="37" t="s">
        <v>43</v>
      </c>
      <c r="C22" s="110"/>
      <c r="D22" s="99"/>
      <c r="E22" s="102"/>
      <c r="F22" s="105"/>
      <c r="G22" s="108"/>
      <c r="H22" s="108"/>
      <c r="I22" s="108"/>
      <c r="J22" s="108"/>
      <c r="K22" s="108"/>
      <c r="L22" s="108"/>
    </row>
    <row r="23" spans="1:12" ht="33.75" customHeight="1">
      <c r="A23" s="35" t="s">
        <v>102</v>
      </c>
      <c r="B23" s="37" t="s">
        <v>44</v>
      </c>
      <c r="C23" s="109" t="s">
        <v>101</v>
      </c>
      <c r="D23" s="97" t="s">
        <v>44</v>
      </c>
      <c r="E23" s="100" t="s">
        <v>41</v>
      </c>
      <c r="F23" s="103"/>
      <c r="G23" s="106">
        <v>642.7</v>
      </c>
      <c r="H23" s="106">
        <v>1321.1</v>
      </c>
      <c r="I23" s="106">
        <v>1350</v>
      </c>
      <c r="J23" s="106">
        <v>1320</v>
      </c>
      <c r="K23" s="106">
        <v>1372.8</v>
      </c>
      <c r="L23" s="106">
        <v>1427.7</v>
      </c>
    </row>
    <row r="24" spans="1:12" ht="34.5" customHeight="1">
      <c r="A24" s="35" t="s">
        <v>103</v>
      </c>
      <c r="B24" s="37" t="s">
        <v>44</v>
      </c>
      <c r="C24" s="111"/>
      <c r="D24" s="98"/>
      <c r="E24" s="101"/>
      <c r="F24" s="104"/>
      <c r="G24" s="107"/>
      <c r="H24" s="107"/>
      <c r="I24" s="107"/>
      <c r="J24" s="107"/>
      <c r="K24" s="107"/>
      <c r="L24" s="107"/>
    </row>
    <row r="25" spans="1:12" ht="35.25" customHeight="1">
      <c r="A25" s="35" t="s">
        <v>104</v>
      </c>
      <c r="B25" s="37" t="s">
        <v>44</v>
      </c>
      <c r="C25" s="110"/>
      <c r="D25" s="99"/>
      <c r="E25" s="102"/>
      <c r="F25" s="105"/>
      <c r="G25" s="108"/>
      <c r="H25" s="108"/>
      <c r="I25" s="108"/>
      <c r="J25" s="108"/>
      <c r="K25" s="108"/>
      <c r="L25" s="108"/>
    </row>
    <row r="26" spans="1:12" ht="97.5" customHeight="1">
      <c r="A26" s="35" t="s">
        <v>106</v>
      </c>
      <c r="B26" s="37" t="s">
        <v>107</v>
      </c>
      <c r="C26" s="38" t="s">
        <v>105</v>
      </c>
      <c r="D26" s="51" t="s">
        <v>107</v>
      </c>
      <c r="E26" s="34" t="s">
        <v>41</v>
      </c>
      <c r="F26" s="24"/>
      <c r="G26" s="33">
        <v>0</v>
      </c>
      <c r="H26" s="33">
        <v>11743.4</v>
      </c>
      <c r="I26" s="33">
        <v>11743.4</v>
      </c>
      <c r="J26" s="33">
        <v>12213.1</v>
      </c>
      <c r="K26" s="33">
        <v>12701.7</v>
      </c>
      <c r="L26" s="33">
        <v>13209.7</v>
      </c>
    </row>
    <row r="27" spans="1:12" ht="45.75" customHeight="1">
      <c r="A27" s="73"/>
      <c r="B27" s="59"/>
      <c r="C27" s="52" t="s">
        <v>510</v>
      </c>
      <c r="D27" s="39" t="s">
        <v>45</v>
      </c>
      <c r="E27" s="53"/>
      <c r="F27" s="24"/>
      <c r="G27" s="50">
        <f aca="true" t="shared" si="3" ref="G27:L27">G28</f>
        <v>11893.8</v>
      </c>
      <c r="H27" s="50">
        <f t="shared" si="3"/>
        <v>10482.300000000001</v>
      </c>
      <c r="I27" s="50">
        <f t="shared" si="3"/>
        <v>11893.8</v>
      </c>
      <c r="J27" s="50">
        <f t="shared" si="3"/>
        <v>12346.2</v>
      </c>
      <c r="K27" s="50">
        <f t="shared" si="3"/>
        <v>13101.4</v>
      </c>
      <c r="L27" s="50">
        <f t="shared" si="3"/>
        <v>13779.2</v>
      </c>
    </row>
    <row r="28" spans="1:12" ht="36" customHeight="1">
      <c r="A28" s="35"/>
      <c r="B28" s="59"/>
      <c r="C28" s="54" t="s">
        <v>515</v>
      </c>
      <c r="D28" s="61" t="s">
        <v>46</v>
      </c>
      <c r="E28" s="37"/>
      <c r="F28" s="24"/>
      <c r="G28" s="49">
        <f aca="true" t="shared" si="4" ref="G28:L28">G29+G30+G31+G32</f>
        <v>11893.8</v>
      </c>
      <c r="H28" s="49">
        <f t="shared" si="4"/>
        <v>10482.300000000001</v>
      </c>
      <c r="I28" s="49">
        <f t="shared" si="4"/>
        <v>11893.8</v>
      </c>
      <c r="J28" s="49">
        <f t="shared" si="4"/>
        <v>12346.2</v>
      </c>
      <c r="K28" s="49">
        <f t="shared" si="4"/>
        <v>13101.4</v>
      </c>
      <c r="L28" s="49">
        <f t="shared" si="4"/>
        <v>13779.2</v>
      </c>
    </row>
    <row r="29" spans="1:12" ht="114" customHeight="1">
      <c r="A29" s="35" t="s">
        <v>111</v>
      </c>
      <c r="B29" s="37" t="s">
        <v>78</v>
      </c>
      <c r="C29" s="38" t="s">
        <v>109</v>
      </c>
      <c r="D29" s="51" t="s">
        <v>110</v>
      </c>
      <c r="E29" s="34" t="s">
        <v>108</v>
      </c>
      <c r="F29" s="24"/>
      <c r="G29" s="33">
        <v>4966.1</v>
      </c>
      <c r="H29" s="33">
        <v>5125.3</v>
      </c>
      <c r="I29" s="33">
        <v>4966.1</v>
      </c>
      <c r="J29" s="33">
        <v>5154.5</v>
      </c>
      <c r="K29" s="33">
        <v>5469.6</v>
      </c>
      <c r="L29" s="33">
        <v>5752</v>
      </c>
    </row>
    <row r="30" spans="1:12" ht="136.5" customHeight="1">
      <c r="A30" s="35" t="s">
        <v>114</v>
      </c>
      <c r="B30" s="37" t="s">
        <v>113</v>
      </c>
      <c r="C30" s="38" t="s">
        <v>112</v>
      </c>
      <c r="D30" s="51" t="s">
        <v>77</v>
      </c>
      <c r="E30" s="34" t="s">
        <v>108</v>
      </c>
      <c r="F30" s="24"/>
      <c r="G30" s="33">
        <v>36.2</v>
      </c>
      <c r="H30" s="33">
        <v>29</v>
      </c>
      <c r="I30" s="33">
        <v>36.2</v>
      </c>
      <c r="J30" s="33">
        <v>37.6</v>
      </c>
      <c r="K30" s="33">
        <v>39.9</v>
      </c>
      <c r="L30" s="33">
        <v>42</v>
      </c>
    </row>
    <row r="31" spans="1:12" ht="114.75" customHeight="1">
      <c r="A31" s="35" t="s">
        <v>116</v>
      </c>
      <c r="B31" s="37" t="s">
        <v>76</v>
      </c>
      <c r="C31" s="38" t="s">
        <v>115</v>
      </c>
      <c r="D31" s="51" t="s">
        <v>76</v>
      </c>
      <c r="E31" s="34" t="s">
        <v>108</v>
      </c>
      <c r="F31" s="24"/>
      <c r="G31" s="33">
        <v>6891.5</v>
      </c>
      <c r="H31" s="33">
        <v>5900.1</v>
      </c>
      <c r="I31" s="33">
        <v>6891.5</v>
      </c>
      <c r="J31" s="33">
        <v>7154.1</v>
      </c>
      <c r="K31" s="33">
        <v>7591.9</v>
      </c>
      <c r="L31" s="33">
        <v>7985.2</v>
      </c>
    </row>
    <row r="32" spans="1:12" ht="114.75" customHeight="1">
      <c r="A32" s="35" t="s">
        <v>119</v>
      </c>
      <c r="B32" s="37" t="s">
        <v>118</v>
      </c>
      <c r="C32" s="38" t="s">
        <v>117</v>
      </c>
      <c r="D32" s="51" t="s">
        <v>75</v>
      </c>
      <c r="E32" s="34" t="s">
        <v>108</v>
      </c>
      <c r="F32" s="24"/>
      <c r="G32" s="33">
        <v>0</v>
      </c>
      <c r="H32" s="33">
        <v>-572.1</v>
      </c>
      <c r="I32" s="33">
        <v>0</v>
      </c>
      <c r="J32" s="33">
        <v>0</v>
      </c>
      <c r="K32" s="33">
        <v>0</v>
      </c>
      <c r="L32" s="33">
        <v>0</v>
      </c>
    </row>
    <row r="33" spans="1:12" ht="15" customHeight="1">
      <c r="A33" s="22"/>
      <c r="B33" s="37"/>
      <c r="C33" s="52" t="s">
        <v>511</v>
      </c>
      <c r="D33" s="39" t="s">
        <v>47</v>
      </c>
      <c r="E33" s="53"/>
      <c r="F33" s="24"/>
      <c r="G33" s="50">
        <f aca="true" t="shared" si="5" ref="G33:L33">G34+G40+G46+G50</f>
        <v>5285</v>
      </c>
      <c r="H33" s="50">
        <f t="shared" si="5"/>
        <v>5514.900000000001</v>
      </c>
      <c r="I33" s="50">
        <f t="shared" si="5"/>
        <v>6351.5</v>
      </c>
      <c r="J33" s="50">
        <f t="shared" si="5"/>
        <v>6351</v>
      </c>
      <c r="K33" s="50">
        <f t="shared" si="5"/>
        <v>6366</v>
      </c>
      <c r="L33" s="50">
        <f t="shared" si="5"/>
        <v>6382</v>
      </c>
    </row>
    <row r="34" spans="1:12" ht="27.75" customHeight="1">
      <c r="A34" s="22"/>
      <c r="B34" s="37"/>
      <c r="C34" s="54" t="s">
        <v>516</v>
      </c>
      <c r="D34" s="61" t="s">
        <v>66</v>
      </c>
      <c r="E34" s="37"/>
      <c r="F34" s="24"/>
      <c r="G34" s="49">
        <f aca="true" t="shared" si="6" ref="G34:L34">G35+G38</f>
        <v>2692.8</v>
      </c>
      <c r="H34" s="49">
        <f t="shared" si="6"/>
        <v>3227.8</v>
      </c>
      <c r="I34" s="49">
        <f t="shared" si="6"/>
        <v>4105</v>
      </c>
      <c r="J34" s="49">
        <f t="shared" si="6"/>
        <v>4105</v>
      </c>
      <c r="K34" s="49">
        <f t="shared" si="6"/>
        <v>4114</v>
      </c>
      <c r="L34" s="49">
        <f t="shared" si="6"/>
        <v>4124</v>
      </c>
    </row>
    <row r="35" spans="1:12" ht="24.75" customHeight="1">
      <c r="A35" s="35" t="s">
        <v>122</v>
      </c>
      <c r="B35" s="37" t="s">
        <v>121</v>
      </c>
      <c r="C35" s="109" t="s">
        <v>120</v>
      </c>
      <c r="D35" s="97" t="s">
        <v>67</v>
      </c>
      <c r="E35" s="100" t="s">
        <v>41</v>
      </c>
      <c r="F35" s="103"/>
      <c r="G35" s="106">
        <v>2692.8</v>
      </c>
      <c r="H35" s="106">
        <v>1639.6</v>
      </c>
      <c r="I35" s="106">
        <v>2085.2</v>
      </c>
      <c r="J35" s="106">
        <v>2085.2</v>
      </c>
      <c r="K35" s="106">
        <v>2089.8</v>
      </c>
      <c r="L35" s="106">
        <v>2095</v>
      </c>
    </row>
    <row r="36" spans="1:12" ht="21.75" customHeight="1">
      <c r="A36" s="35" t="s">
        <v>123</v>
      </c>
      <c r="B36" s="37" t="s">
        <v>121</v>
      </c>
      <c r="C36" s="111"/>
      <c r="D36" s="98"/>
      <c r="E36" s="101"/>
      <c r="F36" s="104"/>
      <c r="G36" s="107"/>
      <c r="H36" s="107"/>
      <c r="I36" s="107"/>
      <c r="J36" s="107"/>
      <c r="K36" s="107"/>
      <c r="L36" s="107"/>
    </row>
    <row r="37" spans="1:12" ht="24" customHeight="1">
      <c r="A37" s="35" t="s">
        <v>124</v>
      </c>
      <c r="B37" s="37" t="s">
        <v>121</v>
      </c>
      <c r="C37" s="110"/>
      <c r="D37" s="99"/>
      <c r="E37" s="102"/>
      <c r="F37" s="105"/>
      <c r="G37" s="108"/>
      <c r="H37" s="108"/>
      <c r="I37" s="108"/>
      <c r="J37" s="108"/>
      <c r="K37" s="108"/>
      <c r="L37" s="108"/>
    </row>
    <row r="38" spans="1:12" ht="46.5" customHeight="1">
      <c r="A38" s="35" t="s">
        <v>126</v>
      </c>
      <c r="B38" s="37" t="s">
        <v>67</v>
      </c>
      <c r="C38" s="109" t="s">
        <v>125</v>
      </c>
      <c r="D38" s="97" t="s">
        <v>67</v>
      </c>
      <c r="E38" s="100" t="s">
        <v>41</v>
      </c>
      <c r="F38" s="103"/>
      <c r="G38" s="106">
        <v>0</v>
      </c>
      <c r="H38" s="106">
        <v>1588.2</v>
      </c>
      <c r="I38" s="106">
        <v>2019.8</v>
      </c>
      <c r="J38" s="106">
        <v>2019.8</v>
      </c>
      <c r="K38" s="106">
        <v>2024.2</v>
      </c>
      <c r="L38" s="106">
        <v>2029</v>
      </c>
    </row>
    <row r="39" spans="1:12" ht="45" customHeight="1">
      <c r="A39" s="35" t="s">
        <v>127</v>
      </c>
      <c r="B39" s="37" t="s">
        <v>67</v>
      </c>
      <c r="C39" s="110"/>
      <c r="D39" s="99"/>
      <c r="E39" s="102"/>
      <c r="F39" s="105"/>
      <c r="G39" s="108"/>
      <c r="H39" s="108"/>
      <c r="I39" s="108"/>
      <c r="J39" s="108"/>
      <c r="K39" s="108"/>
      <c r="L39" s="108"/>
    </row>
    <row r="40" spans="1:12" ht="24.75" customHeight="1">
      <c r="A40" s="22"/>
      <c r="B40" s="37"/>
      <c r="C40" s="54" t="s">
        <v>517</v>
      </c>
      <c r="D40" s="91" t="s">
        <v>8</v>
      </c>
      <c r="E40" s="37"/>
      <c r="F40" s="24"/>
      <c r="G40" s="41">
        <f aca="true" t="shared" si="7" ref="G40:L40">G41+G44</f>
        <v>14.2</v>
      </c>
      <c r="H40" s="41">
        <f t="shared" si="7"/>
        <v>1.5</v>
      </c>
      <c r="I40" s="41">
        <f t="shared" si="7"/>
        <v>1.5</v>
      </c>
      <c r="J40" s="41">
        <f t="shared" si="7"/>
        <v>0</v>
      </c>
      <c r="K40" s="41">
        <f t="shared" si="7"/>
        <v>0</v>
      </c>
      <c r="L40" s="41">
        <f t="shared" si="7"/>
        <v>0</v>
      </c>
    </row>
    <row r="41" spans="1:12" ht="23.25" customHeight="1">
      <c r="A41" s="35" t="s">
        <v>129</v>
      </c>
      <c r="B41" s="37" t="s">
        <v>8</v>
      </c>
      <c r="C41" s="109" t="s">
        <v>128</v>
      </c>
      <c r="D41" s="97" t="s">
        <v>8</v>
      </c>
      <c r="E41" s="100" t="s">
        <v>41</v>
      </c>
      <c r="F41" s="103"/>
      <c r="G41" s="106">
        <v>14.2</v>
      </c>
      <c r="H41" s="106">
        <v>0.7</v>
      </c>
      <c r="I41" s="106">
        <v>0.7</v>
      </c>
      <c r="J41" s="106">
        <v>0</v>
      </c>
      <c r="K41" s="106">
        <v>0</v>
      </c>
      <c r="L41" s="106">
        <v>0</v>
      </c>
    </row>
    <row r="42" spans="1:12" ht="22.5">
      <c r="A42" s="35" t="s">
        <v>130</v>
      </c>
      <c r="B42" s="37" t="s">
        <v>8</v>
      </c>
      <c r="C42" s="111"/>
      <c r="D42" s="98"/>
      <c r="E42" s="101"/>
      <c r="F42" s="104"/>
      <c r="G42" s="107"/>
      <c r="H42" s="107"/>
      <c r="I42" s="107"/>
      <c r="J42" s="107"/>
      <c r="K42" s="107"/>
      <c r="L42" s="107"/>
    </row>
    <row r="43" spans="1:12" ht="22.5">
      <c r="A43" s="35" t="s">
        <v>131</v>
      </c>
      <c r="B43" s="37" t="s">
        <v>8</v>
      </c>
      <c r="C43" s="110"/>
      <c r="D43" s="99"/>
      <c r="E43" s="102"/>
      <c r="F43" s="105"/>
      <c r="G43" s="108"/>
      <c r="H43" s="108"/>
      <c r="I43" s="108"/>
      <c r="J43" s="108"/>
      <c r="K43" s="108"/>
      <c r="L43" s="108"/>
    </row>
    <row r="44" spans="1:12" ht="31.5" customHeight="1">
      <c r="A44" s="35" t="s">
        <v>133</v>
      </c>
      <c r="B44" s="37" t="s">
        <v>8</v>
      </c>
      <c r="C44" s="109" t="s">
        <v>132</v>
      </c>
      <c r="D44" s="97" t="s">
        <v>9</v>
      </c>
      <c r="E44" s="100" t="s">
        <v>41</v>
      </c>
      <c r="F44" s="103"/>
      <c r="G44" s="106">
        <v>0</v>
      </c>
      <c r="H44" s="106">
        <v>0.8</v>
      </c>
      <c r="I44" s="106">
        <v>0.8</v>
      </c>
      <c r="J44" s="106">
        <v>0</v>
      </c>
      <c r="K44" s="106">
        <v>0</v>
      </c>
      <c r="L44" s="106">
        <v>0</v>
      </c>
    </row>
    <row r="45" spans="1:12" ht="27.75" customHeight="1">
      <c r="A45" s="35" t="s">
        <v>134</v>
      </c>
      <c r="B45" s="37" t="s">
        <v>8</v>
      </c>
      <c r="C45" s="110"/>
      <c r="D45" s="99"/>
      <c r="E45" s="102"/>
      <c r="F45" s="105"/>
      <c r="G45" s="108"/>
      <c r="H45" s="108"/>
      <c r="I45" s="108"/>
      <c r="J45" s="108"/>
      <c r="K45" s="108"/>
      <c r="L45" s="108"/>
    </row>
    <row r="46" spans="1:12" ht="15" customHeight="1">
      <c r="A46" s="35"/>
      <c r="B46" s="37"/>
      <c r="C46" s="54" t="s">
        <v>518</v>
      </c>
      <c r="D46" s="61" t="s">
        <v>24</v>
      </c>
      <c r="E46" s="37"/>
      <c r="F46" s="24"/>
      <c r="G46" s="49">
        <f aca="true" t="shared" si="8" ref="G46:L46">G47+G52</f>
        <v>1328</v>
      </c>
      <c r="H46" s="49">
        <f t="shared" si="8"/>
        <v>1377</v>
      </c>
      <c r="I46" s="49">
        <f t="shared" si="8"/>
        <v>1395</v>
      </c>
      <c r="J46" s="49">
        <f t="shared" si="8"/>
        <v>1395</v>
      </c>
      <c r="K46" s="49">
        <f t="shared" si="8"/>
        <v>1400</v>
      </c>
      <c r="L46" s="49">
        <f t="shared" si="8"/>
        <v>1405</v>
      </c>
    </row>
    <row r="47" spans="1:12" ht="19.5" customHeight="1">
      <c r="A47" s="35" t="s">
        <v>136</v>
      </c>
      <c r="B47" s="37" t="s">
        <v>24</v>
      </c>
      <c r="C47" s="109" t="s">
        <v>135</v>
      </c>
      <c r="D47" s="97" t="s">
        <v>24</v>
      </c>
      <c r="E47" s="100" t="s">
        <v>41</v>
      </c>
      <c r="F47" s="103"/>
      <c r="G47" s="106">
        <v>1328</v>
      </c>
      <c r="H47" s="106">
        <v>1377</v>
      </c>
      <c r="I47" s="106">
        <v>1395</v>
      </c>
      <c r="J47" s="106">
        <v>1395</v>
      </c>
      <c r="K47" s="106">
        <v>1400</v>
      </c>
      <c r="L47" s="106">
        <v>1405</v>
      </c>
    </row>
    <row r="48" spans="1:12" ht="18.75" customHeight="1">
      <c r="A48" s="35" t="s">
        <v>137</v>
      </c>
      <c r="B48" s="37" t="s">
        <v>24</v>
      </c>
      <c r="C48" s="111"/>
      <c r="D48" s="98"/>
      <c r="E48" s="101"/>
      <c r="F48" s="104"/>
      <c r="G48" s="107"/>
      <c r="H48" s="107"/>
      <c r="I48" s="107"/>
      <c r="J48" s="107"/>
      <c r="K48" s="107"/>
      <c r="L48" s="107"/>
    </row>
    <row r="49" spans="1:12" ht="18" customHeight="1">
      <c r="A49" s="35" t="s">
        <v>138</v>
      </c>
      <c r="B49" s="37" t="s">
        <v>24</v>
      </c>
      <c r="C49" s="110"/>
      <c r="D49" s="99"/>
      <c r="E49" s="102"/>
      <c r="F49" s="105"/>
      <c r="G49" s="108"/>
      <c r="H49" s="108"/>
      <c r="I49" s="108"/>
      <c r="J49" s="108"/>
      <c r="K49" s="108"/>
      <c r="L49" s="108"/>
    </row>
    <row r="50" spans="1:12" ht="24" customHeight="1">
      <c r="A50" s="35"/>
      <c r="B50" s="37" t="s">
        <v>40</v>
      </c>
      <c r="C50" s="54" t="s">
        <v>520</v>
      </c>
      <c r="D50" s="61" t="s">
        <v>519</v>
      </c>
      <c r="E50" s="37"/>
      <c r="F50" s="24"/>
      <c r="G50" s="49">
        <f aca="true" t="shared" si="9" ref="G50:L50">G51+G53</f>
        <v>1250</v>
      </c>
      <c r="H50" s="49">
        <f t="shared" si="9"/>
        <v>908.6</v>
      </c>
      <c r="I50" s="49">
        <f t="shared" si="9"/>
        <v>850</v>
      </c>
      <c r="J50" s="49">
        <f t="shared" si="9"/>
        <v>851</v>
      </c>
      <c r="K50" s="49">
        <f t="shared" si="9"/>
        <v>852</v>
      </c>
      <c r="L50" s="49">
        <f t="shared" si="9"/>
        <v>853</v>
      </c>
    </row>
    <row r="51" spans="1:12" ht="33" customHeight="1">
      <c r="A51" s="35" t="s">
        <v>140</v>
      </c>
      <c r="B51" s="37" t="s">
        <v>139</v>
      </c>
      <c r="C51" s="109" t="s">
        <v>573</v>
      </c>
      <c r="D51" s="97" t="s">
        <v>139</v>
      </c>
      <c r="E51" s="100" t="s">
        <v>41</v>
      </c>
      <c r="F51" s="103"/>
      <c r="G51" s="106">
        <v>1250</v>
      </c>
      <c r="H51" s="106">
        <v>908.6</v>
      </c>
      <c r="I51" s="106">
        <v>850</v>
      </c>
      <c r="J51" s="106">
        <v>0</v>
      </c>
      <c r="K51" s="106">
        <v>0</v>
      </c>
      <c r="L51" s="106">
        <v>0</v>
      </c>
    </row>
    <row r="52" spans="1:12" ht="33" customHeight="1">
      <c r="A52" s="35" t="s">
        <v>141</v>
      </c>
      <c r="B52" s="37" t="s">
        <v>139</v>
      </c>
      <c r="C52" s="110"/>
      <c r="D52" s="99"/>
      <c r="E52" s="102"/>
      <c r="F52" s="105"/>
      <c r="G52" s="108"/>
      <c r="H52" s="108"/>
      <c r="I52" s="108"/>
      <c r="J52" s="108"/>
      <c r="K52" s="108"/>
      <c r="L52" s="108"/>
    </row>
    <row r="53" spans="1:12" ht="57" customHeight="1">
      <c r="A53" s="35"/>
      <c r="B53" s="37" t="s">
        <v>581</v>
      </c>
      <c r="C53" s="25" t="s">
        <v>582</v>
      </c>
      <c r="D53" s="45" t="s">
        <v>581</v>
      </c>
      <c r="E53" s="27" t="s">
        <v>41</v>
      </c>
      <c r="F53" s="28"/>
      <c r="G53" s="32">
        <v>0</v>
      </c>
      <c r="H53" s="32">
        <v>0</v>
      </c>
      <c r="I53" s="32">
        <v>0</v>
      </c>
      <c r="J53" s="32">
        <v>851</v>
      </c>
      <c r="K53" s="32">
        <v>852</v>
      </c>
      <c r="L53" s="32">
        <v>853</v>
      </c>
    </row>
    <row r="54" spans="1:12" ht="15" customHeight="1">
      <c r="A54" s="35"/>
      <c r="B54" s="37"/>
      <c r="C54" s="52" t="s">
        <v>512</v>
      </c>
      <c r="D54" s="39" t="s">
        <v>48</v>
      </c>
      <c r="E54" s="53"/>
      <c r="F54" s="24"/>
      <c r="G54" s="50">
        <f aca="true" t="shared" si="10" ref="G54:L54">G55+G61+G67</f>
        <v>12295</v>
      </c>
      <c r="H54" s="50">
        <f t="shared" si="10"/>
        <v>3082.8</v>
      </c>
      <c r="I54" s="50">
        <f t="shared" si="10"/>
        <v>12354</v>
      </c>
      <c r="J54" s="50">
        <f t="shared" si="10"/>
        <v>12612.1</v>
      </c>
      <c r="K54" s="50">
        <f t="shared" si="10"/>
        <v>12623.2</v>
      </c>
      <c r="L54" s="50">
        <f t="shared" si="10"/>
        <v>13005.6</v>
      </c>
    </row>
    <row r="55" spans="1:12" ht="15" customHeight="1">
      <c r="A55" s="35"/>
      <c r="B55" s="37"/>
      <c r="C55" s="54" t="s">
        <v>521</v>
      </c>
      <c r="D55" s="74" t="s">
        <v>522</v>
      </c>
      <c r="E55" s="53"/>
      <c r="F55" s="24"/>
      <c r="G55" s="49">
        <f>G56+G58+G60</f>
        <v>5941</v>
      </c>
      <c r="H55" s="49">
        <f>H56+H58+H60</f>
        <v>687.2</v>
      </c>
      <c r="I55" s="49">
        <f>I56+I58+I60</f>
        <v>5941</v>
      </c>
      <c r="J55" s="49">
        <f>J56+J60</f>
        <v>5998</v>
      </c>
      <c r="K55" s="49">
        <f>K56+K60</f>
        <v>5999</v>
      </c>
      <c r="L55" s="49">
        <f>L56+L60</f>
        <v>6371.3</v>
      </c>
    </row>
    <row r="56" spans="1:12" ht="35.25" customHeight="1">
      <c r="A56" s="35" t="s">
        <v>144</v>
      </c>
      <c r="B56" s="37" t="s">
        <v>143</v>
      </c>
      <c r="C56" s="109" t="s">
        <v>142</v>
      </c>
      <c r="D56" s="97" t="s">
        <v>143</v>
      </c>
      <c r="E56" s="100" t="s">
        <v>41</v>
      </c>
      <c r="F56" s="103"/>
      <c r="G56" s="106">
        <v>1793</v>
      </c>
      <c r="H56" s="106">
        <v>206</v>
      </c>
      <c r="I56" s="106">
        <v>1793</v>
      </c>
      <c r="J56" s="106">
        <v>0</v>
      </c>
      <c r="K56" s="106">
        <v>0</v>
      </c>
      <c r="L56" s="106">
        <v>0</v>
      </c>
    </row>
    <row r="57" spans="1:12" ht="34.5" customHeight="1">
      <c r="A57" s="35" t="s">
        <v>145</v>
      </c>
      <c r="B57" s="37" t="s">
        <v>143</v>
      </c>
      <c r="C57" s="110"/>
      <c r="D57" s="99"/>
      <c r="E57" s="102"/>
      <c r="F57" s="105"/>
      <c r="G57" s="108"/>
      <c r="H57" s="108"/>
      <c r="I57" s="108"/>
      <c r="J57" s="107"/>
      <c r="K57" s="107"/>
      <c r="L57" s="107"/>
    </row>
    <row r="58" spans="1:12" ht="34.5" customHeight="1">
      <c r="A58" s="35" t="s">
        <v>148</v>
      </c>
      <c r="B58" s="37" t="s">
        <v>147</v>
      </c>
      <c r="C58" s="109" t="s">
        <v>146</v>
      </c>
      <c r="D58" s="97" t="s">
        <v>147</v>
      </c>
      <c r="E58" s="100" t="s">
        <v>41</v>
      </c>
      <c r="F58" s="103"/>
      <c r="G58" s="106">
        <v>4148</v>
      </c>
      <c r="H58" s="106">
        <v>481.2</v>
      </c>
      <c r="I58" s="106">
        <v>4148</v>
      </c>
      <c r="J58" s="107"/>
      <c r="K58" s="107"/>
      <c r="L58" s="107"/>
    </row>
    <row r="59" spans="1:12" ht="35.25" customHeight="1">
      <c r="A59" s="35" t="s">
        <v>149</v>
      </c>
      <c r="B59" s="37" t="s">
        <v>147</v>
      </c>
      <c r="C59" s="110"/>
      <c r="D59" s="99"/>
      <c r="E59" s="102"/>
      <c r="F59" s="105"/>
      <c r="G59" s="108"/>
      <c r="H59" s="108"/>
      <c r="I59" s="108"/>
      <c r="J59" s="108"/>
      <c r="K59" s="108"/>
      <c r="L59" s="108"/>
    </row>
    <row r="60" spans="1:12" ht="58.5" customHeight="1">
      <c r="A60" s="35"/>
      <c r="B60" s="37" t="s">
        <v>527</v>
      </c>
      <c r="C60" s="25" t="s">
        <v>528</v>
      </c>
      <c r="D60" s="45" t="s">
        <v>527</v>
      </c>
      <c r="E60" s="27" t="s">
        <v>41</v>
      </c>
      <c r="F60" s="28"/>
      <c r="G60" s="32">
        <v>0</v>
      </c>
      <c r="H60" s="32">
        <v>0</v>
      </c>
      <c r="I60" s="32">
        <v>0</v>
      </c>
      <c r="J60" s="32">
        <v>5998</v>
      </c>
      <c r="K60" s="32">
        <v>5999</v>
      </c>
      <c r="L60" s="32">
        <v>6371.3</v>
      </c>
    </row>
    <row r="61" spans="1:12" ht="15" customHeight="1">
      <c r="A61" s="35"/>
      <c r="B61" s="37"/>
      <c r="C61" s="54" t="s">
        <v>524</v>
      </c>
      <c r="D61" s="55" t="s">
        <v>523</v>
      </c>
      <c r="E61" s="53"/>
      <c r="F61" s="24"/>
      <c r="G61" s="49">
        <f aca="true" t="shared" si="11" ref="G61:L61">G62+G65</f>
        <v>1543</v>
      </c>
      <c r="H61" s="49">
        <f t="shared" si="11"/>
        <v>301.70000000000005</v>
      </c>
      <c r="I61" s="49">
        <f t="shared" si="11"/>
        <v>1543</v>
      </c>
      <c r="J61" s="49">
        <f t="shared" si="11"/>
        <v>1616.1</v>
      </c>
      <c r="K61" s="49">
        <f t="shared" si="11"/>
        <v>1624.1999999999998</v>
      </c>
      <c r="L61" s="49">
        <f t="shared" si="11"/>
        <v>1632.3</v>
      </c>
    </row>
    <row r="62" spans="1:12" ht="21" customHeight="1">
      <c r="A62" s="35" t="s">
        <v>151</v>
      </c>
      <c r="B62" s="37" t="s">
        <v>49</v>
      </c>
      <c r="C62" s="109" t="s">
        <v>150</v>
      </c>
      <c r="D62" s="97" t="s">
        <v>49</v>
      </c>
      <c r="E62" s="100" t="s">
        <v>41</v>
      </c>
      <c r="F62" s="103"/>
      <c r="G62" s="106">
        <v>108.5</v>
      </c>
      <c r="H62" s="106">
        <v>81.4</v>
      </c>
      <c r="I62" s="106">
        <v>108.5</v>
      </c>
      <c r="J62" s="106">
        <v>96.1</v>
      </c>
      <c r="K62" s="106">
        <v>96.6</v>
      </c>
      <c r="L62" s="106">
        <v>97.1</v>
      </c>
    </row>
    <row r="63" spans="1:12" ht="20.25" customHeight="1">
      <c r="A63" s="35" t="s">
        <v>152</v>
      </c>
      <c r="B63" s="37" t="s">
        <v>49</v>
      </c>
      <c r="C63" s="111"/>
      <c r="D63" s="98"/>
      <c r="E63" s="101"/>
      <c r="F63" s="104"/>
      <c r="G63" s="107"/>
      <c r="H63" s="107"/>
      <c r="I63" s="107"/>
      <c r="J63" s="107"/>
      <c r="K63" s="107"/>
      <c r="L63" s="107"/>
    </row>
    <row r="64" spans="1:12" ht="17.25" customHeight="1">
      <c r="A64" s="35" t="s">
        <v>153</v>
      </c>
      <c r="B64" s="37" t="s">
        <v>49</v>
      </c>
      <c r="C64" s="110"/>
      <c r="D64" s="99"/>
      <c r="E64" s="102"/>
      <c r="F64" s="105"/>
      <c r="G64" s="108"/>
      <c r="H64" s="108"/>
      <c r="I64" s="108"/>
      <c r="J64" s="108"/>
      <c r="K64" s="108"/>
      <c r="L64" s="108"/>
    </row>
    <row r="65" spans="1:12" ht="30.75" customHeight="1">
      <c r="A65" s="35" t="s">
        <v>155</v>
      </c>
      <c r="B65" s="37" t="s">
        <v>50</v>
      </c>
      <c r="C65" s="109" t="s">
        <v>154</v>
      </c>
      <c r="D65" s="97" t="s">
        <v>50</v>
      </c>
      <c r="E65" s="100" t="s">
        <v>41</v>
      </c>
      <c r="F65" s="103"/>
      <c r="G65" s="106">
        <v>1434.5</v>
      </c>
      <c r="H65" s="106">
        <v>220.3</v>
      </c>
      <c r="I65" s="106">
        <v>1434.5</v>
      </c>
      <c r="J65" s="106">
        <v>1520</v>
      </c>
      <c r="K65" s="106">
        <v>1527.6</v>
      </c>
      <c r="L65" s="106">
        <v>1535.2</v>
      </c>
    </row>
    <row r="66" spans="1:12" ht="24.75" customHeight="1">
      <c r="A66" s="35" t="s">
        <v>156</v>
      </c>
      <c r="B66" s="37" t="s">
        <v>50</v>
      </c>
      <c r="C66" s="110"/>
      <c r="D66" s="99"/>
      <c r="E66" s="102"/>
      <c r="F66" s="105"/>
      <c r="G66" s="108"/>
      <c r="H66" s="108"/>
      <c r="I66" s="108"/>
      <c r="J66" s="108"/>
      <c r="K66" s="108"/>
      <c r="L66" s="108"/>
    </row>
    <row r="67" spans="1:12" ht="15" customHeight="1">
      <c r="A67" s="35"/>
      <c r="B67" s="37"/>
      <c r="C67" s="42" t="s">
        <v>526</v>
      </c>
      <c r="D67" s="43" t="s">
        <v>525</v>
      </c>
      <c r="E67" s="27"/>
      <c r="F67" s="24"/>
      <c r="G67" s="44">
        <f>G68+G70+G72+G73+G76+G78</f>
        <v>4811</v>
      </c>
      <c r="H67" s="44">
        <f>H68+H70+H72+H73+H76+H78</f>
        <v>2093.9</v>
      </c>
      <c r="I67" s="44">
        <f>I68+I70+I72+I73+I76+I78</f>
        <v>4870</v>
      </c>
      <c r="J67" s="49">
        <f>J68+J72+J73+J78</f>
        <v>4998</v>
      </c>
      <c r="K67" s="49">
        <f>K68+K72+K73+K78</f>
        <v>5000</v>
      </c>
      <c r="L67" s="49">
        <f>L68+L72+L73+L78</f>
        <v>5002</v>
      </c>
    </row>
    <row r="68" spans="1:12" ht="28.5" customHeight="1">
      <c r="A68" s="35" t="s">
        <v>159</v>
      </c>
      <c r="B68" s="37" t="s">
        <v>158</v>
      </c>
      <c r="C68" s="109" t="s">
        <v>157</v>
      </c>
      <c r="D68" s="97" t="s">
        <v>158</v>
      </c>
      <c r="E68" s="100" t="s">
        <v>41</v>
      </c>
      <c r="F68" s="103"/>
      <c r="G68" s="106">
        <v>757</v>
      </c>
      <c r="H68" s="106">
        <v>540.6</v>
      </c>
      <c r="I68" s="106">
        <v>750.8</v>
      </c>
      <c r="J68" s="106">
        <v>0</v>
      </c>
      <c r="K68" s="106">
        <v>0</v>
      </c>
      <c r="L68" s="106">
        <v>0</v>
      </c>
    </row>
    <row r="69" spans="1:12" ht="27" customHeight="1">
      <c r="A69" s="35" t="s">
        <v>160</v>
      </c>
      <c r="B69" s="37" t="s">
        <v>158</v>
      </c>
      <c r="C69" s="110"/>
      <c r="D69" s="99"/>
      <c r="E69" s="102"/>
      <c r="F69" s="105"/>
      <c r="G69" s="108"/>
      <c r="H69" s="108"/>
      <c r="I69" s="108"/>
      <c r="J69" s="107"/>
      <c r="K69" s="107"/>
      <c r="L69" s="107"/>
    </row>
    <row r="70" spans="1:12" ht="30" customHeight="1">
      <c r="A70" s="35" t="s">
        <v>163</v>
      </c>
      <c r="B70" s="37" t="s">
        <v>162</v>
      </c>
      <c r="C70" s="109" t="s">
        <v>161</v>
      </c>
      <c r="D70" s="97" t="s">
        <v>162</v>
      </c>
      <c r="E70" s="100" t="s">
        <v>41</v>
      </c>
      <c r="F70" s="103"/>
      <c r="G70" s="106">
        <v>1063</v>
      </c>
      <c r="H70" s="106">
        <v>989.5</v>
      </c>
      <c r="I70" s="106">
        <v>1054.2</v>
      </c>
      <c r="J70" s="107"/>
      <c r="K70" s="107"/>
      <c r="L70" s="107"/>
    </row>
    <row r="71" spans="1:12" ht="27" customHeight="1">
      <c r="A71" s="35" t="s">
        <v>164</v>
      </c>
      <c r="B71" s="37" t="s">
        <v>162</v>
      </c>
      <c r="C71" s="110"/>
      <c r="D71" s="99"/>
      <c r="E71" s="102"/>
      <c r="F71" s="105"/>
      <c r="G71" s="108"/>
      <c r="H71" s="108"/>
      <c r="I71" s="108"/>
      <c r="J71" s="108"/>
      <c r="K71" s="108"/>
      <c r="L71" s="108"/>
    </row>
    <row r="72" spans="1:12" ht="57" customHeight="1">
      <c r="A72" s="35"/>
      <c r="B72" s="37" t="s">
        <v>531</v>
      </c>
      <c r="C72" s="38" t="s">
        <v>532</v>
      </c>
      <c r="D72" s="89" t="s">
        <v>531</v>
      </c>
      <c r="E72" s="34" t="s">
        <v>41</v>
      </c>
      <c r="F72" s="24"/>
      <c r="G72" s="33">
        <v>0</v>
      </c>
      <c r="H72" s="33">
        <v>0</v>
      </c>
      <c r="I72" s="33">
        <v>0</v>
      </c>
      <c r="J72" s="31">
        <v>1852.4</v>
      </c>
      <c r="K72" s="31">
        <v>1853.1</v>
      </c>
      <c r="L72" s="31">
        <v>1853.1</v>
      </c>
    </row>
    <row r="73" spans="1:12" ht="22.5" customHeight="1">
      <c r="A73" s="35" t="s">
        <v>167</v>
      </c>
      <c r="B73" s="37" t="s">
        <v>166</v>
      </c>
      <c r="C73" s="109" t="s">
        <v>165</v>
      </c>
      <c r="D73" s="97" t="s">
        <v>166</v>
      </c>
      <c r="E73" s="100" t="s">
        <v>41</v>
      </c>
      <c r="F73" s="103"/>
      <c r="G73" s="106">
        <v>1549</v>
      </c>
      <c r="H73" s="106">
        <v>307.2</v>
      </c>
      <c r="I73" s="106">
        <v>1613</v>
      </c>
      <c r="J73" s="106">
        <v>0</v>
      </c>
      <c r="K73" s="106">
        <v>0</v>
      </c>
      <c r="L73" s="106">
        <v>0</v>
      </c>
    </row>
    <row r="74" spans="1:12" ht="21.75" customHeight="1">
      <c r="A74" s="35" t="s">
        <v>168</v>
      </c>
      <c r="B74" s="37" t="s">
        <v>166</v>
      </c>
      <c r="C74" s="111"/>
      <c r="D74" s="98"/>
      <c r="E74" s="101"/>
      <c r="F74" s="104"/>
      <c r="G74" s="107"/>
      <c r="H74" s="107"/>
      <c r="I74" s="107"/>
      <c r="J74" s="107"/>
      <c r="K74" s="107"/>
      <c r="L74" s="107"/>
    </row>
    <row r="75" spans="1:12" ht="21.75" customHeight="1">
      <c r="A75" s="35" t="s">
        <v>169</v>
      </c>
      <c r="B75" s="37" t="s">
        <v>166</v>
      </c>
      <c r="C75" s="110"/>
      <c r="D75" s="99"/>
      <c r="E75" s="102"/>
      <c r="F75" s="105"/>
      <c r="G75" s="108"/>
      <c r="H75" s="108"/>
      <c r="I75" s="108"/>
      <c r="J75" s="107"/>
      <c r="K75" s="107"/>
      <c r="L75" s="107"/>
    </row>
    <row r="76" spans="1:12" ht="26.25" customHeight="1">
      <c r="A76" s="35" t="s">
        <v>172</v>
      </c>
      <c r="B76" s="37" t="s">
        <v>171</v>
      </c>
      <c r="C76" s="109" t="s">
        <v>170</v>
      </c>
      <c r="D76" s="97" t="s">
        <v>171</v>
      </c>
      <c r="E76" s="100" t="s">
        <v>41</v>
      </c>
      <c r="F76" s="103"/>
      <c r="G76" s="106">
        <v>1442</v>
      </c>
      <c r="H76" s="106">
        <v>256.6</v>
      </c>
      <c r="I76" s="106">
        <v>1452</v>
      </c>
      <c r="J76" s="107"/>
      <c r="K76" s="107"/>
      <c r="L76" s="107"/>
    </row>
    <row r="77" spans="1:12" ht="30.75" customHeight="1">
      <c r="A77" s="35" t="s">
        <v>173</v>
      </c>
      <c r="B77" s="37" t="s">
        <v>171</v>
      </c>
      <c r="C77" s="110"/>
      <c r="D77" s="99"/>
      <c r="E77" s="102"/>
      <c r="F77" s="105"/>
      <c r="G77" s="108"/>
      <c r="H77" s="108"/>
      <c r="I77" s="108"/>
      <c r="J77" s="108"/>
      <c r="K77" s="108"/>
      <c r="L77" s="108"/>
    </row>
    <row r="78" spans="1:12" ht="56.25" customHeight="1">
      <c r="A78" s="35"/>
      <c r="B78" s="37" t="s">
        <v>529</v>
      </c>
      <c r="C78" s="25" t="s">
        <v>530</v>
      </c>
      <c r="D78" s="90" t="s">
        <v>529</v>
      </c>
      <c r="E78" s="27" t="s">
        <v>41</v>
      </c>
      <c r="F78" s="28"/>
      <c r="G78" s="32">
        <v>0</v>
      </c>
      <c r="H78" s="32">
        <v>0</v>
      </c>
      <c r="I78" s="33">
        <v>0</v>
      </c>
      <c r="J78" s="33">
        <v>3145.6</v>
      </c>
      <c r="K78" s="33">
        <v>3146.9</v>
      </c>
      <c r="L78" s="33">
        <v>3148.9</v>
      </c>
    </row>
    <row r="79" spans="1:12" ht="34.5" customHeight="1">
      <c r="A79" s="35"/>
      <c r="B79" s="37"/>
      <c r="C79" s="52" t="s">
        <v>535</v>
      </c>
      <c r="D79" s="39" t="s">
        <v>62</v>
      </c>
      <c r="E79" s="53"/>
      <c r="F79" s="24"/>
      <c r="G79" s="50">
        <f aca="true" t="shared" si="12" ref="G79:L79">G80+G82</f>
        <v>191</v>
      </c>
      <c r="H79" s="50">
        <f t="shared" si="12"/>
        <v>-1.8</v>
      </c>
      <c r="I79" s="50">
        <f t="shared" si="12"/>
        <v>0</v>
      </c>
      <c r="J79" s="50">
        <f t="shared" si="12"/>
        <v>0</v>
      </c>
      <c r="K79" s="50">
        <f t="shared" si="12"/>
        <v>0</v>
      </c>
      <c r="L79" s="50">
        <f t="shared" si="12"/>
        <v>0</v>
      </c>
    </row>
    <row r="80" spans="1:12" ht="16.5" customHeight="1">
      <c r="A80" s="35"/>
      <c r="B80" s="37"/>
      <c r="C80" s="54" t="s">
        <v>579</v>
      </c>
      <c r="D80" s="61" t="s">
        <v>580</v>
      </c>
      <c r="E80" s="34"/>
      <c r="F80" s="24"/>
      <c r="G80" s="49">
        <f aca="true" t="shared" si="13" ref="G80:L80">G81</f>
        <v>191</v>
      </c>
      <c r="H80" s="49">
        <f t="shared" si="13"/>
        <v>0</v>
      </c>
      <c r="I80" s="49">
        <f t="shared" si="13"/>
        <v>0</v>
      </c>
      <c r="J80" s="49">
        <f t="shared" si="13"/>
        <v>0</v>
      </c>
      <c r="K80" s="49">
        <f t="shared" si="13"/>
        <v>0</v>
      </c>
      <c r="L80" s="49">
        <f t="shared" si="13"/>
        <v>0</v>
      </c>
    </row>
    <row r="81" spans="1:12" ht="55.5" customHeight="1">
      <c r="A81" s="35"/>
      <c r="B81" s="37" t="s">
        <v>577</v>
      </c>
      <c r="C81" s="38" t="s">
        <v>578</v>
      </c>
      <c r="D81" s="51" t="s">
        <v>577</v>
      </c>
      <c r="E81" s="34" t="s">
        <v>41</v>
      </c>
      <c r="F81" s="24"/>
      <c r="G81" s="33">
        <v>191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</row>
    <row r="82" spans="1:12" ht="33.75" customHeight="1">
      <c r="A82" s="35"/>
      <c r="B82" s="37"/>
      <c r="C82" s="54" t="s">
        <v>533</v>
      </c>
      <c r="D82" s="61" t="s">
        <v>534</v>
      </c>
      <c r="E82" s="34"/>
      <c r="F82" s="24"/>
      <c r="G82" s="49">
        <f aca="true" t="shared" si="14" ref="G82:L82">G83</f>
        <v>0</v>
      </c>
      <c r="H82" s="49">
        <f t="shared" si="14"/>
        <v>-1.8</v>
      </c>
      <c r="I82" s="49">
        <f t="shared" si="14"/>
        <v>0</v>
      </c>
      <c r="J82" s="49">
        <f t="shared" si="14"/>
        <v>0</v>
      </c>
      <c r="K82" s="49">
        <f t="shared" si="14"/>
        <v>0</v>
      </c>
      <c r="L82" s="49">
        <f t="shared" si="14"/>
        <v>0</v>
      </c>
    </row>
    <row r="83" spans="1:12" ht="55.5" customHeight="1">
      <c r="A83" s="35" t="s">
        <v>175</v>
      </c>
      <c r="B83" s="37" t="s">
        <v>63</v>
      </c>
      <c r="C83" s="38" t="s">
        <v>174</v>
      </c>
      <c r="D83" s="51" t="s">
        <v>63</v>
      </c>
      <c r="E83" s="34" t="s">
        <v>41</v>
      </c>
      <c r="F83" s="24"/>
      <c r="G83" s="33">
        <v>0</v>
      </c>
      <c r="H83" s="33">
        <v>-1.8</v>
      </c>
      <c r="I83" s="33">
        <v>0</v>
      </c>
      <c r="J83" s="33">
        <v>0</v>
      </c>
      <c r="K83" s="33">
        <v>0</v>
      </c>
      <c r="L83" s="33">
        <v>0</v>
      </c>
    </row>
    <row r="84" spans="1:12" ht="15" customHeight="1">
      <c r="A84" s="35"/>
      <c r="B84" s="59"/>
      <c r="C84" s="52" t="s">
        <v>574</v>
      </c>
      <c r="D84" s="39" t="s">
        <v>51</v>
      </c>
      <c r="E84" s="53"/>
      <c r="F84" s="29"/>
      <c r="G84" s="50">
        <f aca="true" t="shared" si="15" ref="G84:L84">G85+G88</f>
        <v>1733.6</v>
      </c>
      <c r="H84" s="50">
        <f t="shared" si="15"/>
        <v>1492.3000000000002</v>
      </c>
      <c r="I84" s="50">
        <f t="shared" si="15"/>
        <v>1750</v>
      </c>
      <c r="J84" s="50">
        <f t="shared" si="15"/>
        <v>1750</v>
      </c>
      <c r="K84" s="50">
        <f t="shared" si="15"/>
        <v>1824</v>
      </c>
      <c r="L84" s="50">
        <f t="shared" si="15"/>
        <v>1901</v>
      </c>
    </row>
    <row r="85" spans="1:12" ht="35.25" customHeight="1">
      <c r="A85" s="35"/>
      <c r="B85" s="59"/>
      <c r="C85" s="54" t="s">
        <v>537</v>
      </c>
      <c r="D85" s="61" t="s">
        <v>536</v>
      </c>
      <c r="E85" s="53"/>
      <c r="F85" s="29"/>
      <c r="G85" s="49">
        <f aca="true" t="shared" si="16" ref="G85:L85">G86</f>
        <v>1733</v>
      </c>
      <c r="H85" s="49">
        <f t="shared" si="16"/>
        <v>1488.9</v>
      </c>
      <c r="I85" s="49">
        <f t="shared" si="16"/>
        <v>1746.6</v>
      </c>
      <c r="J85" s="49">
        <f t="shared" si="16"/>
        <v>1746.5</v>
      </c>
      <c r="K85" s="49">
        <f t="shared" si="16"/>
        <v>1820.4</v>
      </c>
      <c r="L85" s="49">
        <f t="shared" si="16"/>
        <v>1897.2</v>
      </c>
    </row>
    <row r="86" spans="1:12" ht="33.75" customHeight="1">
      <c r="A86" s="35" t="s">
        <v>177</v>
      </c>
      <c r="B86" s="37" t="s">
        <v>79</v>
      </c>
      <c r="C86" s="109" t="s">
        <v>176</v>
      </c>
      <c r="D86" s="97" t="s">
        <v>79</v>
      </c>
      <c r="E86" s="100" t="s">
        <v>41</v>
      </c>
      <c r="F86" s="119"/>
      <c r="G86" s="106">
        <v>1733</v>
      </c>
      <c r="H86" s="106">
        <v>1488.9</v>
      </c>
      <c r="I86" s="106">
        <v>1746.6</v>
      </c>
      <c r="J86" s="106">
        <v>1746.5</v>
      </c>
      <c r="K86" s="106">
        <v>1820.4</v>
      </c>
      <c r="L86" s="106">
        <v>1897.2</v>
      </c>
    </row>
    <row r="87" spans="1:12" ht="33" customHeight="1">
      <c r="A87" s="35" t="s">
        <v>178</v>
      </c>
      <c r="B87" s="37" t="s">
        <v>79</v>
      </c>
      <c r="C87" s="110"/>
      <c r="D87" s="99"/>
      <c r="E87" s="102"/>
      <c r="F87" s="120"/>
      <c r="G87" s="108"/>
      <c r="H87" s="108"/>
      <c r="I87" s="108"/>
      <c r="J87" s="108"/>
      <c r="K87" s="108"/>
      <c r="L87" s="108"/>
    </row>
    <row r="88" spans="1:12" ht="47.25" customHeight="1">
      <c r="A88" s="35"/>
      <c r="B88" s="37"/>
      <c r="C88" s="42" t="s">
        <v>539</v>
      </c>
      <c r="D88" s="61" t="s">
        <v>538</v>
      </c>
      <c r="E88" s="47"/>
      <c r="F88" s="57"/>
      <c r="G88" s="44">
        <f aca="true" t="shared" si="17" ref="G88:L88">G89+G91</f>
        <v>0.6</v>
      </c>
      <c r="H88" s="44">
        <f t="shared" si="17"/>
        <v>3.4</v>
      </c>
      <c r="I88" s="44">
        <f t="shared" si="17"/>
        <v>3.4</v>
      </c>
      <c r="J88" s="44">
        <f t="shared" si="17"/>
        <v>3.5</v>
      </c>
      <c r="K88" s="44">
        <f t="shared" si="17"/>
        <v>3.6</v>
      </c>
      <c r="L88" s="44">
        <f t="shared" si="17"/>
        <v>3.8</v>
      </c>
    </row>
    <row r="89" spans="1:12" ht="56.25" customHeight="1">
      <c r="A89" s="35" t="s">
        <v>180</v>
      </c>
      <c r="B89" s="37" t="s">
        <v>181</v>
      </c>
      <c r="C89" s="109" t="s">
        <v>179</v>
      </c>
      <c r="D89" s="97" t="s">
        <v>181</v>
      </c>
      <c r="E89" s="100" t="s">
        <v>462</v>
      </c>
      <c r="F89" s="119"/>
      <c r="G89" s="106">
        <v>0.6</v>
      </c>
      <c r="H89" s="106">
        <v>3.4</v>
      </c>
      <c r="I89" s="106">
        <v>3.4</v>
      </c>
      <c r="J89" s="106">
        <v>0</v>
      </c>
      <c r="K89" s="106">
        <v>0</v>
      </c>
      <c r="L89" s="106">
        <v>0</v>
      </c>
    </row>
    <row r="90" spans="1:12" ht="57.75" customHeight="1">
      <c r="A90" s="35" t="s">
        <v>182</v>
      </c>
      <c r="B90" s="37" t="s">
        <v>181</v>
      </c>
      <c r="C90" s="110"/>
      <c r="D90" s="99"/>
      <c r="E90" s="102"/>
      <c r="F90" s="120"/>
      <c r="G90" s="108"/>
      <c r="H90" s="108"/>
      <c r="I90" s="108"/>
      <c r="J90" s="108"/>
      <c r="K90" s="108"/>
      <c r="L90" s="108"/>
    </row>
    <row r="91" spans="1:12" ht="78" customHeight="1">
      <c r="A91" s="35"/>
      <c r="B91" s="37" t="s">
        <v>181</v>
      </c>
      <c r="C91" s="25" t="s">
        <v>540</v>
      </c>
      <c r="D91" s="45" t="s">
        <v>181</v>
      </c>
      <c r="E91" s="27" t="s">
        <v>488</v>
      </c>
      <c r="F91" s="75"/>
      <c r="G91" s="32">
        <v>0</v>
      </c>
      <c r="H91" s="32">
        <v>0</v>
      </c>
      <c r="I91" s="32">
        <v>0</v>
      </c>
      <c r="J91" s="32">
        <v>3.5</v>
      </c>
      <c r="K91" s="32">
        <v>3.6</v>
      </c>
      <c r="L91" s="32">
        <v>3.8</v>
      </c>
    </row>
    <row r="92" spans="1:12" ht="45" customHeight="1">
      <c r="A92" s="35"/>
      <c r="B92" s="59"/>
      <c r="C92" s="52" t="s">
        <v>575</v>
      </c>
      <c r="D92" s="39" t="s">
        <v>54</v>
      </c>
      <c r="E92" s="53"/>
      <c r="F92" s="56"/>
      <c r="G92" s="50">
        <f aca="true" t="shared" si="18" ref="G92:L92">G93+G107</f>
        <v>8329.5</v>
      </c>
      <c r="H92" s="50">
        <f t="shared" si="18"/>
        <v>6231.3</v>
      </c>
      <c r="I92" s="50">
        <f t="shared" si="18"/>
        <v>7746.3</v>
      </c>
      <c r="J92" s="50">
        <f t="shared" si="18"/>
        <v>6789</v>
      </c>
      <c r="K92" s="50">
        <f t="shared" si="18"/>
        <v>7060.599999999999</v>
      </c>
      <c r="L92" s="50">
        <f t="shared" si="18"/>
        <v>7343</v>
      </c>
    </row>
    <row r="93" spans="1:12" ht="101.25" customHeight="1">
      <c r="A93" s="35"/>
      <c r="B93" s="59"/>
      <c r="C93" s="54" t="s">
        <v>541</v>
      </c>
      <c r="D93" s="61" t="s">
        <v>542</v>
      </c>
      <c r="E93" s="62"/>
      <c r="F93" s="57"/>
      <c r="G93" s="49">
        <f aca="true" t="shared" si="19" ref="G93:L93">SUM(G94:G106)</f>
        <v>7036.5</v>
      </c>
      <c r="H93" s="49">
        <f t="shared" si="19"/>
        <v>5420.5</v>
      </c>
      <c r="I93" s="49">
        <f t="shared" si="19"/>
        <v>6896.3</v>
      </c>
      <c r="J93" s="49">
        <f t="shared" si="19"/>
        <v>6008.5</v>
      </c>
      <c r="K93" s="49">
        <f t="shared" si="19"/>
        <v>6248.9</v>
      </c>
      <c r="L93" s="49">
        <f t="shared" si="19"/>
        <v>6498.8</v>
      </c>
    </row>
    <row r="94" spans="1:12" ht="80.25" customHeight="1">
      <c r="A94" s="35"/>
      <c r="B94" s="37" t="s">
        <v>545</v>
      </c>
      <c r="C94" s="38" t="s">
        <v>546</v>
      </c>
      <c r="D94" s="51" t="s">
        <v>545</v>
      </c>
      <c r="E94" s="27" t="s">
        <v>488</v>
      </c>
      <c r="F94" s="57"/>
      <c r="G94" s="49">
        <v>0</v>
      </c>
      <c r="H94" s="49">
        <v>0</v>
      </c>
      <c r="I94" s="49">
        <v>0</v>
      </c>
      <c r="J94" s="49">
        <v>4021.6</v>
      </c>
      <c r="K94" s="49">
        <v>4182.5</v>
      </c>
      <c r="L94" s="49">
        <v>4349.8</v>
      </c>
    </row>
    <row r="95" spans="1:12" ht="90" customHeight="1">
      <c r="A95" s="35" t="s">
        <v>185</v>
      </c>
      <c r="B95" s="37" t="s">
        <v>184</v>
      </c>
      <c r="C95" s="38" t="s">
        <v>183</v>
      </c>
      <c r="D95" s="51" t="s">
        <v>184</v>
      </c>
      <c r="E95" s="34" t="s">
        <v>10</v>
      </c>
      <c r="F95" s="56"/>
      <c r="G95" s="33">
        <v>3567.1</v>
      </c>
      <c r="H95" s="33">
        <v>2560.8</v>
      </c>
      <c r="I95" s="33">
        <v>3318.5</v>
      </c>
      <c r="J95" s="33">
        <v>0</v>
      </c>
      <c r="K95" s="33">
        <v>0</v>
      </c>
      <c r="L95" s="33">
        <v>0</v>
      </c>
    </row>
    <row r="96" spans="1:12" ht="81" customHeight="1">
      <c r="A96" s="35" t="s">
        <v>193</v>
      </c>
      <c r="B96" s="37" t="s">
        <v>11</v>
      </c>
      <c r="C96" s="38" t="s">
        <v>191</v>
      </c>
      <c r="D96" s="51" t="s">
        <v>11</v>
      </c>
      <c r="E96" s="34" t="s">
        <v>192</v>
      </c>
      <c r="F96" s="56"/>
      <c r="G96" s="33">
        <v>1142.8</v>
      </c>
      <c r="H96" s="33">
        <v>1104.3</v>
      </c>
      <c r="I96" s="33">
        <v>1448</v>
      </c>
      <c r="J96" s="33">
        <v>0</v>
      </c>
      <c r="K96" s="33">
        <v>0</v>
      </c>
      <c r="L96" s="33">
        <v>0</v>
      </c>
    </row>
    <row r="97" spans="1:12" ht="80.25" customHeight="1">
      <c r="A97" s="35"/>
      <c r="B97" s="37" t="s">
        <v>547</v>
      </c>
      <c r="C97" s="38" t="s">
        <v>548</v>
      </c>
      <c r="D97" s="51" t="s">
        <v>547</v>
      </c>
      <c r="E97" s="27" t="s">
        <v>488</v>
      </c>
      <c r="F97" s="57"/>
      <c r="G97" s="49">
        <v>0</v>
      </c>
      <c r="H97" s="49">
        <v>0</v>
      </c>
      <c r="I97" s="49">
        <v>0</v>
      </c>
      <c r="J97" s="49">
        <v>901.9</v>
      </c>
      <c r="K97" s="49">
        <v>938</v>
      </c>
      <c r="L97" s="49">
        <v>975.5</v>
      </c>
    </row>
    <row r="98" spans="1:12" ht="78.75" customHeight="1">
      <c r="A98" s="35" t="s">
        <v>195</v>
      </c>
      <c r="B98" s="37" t="s">
        <v>196</v>
      </c>
      <c r="C98" s="38" t="s">
        <v>194</v>
      </c>
      <c r="D98" s="51" t="s">
        <v>196</v>
      </c>
      <c r="E98" s="34" t="s">
        <v>462</v>
      </c>
      <c r="F98" s="56"/>
      <c r="G98" s="33">
        <v>1423.8</v>
      </c>
      <c r="H98" s="33">
        <v>796.9</v>
      </c>
      <c r="I98" s="33">
        <v>1044.8</v>
      </c>
      <c r="J98" s="33">
        <v>0</v>
      </c>
      <c r="K98" s="33">
        <v>0</v>
      </c>
      <c r="L98" s="33">
        <v>0</v>
      </c>
    </row>
    <row r="99" spans="1:12" ht="69.75" customHeight="1">
      <c r="A99" s="35"/>
      <c r="B99" s="37" t="s">
        <v>549</v>
      </c>
      <c r="C99" s="38" t="s">
        <v>550</v>
      </c>
      <c r="D99" s="51" t="s">
        <v>549</v>
      </c>
      <c r="E99" s="27" t="s">
        <v>488</v>
      </c>
      <c r="F99" s="56"/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</row>
    <row r="100" spans="1:12" ht="69" customHeight="1">
      <c r="A100" s="35" t="s">
        <v>188</v>
      </c>
      <c r="B100" s="37" t="s">
        <v>187</v>
      </c>
      <c r="C100" s="38" t="s">
        <v>186</v>
      </c>
      <c r="D100" s="51" t="s">
        <v>187</v>
      </c>
      <c r="E100" s="34" t="s">
        <v>10</v>
      </c>
      <c r="F100" s="56"/>
      <c r="G100" s="33">
        <v>92.5</v>
      </c>
      <c r="H100" s="33">
        <v>27.6</v>
      </c>
      <c r="I100" s="33">
        <v>27.6</v>
      </c>
      <c r="J100" s="33">
        <v>0</v>
      </c>
      <c r="K100" s="33">
        <v>0</v>
      </c>
      <c r="L100" s="33">
        <v>0</v>
      </c>
    </row>
    <row r="101" spans="1:12" ht="70.5" customHeight="1">
      <c r="A101" s="35" t="s">
        <v>198</v>
      </c>
      <c r="B101" s="37" t="s">
        <v>199</v>
      </c>
      <c r="C101" s="38" t="s">
        <v>197</v>
      </c>
      <c r="D101" s="51" t="s">
        <v>199</v>
      </c>
      <c r="E101" s="36" t="s">
        <v>462</v>
      </c>
      <c r="F101" s="56"/>
      <c r="G101" s="33">
        <v>196.2</v>
      </c>
      <c r="H101" s="33">
        <v>175.6</v>
      </c>
      <c r="I101" s="33">
        <v>175.6</v>
      </c>
      <c r="J101" s="33">
        <v>0</v>
      </c>
      <c r="K101" s="33">
        <v>0</v>
      </c>
      <c r="L101" s="33">
        <v>0</v>
      </c>
    </row>
    <row r="102" spans="1:12" ht="69" customHeight="1">
      <c r="A102" s="35" t="s">
        <v>201</v>
      </c>
      <c r="B102" s="37" t="s">
        <v>202</v>
      </c>
      <c r="C102" s="38" t="s">
        <v>200</v>
      </c>
      <c r="D102" s="51" t="s">
        <v>202</v>
      </c>
      <c r="E102" s="36" t="s">
        <v>192</v>
      </c>
      <c r="F102" s="56"/>
      <c r="G102" s="33">
        <v>14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</row>
    <row r="103" spans="1:12" ht="58.5" customHeight="1">
      <c r="A103" s="35"/>
      <c r="B103" s="37" t="s">
        <v>551</v>
      </c>
      <c r="C103" s="38" t="s">
        <v>552</v>
      </c>
      <c r="D103" s="51" t="s">
        <v>551</v>
      </c>
      <c r="E103" s="27" t="s">
        <v>488</v>
      </c>
      <c r="F103" s="56"/>
      <c r="G103" s="33">
        <v>0</v>
      </c>
      <c r="H103" s="33">
        <v>0</v>
      </c>
      <c r="I103" s="33">
        <v>0</v>
      </c>
      <c r="J103" s="33">
        <v>1085</v>
      </c>
      <c r="K103" s="33">
        <v>1128.4</v>
      </c>
      <c r="L103" s="33">
        <v>1173.5</v>
      </c>
    </row>
    <row r="104" spans="1:12" ht="46.5" customHeight="1">
      <c r="A104" s="35" t="s">
        <v>190</v>
      </c>
      <c r="B104" s="37" t="s">
        <v>12</v>
      </c>
      <c r="C104" s="38" t="s">
        <v>189</v>
      </c>
      <c r="D104" s="51" t="s">
        <v>12</v>
      </c>
      <c r="E104" s="34" t="s">
        <v>10</v>
      </c>
      <c r="F104" s="56"/>
      <c r="G104" s="33">
        <v>558</v>
      </c>
      <c r="H104" s="33">
        <v>675.7</v>
      </c>
      <c r="I104" s="33">
        <v>802.2</v>
      </c>
      <c r="J104" s="33">
        <v>0</v>
      </c>
      <c r="K104" s="33">
        <v>0</v>
      </c>
      <c r="L104" s="33">
        <v>0</v>
      </c>
    </row>
    <row r="105" spans="1:12" ht="57" customHeight="1">
      <c r="A105" s="35" t="s">
        <v>204</v>
      </c>
      <c r="B105" s="37" t="s">
        <v>205</v>
      </c>
      <c r="C105" s="38" t="s">
        <v>203</v>
      </c>
      <c r="D105" s="51" t="s">
        <v>205</v>
      </c>
      <c r="E105" s="36" t="s">
        <v>462</v>
      </c>
      <c r="F105" s="56"/>
      <c r="G105" s="33">
        <v>30.6</v>
      </c>
      <c r="H105" s="33">
        <v>61.2</v>
      </c>
      <c r="I105" s="33">
        <v>61.2</v>
      </c>
      <c r="J105" s="33">
        <v>0</v>
      </c>
      <c r="K105" s="33">
        <v>0</v>
      </c>
      <c r="L105" s="33">
        <v>0</v>
      </c>
    </row>
    <row r="106" spans="1:12" ht="66.75" customHeight="1">
      <c r="A106" s="35" t="s">
        <v>207</v>
      </c>
      <c r="B106" s="37" t="s">
        <v>208</v>
      </c>
      <c r="C106" s="38" t="s">
        <v>206</v>
      </c>
      <c r="D106" s="51" t="s">
        <v>208</v>
      </c>
      <c r="E106" s="34" t="s">
        <v>192</v>
      </c>
      <c r="F106" s="56"/>
      <c r="G106" s="33">
        <v>11.5</v>
      </c>
      <c r="H106" s="33">
        <v>18.4</v>
      </c>
      <c r="I106" s="33">
        <v>18.4</v>
      </c>
      <c r="J106" s="33">
        <v>0</v>
      </c>
      <c r="K106" s="33">
        <v>0</v>
      </c>
      <c r="L106" s="33">
        <v>0</v>
      </c>
    </row>
    <row r="107" spans="1:12" ht="90.75" customHeight="1">
      <c r="A107" s="35"/>
      <c r="B107" s="37"/>
      <c r="C107" s="54" t="s">
        <v>544</v>
      </c>
      <c r="D107" s="61" t="s">
        <v>543</v>
      </c>
      <c r="E107" s="48"/>
      <c r="F107" s="57"/>
      <c r="G107" s="41">
        <f aca="true" t="shared" si="20" ref="G107:L107">G108+G109+G110+G111+G112</f>
        <v>1293</v>
      </c>
      <c r="H107" s="41">
        <f t="shared" si="20"/>
        <v>810.8</v>
      </c>
      <c r="I107" s="41">
        <f t="shared" si="20"/>
        <v>850</v>
      </c>
      <c r="J107" s="41">
        <f t="shared" si="20"/>
        <v>780.5</v>
      </c>
      <c r="K107" s="41">
        <f t="shared" si="20"/>
        <v>811.7</v>
      </c>
      <c r="L107" s="41">
        <f t="shared" si="20"/>
        <v>844.2</v>
      </c>
    </row>
    <row r="108" spans="1:12" ht="81.75" customHeight="1">
      <c r="A108" s="35"/>
      <c r="B108" s="37" t="s">
        <v>553</v>
      </c>
      <c r="C108" s="38" t="s">
        <v>554</v>
      </c>
      <c r="D108" s="51" t="s">
        <v>553</v>
      </c>
      <c r="E108" s="34" t="s">
        <v>488</v>
      </c>
      <c r="F108" s="56"/>
      <c r="G108" s="40">
        <v>0</v>
      </c>
      <c r="H108" s="40">
        <v>0</v>
      </c>
      <c r="I108" s="40">
        <v>0</v>
      </c>
      <c r="J108" s="40">
        <v>780.5</v>
      </c>
      <c r="K108" s="40">
        <v>811.7</v>
      </c>
      <c r="L108" s="40">
        <v>844.2</v>
      </c>
    </row>
    <row r="109" spans="1:12" ht="80.25" customHeight="1">
      <c r="A109" s="35" t="s">
        <v>211</v>
      </c>
      <c r="B109" s="37" t="s">
        <v>210</v>
      </c>
      <c r="C109" s="38" t="s">
        <v>209</v>
      </c>
      <c r="D109" s="51" t="s">
        <v>210</v>
      </c>
      <c r="E109" s="34" t="s">
        <v>10</v>
      </c>
      <c r="F109" s="56"/>
      <c r="G109" s="40">
        <v>442.8</v>
      </c>
      <c r="H109" s="40">
        <v>334.1</v>
      </c>
      <c r="I109" s="40">
        <v>373.3</v>
      </c>
      <c r="J109" s="121">
        <v>0</v>
      </c>
      <c r="K109" s="121">
        <v>0</v>
      </c>
      <c r="L109" s="121">
        <v>0</v>
      </c>
    </row>
    <row r="110" spans="1:12" ht="81" customHeight="1">
      <c r="A110" s="35" t="s">
        <v>216</v>
      </c>
      <c r="B110" s="37" t="s">
        <v>217</v>
      </c>
      <c r="C110" s="38" t="s">
        <v>215</v>
      </c>
      <c r="D110" s="51" t="s">
        <v>217</v>
      </c>
      <c r="E110" s="34" t="s">
        <v>462</v>
      </c>
      <c r="F110" s="56"/>
      <c r="G110" s="40">
        <v>30</v>
      </c>
      <c r="H110" s="40">
        <v>32.2</v>
      </c>
      <c r="I110" s="40">
        <v>32.2</v>
      </c>
      <c r="J110" s="122"/>
      <c r="K110" s="122"/>
      <c r="L110" s="122"/>
    </row>
    <row r="111" spans="1:12" ht="81" customHeight="1">
      <c r="A111" s="35" t="s">
        <v>219</v>
      </c>
      <c r="B111" s="37" t="s">
        <v>220</v>
      </c>
      <c r="C111" s="38" t="s">
        <v>218</v>
      </c>
      <c r="D111" s="51" t="s">
        <v>220</v>
      </c>
      <c r="E111" s="34" t="s">
        <v>192</v>
      </c>
      <c r="F111" s="56"/>
      <c r="G111" s="40">
        <v>820.2</v>
      </c>
      <c r="H111" s="40">
        <v>401</v>
      </c>
      <c r="I111" s="40">
        <v>401</v>
      </c>
      <c r="J111" s="122"/>
      <c r="K111" s="122"/>
      <c r="L111" s="122"/>
    </row>
    <row r="112" spans="1:12" ht="113.25" customHeight="1">
      <c r="A112" s="35" t="s">
        <v>214</v>
      </c>
      <c r="B112" s="37" t="s">
        <v>213</v>
      </c>
      <c r="C112" s="38" t="s">
        <v>212</v>
      </c>
      <c r="D112" s="51" t="s">
        <v>213</v>
      </c>
      <c r="E112" s="34" t="s">
        <v>10</v>
      </c>
      <c r="F112" s="56"/>
      <c r="G112" s="40">
        <v>0</v>
      </c>
      <c r="H112" s="40">
        <v>43.5</v>
      </c>
      <c r="I112" s="40">
        <v>43.5</v>
      </c>
      <c r="J112" s="123"/>
      <c r="K112" s="123"/>
      <c r="L112" s="123"/>
    </row>
    <row r="113" spans="1:12" ht="26.25" customHeight="1">
      <c r="A113" s="35"/>
      <c r="B113" s="37"/>
      <c r="C113" s="52" t="s">
        <v>557</v>
      </c>
      <c r="D113" s="39" t="s">
        <v>55</v>
      </c>
      <c r="E113" s="53"/>
      <c r="F113" s="29"/>
      <c r="G113" s="50">
        <f aca="true" t="shared" si="21" ref="G113:L113">G114</f>
        <v>657.9999999999999</v>
      </c>
      <c r="H113" s="50">
        <f t="shared" si="21"/>
        <v>658.1999999999999</v>
      </c>
      <c r="I113" s="50">
        <f t="shared" si="21"/>
        <v>665</v>
      </c>
      <c r="J113" s="50">
        <f t="shared" si="21"/>
        <v>665</v>
      </c>
      <c r="K113" s="50">
        <f t="shared" si="21"/>
        <v>691.6</v>
      </c>
      <c r="L113" s="50">
        <f t="shared" si="21"/>
        <v>719.3</v>
      </c>
    </row>
    <row r="114" spans="1:12" ht="24" customHeight="1">
      <c r="A114" s="35"/>
      <c r="B114" s="37"/>
      <c r="C114" s="54" t="s">
        <v>556</v>
      </c>
      <c r="D114" s="61" t="s">
        <v>555</v>
      </c>
      <c r="E114" s="53"/>
      <c r="F114" s="29"/>
      <c r="G114" s="41">
        <f aca="true" t="shared" si="22" ref="G114:L114">SUM(G115:G120)</f>
        <v>657.9999999999999</v>
      </c>
      <c r="H114" s="41">
        <f t="shared" si="22"/>
        <v>658.1999999999999</v>
      </c>
      <c r="I114" s="41">
        <f t="shared" si="22"/>
        <v>665</v>
      </c>
      <c r="J114" s="41">
        <f t="shared" si="22"/>
        <v>665</v>
      </c>
      <c r="K114" s="41">
        <f t="shared" si="22"/>
        <v>691.6</v>
      </c>
      <c r="L114" s="41">
        <f t="shared" si="22"/>
        <v>719.3</v>
      </c>
    </row>
    <row r="115" spans="1:12" ht="41.25" customHeight="1">
      <c r="A115" s="35" t="s">
        <v>223</v>
      </c>
      <c r="B115" s="37" t="s">
        <v>56</v>
      </c>
      <c r="C115" s="109" t="s">
        <v>222</v>
      </c>
      <c r="D115" s="97" t="s">
        <v>56</v>
      </c>
      <c r="E115" s="100" t="s">
        <v>221</v>
      </c>
      <c r="F115" s="119"/>
      <c r="G115" s="106">
        <v>27.8</v>
      </c>
      <c r="H115" s="106">
        <v>9.9</v>
      </c>
      <c r="I115" s="106">
        <v>9.9</v>
      </c>
      <c r="J115" s="106">
        <v>10</v>
      </c>
      <c r="K115" s="106">
        <v>11</v>
      </c>
      <c r="L115" s="106">
        <v>11.5</v>
      </c>
    </row>
    <row r="116" spans="1:12" ht="39" customHeight="1">
      <c r="A116" s="35" t="s">
        <v>224</v>
      </c>
      <c r="B116" s="37" t="s">
        <v>56</v>
      </c>
      <c r="C116" s="110"/>
      <c r="D116" s="99"/>
      <c r="E116" s="102"/>
      <c r="F116" s="120"/>
      <c r="G116" s="108"/>
      <c r="H116" s="108"/>
      <c r="I116" s="108"/>
      <c r="J116" s="108"/>
      <c r="K116" s="108"/>
      <c r="L116" s="108"/>
    </row>
    <row r="117" spans="1:12" ht="40.5" customHeight="1">
      <c r="A117" s="35" t="s">
        <v>226</v>
      </c>
      <c r="B117" s="37" t="s">
        <v>57</v>
      </c>
      <c r="C117" s="109" t="s">
        <v>225</v>
      </c>
      <c r="D117" s="97" t="s">
        <v>57</v>
      </c>
      <c r="E117" s="100" t="s">
        <v>221</v>
      </c>
      <c r="F117" s="119"/>
      <c r="G117" s="106">
        <v>607.3</v>
      </c>
      <c r="H117" s="106">
        <v>606.9</v>
      </c>
      <c r="I117" s="106">
        <v>613.7</v>
      </c>
      <c r="J117" s="106">
        <v>614</v>
      </c>
      <c r="K117" s="106">
        <v>638</v>
      </c>
      <c r="L117" s="106">
        <v>663.5</v>
      </c>
    </row>
    <row r="118" spans="1:12" ht="40.5" customHeight="1">
      <c r="A118" s="35" t="s">
        <v>227</v>
      </c>
      <c r="B118" s="37" t="s">
        <v>57</v>
      </c>
      <c r="C118" s="110"/>
      <c r="D118" s="99"/>
      <c r="E118" s="102"/>
      <c r="F118" s="120"/>
      <c r="G118" s="108"/>
      <c r="H118" s="108"/>
      <c r="I118" s="108"/>
      <c r="J118" s="108"/>
      <c r="K118" s="108"/>
      <c r="L118" s="108"/>
    </row>
    <row r="119" spans="1:12" ht="67.5">
      <c r="A119" s="35" t="s">
        <v>230</v>
      </c>
      <c r="B119" s="37" t="s">
        <v>229</v>
      </c>
      <c r="C119" s="38" t="s">
        <v>228</v>
      </c>
      <c r="D119" s="89" t="s">
        <v>229</v>
      </c>
      <c r="E119" s="34" t="s">
        <v>221</v>
      </c>
      <c r="F119" s="56"/>
      <c r="G119" s="33">
        <v>22.9</v>
      </c>
      <c r="H119" s="33">
        <v>40.9</v>
      </c>
      <c r="I119" s="33">
        <v>40.9</v>
      </c>
      <c r="J119" s="33">
        <v>41</v>
      </c>
      <c r="K119" s="33">
        <v>42.6</v>
      </c>
      <c r="L119" s="33">
        <v>44.3</v>
      </c>
    </row>
    <row r="120" spans="1:12" ht="67.5">
      <c r="A120" s="35" t="s">
        <v>232</v>
      </c>
      <c r="B120" s="37" t="s">
        <v>68</v>
      </c>
      <c r="C120" s="38" t="s">
        <v>231</v>
      </c>
      <c r="D120" s="89" t="s">
        <v>68</v>
      </c>
      <c r="E120" s="34" t="s">
        <v>221</v>
      </c>
      <c r="F120" s="56"/>
      <c r="G120" s="33">
        <v>0</v>
      </c>
      <c r="H120" s="33">
        <v>0.5</v>
      </c>
      <c r="I120" s="33">
        <v>0.5</v>
      </c>
      <c r="J120" s="33">
        <v>0</v>
      </c>
      <c r="K120" s="33">
        <v>0</v>
      </c>
      <c r="L120" s="33">
        <v>0</v>
      </c>
    </row>
    <row r="121" spans="1:12" ht="36.75" customHeight="1">
      <c r="A121" s="35"/>
      <c r="B121" s="59"/>
      <c r="C121" s="52" t="s">
        <v>576</v>
      </c>
      <c r="D121" s="39" t="s">
        <v>58</v>
      </c>
      <c r="E121" s="53"/>
      <c r="F121" s="29"/>
      <c r="G121" s="50">
        <f aca="true" t="shared" si="23" ref="G121:L121">G122+G124</f>
        <v>1781.8</v>
      </c>
      <c r="H121" s="50">
        <f t="shared" si="23"/>
        <v>1259.9</v>
      </c>
      <c r="I121" s="50">
        <f t="shared" si="23"/>
        <v>1689.8</v>
      </c>
      <c r="J121" s="50">
        <f t="shared" si="23"/>
        <v>1646.1</v>
      </c>
      <c r="K121" s="50">
        <f t="shared" si="23"/>
        <v>1646.1</v>
      </c>
      <c r="L121" s="50">
        <f t="shared" si="23"/>
        <v>1646.1</v>
      </c>
    </row>
    <row r="122" spans="1:12" ht="11.25" customHeight="1">
      <c r="A122" s="35"/>
      <c r="B122" s="59"/>
      <c r="C122" s="54" t="s">
        <v>233</v>
      </c>
      <c r="D122" s="55" t="s">
        <v>558</v>
      </c>
      <c r="E122" s="53"/>
      <c r="F122" s="29"/>
      <c r="G122" s="49">
        <f aca="true" t="shared" si="24" ref="G122:L122">G123</f>
        <v>1587.8</v>
      </c>
      <c r="H122" s="49">
        <f t="shared" si="24"/>
        <v>1157.9</v>
      </c>
      <c r="I122" s="49">
        <f t="shared" si="24"/>
        <v>1587.8</v>
      </c>
      <c r="J122" s="49">
        <f t="shared" si="24"/>
        <v>1646.1</v>
      </c>
      <c r="K122" s="49">
        <f t="shared" si="24"/>
        <v>1646.1</v>
      </c>
      <c r="L122" s="49">
        <f t="shared" si="24"/>
        <v>1646.1</v>
      </c>
    </row>
    <row r="123" spans="1:12" ht="81.75" customHeight="1">
      <c r="A123" s="35" t="s">
        <v>236</v>
      </c>
      <c r="B123" s="37" t="s">
        <v>69</v>
      </c>
      <c r="C123" s="38" t="s">
        <v>235</v>
      </c>
      <c r="D123" s="51" t="s">
        <v>69</v>
      </c>
      <c r="E123" s="34" t="s">
        <v>234</v>
      </c>
      <c r="F123" s="56"/>
      <c r="G123" s="33">
        <v>1587.8</v>
      </c>
      <c r="H123" s="33">
        <v>1157.9</v>
      </c>
      <c r="I123" s="33">
        <v>1587.8</v>
      </c>
      <c r="J123" s="33">
        <v>1646.1</v>
      </c>
      <c r="K123" s="33">
        <v>1646.1</v>
      </c>
      <c r="L123" s="33">
        <v>1646.1</v>
      </c>
    </row>
    <row r="124" spans="1:12" ht="13.5" customHeight="1">
      <c r="A124" s="35"/>
      <c r="B124" s="37"/>
      <c r="C124" s="54" t="s">
        <v>560</v>
      </c>
      <c r="D124" s="55" t="s">
        <v>559</v>
      </c>
      <c r="E124" s="48"/>
      <c r="F124" s="57"/>
      <c r="G124" s="49">
        <f aca="true" t="shared" si="25" ref="G124:L124">G125+G126</f>
        <v>194</v>
      </c>
      <c r="H124" s="49">
        <f t="shared" si="25"/>
        <v>102</v>
      </c>
      <c r="I124" s="49">
        <f t="shared" si="25"/>
        <v>102</v>
      </c>
      <c r="J124" s="49">
        <f t="shared" si="25"/>
        <v>0</v>
      </c>
      <c r="K124" s="49">
        <f t="shared" si="25"/>
        <v>0</v>
      </c>
      <c r="L124" s="49">
        <f t="shared" si="25"/>
        <v>0</v>
      </c>
    </row>
    <row r="125" spans="1:12" ht="44.25" customHeight="1">
      <c r="A125" s="35" t="s">
        <v>238</v>
      </c>
      <c r="B125" s="37" t="s">
        <v>13</v>
      </c>
      <c r="C125" s="38" t="s">
        <v>237</v>
      </c>
      <c r="D125" s="51" t="s">
        <v>13</v>
      </c>
      <c r="E125" s="34" t="s">
        <v>10</v>
      </c>
      <c r="F125" s="56"/>
      <c r="G125" s="33">
        <v>100</v>
      </c>
      <c r="H125" s="33">
        <v>66.2</v>
      </c>
      <c r="I125" s="33">
        <v>66.2</v>
      </c>
      <c r="J125" s="33">
        <v>0</v>
      </c>
      <c r="K125" s="33">
        <v>0</v>
      </c>
      <c r="L125" s="33">
        <v>0</v>
      </c>
    </row>
    <row r="126" spans="1:12" ht="58.5" customHeight="1">
      <c r="A126" s="35" t="s">
        <v>240</v>
      </c>
      <c r="B126" s="37" t="s">
        <v>241</v>
      </c>
      <c r="C126" s="38" t="s">
        <v>239</v>
      </c>
      <c r="D126" s="51" t="s">
        <v>241</v>
      </c>
      <c r="E126" s="34" t="s">
        <v>462</v>
      </c>
      <c r="F126" s="56"/>
      <c r="G126" s="33">
        <v>94</v>
      </c>
      <c r="H126" s="33">
        <v>35.8</v>
      </c>
      <c r="I126" s="33">
        <v>35.8</v>
      </c>
      <c r="J126" s="33">
        <v>0</v>
      </c>
      <c r="K126" s="33">
        <v>0</v>
      </c>
      <c r="L126" s="33">
        <v>0</v>
      </c>
    </row>
    <row r="127" spans="1:12" ht="37.5" customHeight="1">
      <c r="A127" s="35"/>
      <c r="B127" s="59"/>
      <c r="C127" s="52" t="s">
        <v>563</v>
      </c>
      <c r="D127" s="60" t="s">
        <v>59</v>
      </c>
      <c r="E127" s="53"/>
      <c r="F127" s="29"/>
      <c r="G127" s="50">
        <f aca="true" t="shared" si="26" ref="G127:L127">G128+G133</f>
        <v>12009.4</v>
      </c>
      <c r="H127" s="50">
        <f t="shared" si="26"/>
        <v>11775.7</v>
      </c>
      <c r="I127" s="50">
        <f t="shared" si="26"/>
        <v>15807.199999999999</v>
      </c>
      <c r="J127" s="50">
        <f t="shared" si="26"/>
        <v>0</v>
      </c>
      <c r="K127" s="50">
        <f t="shared" si="26"/>
        <v>0</v>
      </c>
      <c r="L127" s="50">
        <f t="shared" si="26"/>
        <v>0</v>
      </c>
    </row>
    <row r="128" spans="1:12" ht="90.75" customHeight="1">
      <c r="A128" s="35"/>
      <c r="B128" s="59"/>
      <c r="C128" s="54" t="s">
        <v>242</v>
      </c>
      <c r="D128" s="61" t="s">
        <v>243</v>
      </c>
      <c r="E128" s="62"/>
      <c r="F128" s="58"/>
      <c r="G128" s="49">
        <f aca="true" t="shared" si="27" ref="G128:L128">SUM(G129:G132)</f>
        <v>2928</v>
      </c>
      <c r="H128" s="49">
        <f t="shared" si="27"/>
        <v>2387.6</v>
      </c>
      <c r="I128" s="49">
        <f t="shared" si="27"/>
        <v>5474.9</v>
      </c>
      <c r="J128" s="49">
        <f t="shared" si="27"/>
        <v>0</v>
      </c>
      <c r="K128" s="49">
        <f t="shared" si="27"/>
        <v>0</v>
      </c>
      <c r="L128" s="49">
        <f t="shared" si="27"/>
        <v>0</v>
      </c>
    </row>
    <row r="129" spans="1:12" ht="93" customHeight="1">
      <c r="A129" s="35" t="s">
        <v>246</v>
      </c>
      <c r="B129" s="37" t="s">
        <v>245</v>
      </c>
      <c r="C129" s="38" t="s">
        <v>244</v>
      </c>
      <c r="D129" s="51" t="s">
        <v>245</v>
      </c>
      <c r="E129" s="34" t="s">
        <v>10</v>
      </c>
      <c r="F129" s="56"/>
      <c r="G129" s="33">
        <v>1448.1</v>
      </c>
      <c r="H129" s="33">
        <v>1552.8</v>
      </c>
      <c r="I129" s="33">
        <v>1552.8</v>
      </c>
      <c r="J129" s="33">
        <v>0</v>
      </c>
      <c r="K129" s="33">
        <v>0</v>
      </c>
      <c r="L129" s="33">
        <v>0</v>
      </c>
    </row>
    <row r="130" spans="1:12" ht="105" customHeight="1">
      <c r="A130" s="35" t="s">
        <v>249</v>
      </c>
      <c r="B130" s="37" t="s">
        <v>248</v>
      </c>
      <c r="C130" s="38" t="s">
        <v>247</v>
      </c>
      <c r="D130" s="51" t="s">
        <v>248</v>
      </c>
      <c r="E130" s="34" t="s">
        <v>10</v>
      </c>
      <c r="F130" s="56"/>
      <c r="G130" s="33">
        <v>0</v>
      </c>
      <c r="H130" s="33">
        <v>15</v>
      </c>
      <c r="I130" s="33">
        <v>15</v>
      </c>
      <c r="J130" s="33">
        <v>0</v>
      </c>
      <c r="K130" s="33">
        <v>0</v>
      </c>
      <c r="L130" s="33">
        <v>0</v>
      </c>
    </row>
    <row r="131" spans="1:12" ht="91.5" customHeight="1">
      <c r="A131" s="35" t="s">
        <v>251</v>
      </c>
      <c r="B131" s="37" t="s">
        <v>252</v>
      </c>
      <c r="C131" s="38" t="s">
        <v>250</v>
      </c>
      <c r="D131" s="51" t="s">
        <v>252</v>
      </c>
      <c r="E131" s="34" t="s">
        <v>462</v>
      </c>
      <c r="F131" s="56"/>
      <c r="G131" s="33">
        <v>1479.9</v>
      </c>
      <c r="H131" s="33">
        <v>819.8</v>
      </c>
      <c r="I131" s="33">
        <v>1178.5</v>
      </c>
      <c r="J131" s="33">
        <v>0</v>
      </c>
      <c r="K131" s="33">
        <v>0</v>
      </c>
      <c r="L131" s="33">
        <v>0</v>
      </c>
    </row>
    <row r="132" spans="1:12" ht="91.5" customHeight="1">
      <c r="A132" s="35" t="s">
        <v>251</v>
      </c>
      <c r="B132" s="37" t="s">
        <v>585</v>
      </c>
      <c r="C132" s="38" t="s">
        <v>586</v>
      </c>
      <c r="D132" s="51" t="s">
        <v>585</v>
      </c>
      <c r="E132" s="34" t="s">
        <v>587</v>
      </c>
      <c r="F132" s="56"/>
      <c r="G132" s="33">
        <v>0</v>
      </c>
      <c r="H132" s="33">
        <v>0</v>
      </c>
      <c r="I132" s="33">
        <v>2728.6</v>
      </c>
      <c r="J132" s="33">
        <v>0</v>
      </c>
      <c r="K132" s="33">
        <v>0</v>
      </c>
      <c r="L132" s="33">
        <v>0</v>
      </c>
    </row>
    <row r="133" spans="1:12" ht="35.25" customHeight="1">
      <c r="A133" s="35"/>
      <c r="B133" s="37"/>
      <c r="C133" s="54" t="s">
        <v>562</v>
      </c>
      <c r="D133" s="61" t="s">
        <v>561</v>
      </c>
      <c r="E133" s="48"/>
      <c r="F133" s="57"/>
      <c r="G133" s="49">
        <f aca="true" t="shared" si="28" ref="G133:L133">SUM(G134:G137)</f>
        <v>9081.4</v>
      </c>
      <c r="H133" s="49">
        <f t="shared" si="28"/>
        <v>9388.1</v>
      </c>
      <c r="I133" s="49">
        <f t="shared" si="28"/>
        <v>10332.3</v>
      </c>
      <c r="J133" s="49">
        <f t="shared" si="28"/>
        <v>0</v>
      </c>
      <c r="K133" s="49">
        <f t="shared" si="28"/>
        <v>0</v>
      </c>
      <c r="L133" s="49">
        <f t="shared" si="28"/>
        <v>0</v>
      </c>
    </row>
    <row r="134" spans="1:12" ht="59.25" customHeight="1">
      <c r="A134" s="35" t="s">
        <v>255</v>
      </c>
      <c r="B134" s="37" t="s">
        <v>254</v>
      </c>
      <c r="C134" s="38" t="s">
        <v>253</v>
      </c>
      <c r="D134" s="51" t="s">
        <v>254</v>
      </c>
      <c r="E134" s="34" t="s">
        <v>10</v>
      </c>
      <c r="F134" s="56"/>
      <c r="G134" s="33">
        <v>2481.2</v>
      </c>
      <c r="H134" s="33">
        <v>2727.7</v>
      </c>
      <c r="I134" s="33">
        <v>2956.1</v>
      </c>
      <c r="J134" s="33">
        <v>0</v>
      </c>
      <c r="K134" s="33">
        <v>0</v>
      </c>
      <c r="L134" s="33">
        <v>0</v>
      </c>
    </row>
    <row r="135" spans="1:12" ht="68.25" customHeight="1">
      <c r="A135" s="35" t="s">
        <v>257</v>
      </c>
      <c r="B135" s="37" t="s">
        <v>14</v>
      </c>
      <c r="C135" s="38" t="s">
        <v>256</v>
      </c>
      <c r="D135" s="51" t="s">
        <v>14</v>
      </c>
      <c r="E135" s="34" t="s">
        <v>192</v>
      </c>
      <c r="F135" s="56"/>
      <c r="G135" s="33">
        <v>428</v>
      </c>
      <c r="H135" s="33">
        <v>429.9</v>
      </c>
      <c r="I135" s="33">
        <v>430</v>
      </c>
      <c r="J135" s="33">
        <v>0</v>
      </c>
      <c r="K135" s="33">
        <v>0</v>
      </c>
      <c r="L135" s="33">
        <v>0</v>
      </c>
    </row>
    <row r="136" spans="1:12" ht="68.25" customHeight="1">
      <c r="A136" s="35" t="s">
        <v>259</v>
      </c>
      <c r="B136" s="37" t="s">
        <v>260</v>
      </c>
      <c r="C136" s="38" t="s">
        <v>258</v>
      </c>
      <c r="D136" s="51" t="s">
        <v>260</v>
      </c>
      <c r="E136" s="34" t="s">
        <v>462</v>
      </c>
      <c r="F136" s="56"/>
      <c r="G136" s="33">
        <v>6172.2</v>
      </c>
      <c r="H136" s="33">
        <v>6172.8</v>
      </c>
      <c r="I136" s="33">
        <v>6393.4</v>
      </c>
      <c r="J136" s="33">
        <v>0</v>
      </c>
      <c r="K136" s="33">
        <v>0</v>
      </c>
      <c r="L136" s="33">
        <v>0</v>
      </c>
    </row>
    <row r="137" spans="1:12" ht="68.25" customHeight="1">
      <c r="A137" s="35" t="s">
        <v>262</v>
      </c>
      <c r="B137" s="37" t="s">
        <v>263</v>
      </c>
      <c r="C137" s="38" t="s">
        <v>261</v>
      </c>
      <c r="D137" s="51" t="s">
        <v>263</v>
      </c>
      <c r="E137" s="34" t="s">
        <v>192</v>
      </c>
      <c r="F137" s="56"/>
      <c r="G137" s="33">
        <v>0</v>
      </c>
      <c r="H137" s="33">
        <v>57.7</v>
      </c>
      <c r="I137" s="33">
        <v>552.8</v>
      </c>
      <c r="J137" s="33">
        <v>0</v>
      </c>
      <c r="K137" s="33">
        <v>0</v>
      </c>
      <c r="L137" s="33">
        <v>0</v>
      </c>
    </row>
    <row r="138" spans="1:12" ht="25.5" customHeight="1">
      <c r="A138" s="35"/>
      <c r="B138" s="65"/>
      <c r="C138" s="52" t="s">
        <v>564</v>
      </c>
      <c r="D138" s="39" t="s">
        <v>60</v>
      </c>
      <c r="E138" s="69"/>
      <c r="F138" s="30"/>
      <c r="G138" s="50">
        <f aca="true" t="shared" si="29" ref="G138:L138">G139+G177+G181</f>
        <v>691.1</v>
      </c>
      <c r="H138" s="50">
        <f t="shared" si="29"/>
        <v>777.0000000000001</v>
      </c>
      <c r="I138" s="50">
        <f t="shared" si="29"/>
        <v>895.0000000000001</v>
      </c>
      <c r="J138" s="50">
        <f t="shared" si="29"/>
        <v>1342.5</v>
      </c>
      <c r="K138" s="50">
        <f t="shared" si="29"/>
        <v>1342.5</v>
      </c>
      <c r="L138" s="50">
        <f t="shared" si="29"/>
        <v>1342.5</v>
      </c>
    </row>
    <row r="139" spans="1:12" ht="46.5" customHeight="1">
      <c r="A139" s="35"/>
      <c r="B139" s="65"/>
      <c r="C139" s="54" t="s">
        <v>566</v>
      </c>
      <c r="D139" s="61" t="s">
        <v>565</v>
      </c>
      <c r="E139" s="76"/>
      <c r="F139" s="63"/>
      <c r="G139" s="49">
        <f aca="true" t="shared" si="30" ref="G139:L139">SUM(G140:G176)</f>
        <v>670</v>
      </c>
      <c r="H139" s="49">
        <f t="shared" si="30"/>
        <v>630.0000000000001</v>
      </c>
      <c r="I139" s="49">
        <f t="shared" si="30"/>
        <v>748.0000000000001</v>
      </c>
      <c r="J139" s="49">
        <f t="shared" si="30"/>
        <v>1342.5</v>
      </c>
      <c r="K139" s="49">
        <f t="shared" si="30"/>
        <v>1342.5</v>
      </c>
      <c r="L139" s="49">
        <f t="shared" si="30"/>
        <v>1342.5</v>
      </c>
    </row>
    <row r="140" spans="1:12" ht="56.25" customHeight="1">
      <c r="A140" s="35" t="s">
        <v>267</v>
      </c>
      <c r="B140" s="37" t="s">
        <v>265</v>
      </c>
      <c r="C140" s="109" t="s">
        <v>264</v>
      </c>
      <c r="D140" s="97" t="s">
        <v>265</v>
      </c>
      <c r="E140" s="100" t="s">
        <v>266</v>
      </c>
      <c r="F140" s="119"/>
      <c r="G140" s="106">
        <v>12.5</v>
      </c>
      <c r="H140" s="106">
        <v>5</v>
      </c>
      <c r="I140" s="106">
        <v>5</v>
      </c>
      <c r="J140" s="106">
        <v>21.6</v>
      </c>
      <c r="K140" s="106">
        <v>21.6</v>
      </c>
      <c r="L140" s="106">
        <v>21.6</v>
      </c>
    </row>
    <row r="141" spans="1:12" ht="56.25" customHeight="1">
      <c r="A141" s="35" t="s">
        <v>268</v>
      </c>
      <c r="B141" s="37" t="s">
        <v>265</v>
      </c>
      <c r="C141" s="110"/>
      <c r="D141" s="99"/>
      <c r="E141" s="102"/>
      <c r="F141" s="120"/>
      <c r="G141" s="108"/>
      <c r="H141" s="108"/>
      <c r="I141" s="108"/>
      <c r="J141" s="108"/>
      <c r="K141" s="108"/>
      <c r="L141" s="108"/>
    </row>
    <row r="142" spans="1:12" ht="58.5" customHeight="1">
      <c r="A142" s="35" t="s">
        <v>320</v>
      </c>
      <c r="B142" s="37" t="s">
        <v>265</v>
      </c>
      <c r="C142" s="25" t="s">
        <v>319</v>
      </c>
      <c r="D142" s="45" t="s">
        <v>265</v>
      </c>
      <c r="E142" s="27" t="s">
        <v>53</v>
      </c>
      <c r="F142" s="56"/>
      <c r="G142" s="32">
        <v>5</v>
      </c>
      <c r="H142" s="32">
        <v>3.1</v>
      </c>
      <c r="I142" s="33">
        <v>3.1</v>
      </c>
      <c r="J142" s="33">
        <v>8.7</v>
      </c>
      <c r="K142" s="33">
        <v>8.7</v>
      </c>
      <c r="L142" s="33">
        <v>8.7</v>
      </c>
    </row>
    <row r="143" spans="1:12" ht="78.75" customHeight="1">
      <c r="A143" s="35" t="s">
        <v>271</v>
      </c>
      <c r="B143" s="37" t="s">
        <v>270</v>
      </c>
      <c r="C143" s="109" t="s">
        <v>269</v>
      </c>
      <c r="D143" s="97" t="s">
        <v>270</v>
      </c>
      <c r="E143" s="100" t="s">
        <v>266</v>
      </c>
      <c r="F143" s="119"/>
      <c r="G143" s="106">
        <v>110</v>
      </c>
      <c r="H143" s="106">
        <v>108.9</v>
      </c>
      <c r="I143" s="106">
        <v>108.9</v>
      </c>
      <c r="J143" s="106">
        <v>190</v>
      </c>
      <c r="K143" s="106">
        <v>190</v>
      </c>
      <c r="L143" s="106">
        <v>190</v>
      </c>
    </row>
    <row r="144" spans="1:12" ht="80.25" customHeight="1">
      <c r="A144" s="35" t="s">
        <v>272</v>
      </c>
      <c r="B144" s="37" t="s">
        <v>270</v>
      </c>
      <c r="C144" s="111"/>
      <c r="D144" s="98"/>
      <c r="E144" s="101"/>
      <c r="F144" s="124"/>
      <c r="G144" s="107"/>
      <c r="H144" s="107"/>
      <c r="I144" s="107"/>
      <c r="J144" s="107"/>
      <c r="K144" s="107"/>
      <c r="L144" s="107"/>
    </row>
    <row r="145" spans="1:12" ht="78" customHeight="1">
      <c r="A145" s="35" t="s">
        <v>273</v>
      </c>
      <c r="B145" s="37" t="s">
        <v>270</v>
      </c>
      <c r="C145" s="111"/>
      <c r="D145" s="98"/>
      <c r="E145" s="101"/>
      <c r="F145" s="124"/>
      <c r="G145" s="107"/>
      <c r="H145" s="107"/>
      <c r="I145" s="107"/>
      <c r="J145" s="107"/>
      <c r="K145" s="107"/>
      <c r="L145" s="107"/>
    </row>
    <row r="146" spans="1:12" ht="81.75" customHeight="1">
      <c r="A146" s="35" t="s">
        <v>274</v>
      </c>
      <c r="B146" s="37" t="s">
        <v>270</v>
      </c>
      <c r="C146" s="110"/>
      <c r="D146" s="99"/>
      <c r="E146" s="102"/>
      <c r="F146" s="120"/>
      <c r="G146" s="108"/>
      <c r="H146" s="108"/>
      <c r="I146" s="108"/>
      <c r="J146" s="108"/>
      <c r="K146" s="108"/>
      <c r="L146" s="108"/>
    </row>
    <row r="147" spans="1:12" ht="103.5" customHeight="1">
      <c r="A147" s="35" t="s">
        <v>322</v>
      </c>
      <c r="B147" s="37" t="s">
        <v>270</v>
      </c>
      <c r="C147" s="25" t="s">
        <v>321</v>
      </c>
      <c r="D147" s="45" t="s">
        <v>270</v>
      </c>
      <c r="E147" s="27" t="s">
        <v>53</v>
      </c>
      <c r="F147" s="56"/>
      <c r="G147" s="32">
        <v>5</v>
      </c>
      <c r="H147" s="32">
        <v>4.5</v>
      </c>
      <c r="I147" s="33">
        <v>4.5</v>
      </c>
      <c r="J147" s="33">
        <v>8.7</v>
      </c>
      <c r="K147" s="33">
        <v>8.7</v>
      </c>
      <c r="L147" s="33">
        <v>8.7</v>
      </c>
    </row>
    <row r="148" spans="1:12" ht="68.25" customHeight="1">
      <c r="A148" s="35" t="s">
        <v>277</v>
      </c>
      <c r="B148" s="37" t="s">
        <v>276</v>
      </c>
      <c r="C148" s="109" t="s">
        <v>275</v>
      </c>
      <c r="D148" s="97" t="s">
        <v>276</v>
      </c>
      <c r="E148" s="100" t="s">
        <v>266</v>
      </c>
      <c r="F148" s="119"/>
      <c r="G148" s="106">
        <v>11</v>
      </c>
      <c r="H148" s="106">
        <v>6.7</v>
      </c>
      <c r="I148" s="106">
        <v>6.7</v>
      </c>
      <c r="J148" s="106">
        <v>19</v>
      </c>
      <c r="K148" s="106">
        <v>19</v>
      </c>
      <c r="L148" s="106">
        <v>19</v>
      </c>
    </row>
    <row r="149" spans="1:12" ht="70.5" customHeight="1">
      <c r="A149" s="35" t="s">
        <v>278</v>
      </c>
      <c r="B149" s="37" t="s">
        <v>276</v>
      </c>
      <c r="C149" s="111"/>
      <c r="D149" s="98"/>
      <c r="E149" s="101"/>
      <c r="F149" s="124"/>
      <c r="G149" s="107"/>
      <c r="H149" s="107"/>
      <c r="I149" s="107"/>
      <c r="J149" s="107"/>
      <c r="K149" s="107"/>
      <c r="L149" s="107"/>
    </row>
    <row r="150" spans="1:12" ht="67.5" customHeight="1">
      <c r="A150" s="35" t="s">
        <v>279</v>
      </c>
      <c r="B150" s="37" t="s">
        <v>276</v>
      </c>
      <c r="C150" s="110"/>
      <c r="D150" s="99"/>
      <c r="E150" s="102"/>
      <c r="F150" s="120"/>
      <c r="G150" s="108"/>
      <c r="H150" s="108"/>
      <c r="I150" s="108"/>
      <c r="J150" s="108"/>
      <c r="K150" s="108"/>
      <c r="L150" s="108"/>
    </row>
    <row r="151" spans="1:12" ht="93" customHeight="1">
      <c r="A151" s="35" t="s">
        <v>282</v>
      </c>
      <c r="B151" s="37" t="s">
        <v>281</v>
      </c>
      <c r="C151" s="38" t="s">
        <v>280</v>
      </c>
      <c r="D151" s="51" t="s">
        <v>281</v>
      </c>
      <c r="E151" s="34" t="s">
        <v>266</v>
      </c>
      <c r="F151" s="56"/>
      <c r="G151" s="33">
        <v>4</v>
      </c>
      <c r="H151" s="33">
        <v>1</v>
      </c>
      <c r="I151" s="33">
        <v>1</v>
      </c>
      <c r="J151" s="33">
        <v>6.9</v>
      </c>
      <c r="K151" s="33">
        <v>6.9</v>
      </c>
      <c r="L151" s="33">
        <v>6.9</v>
      </c>
    </row>
    <row r="152" spans="1:12" ht="91.5" customHeight="1">
      <c r="A152" s="35" t="s">
        <v>285</v>
      </c>
      <c r="B152" s="37" t="s">
        <v>284</v>
      </c>
      <c r="C152" s="38" t="s">
        <v>283</v>
      </c>
      <c r="D152" s="51" t="s">
        <v>284</v>
      </c>
      <c r="E152" s="34" t="s">
        <v>266</v>
      </c>
      <c r="F152" s="77"/>
      <c r="G152" s="33">
        <v>75</v>
      </c>
      <c r="H152" s="33">
        <v>25</v>
      </c>
      <c r="I152" s="33">
        <v>25</v>
      </c>
      <c r="J152" s="33">
        <v>129.6</v>
      </c>
      <c r="K152" s="33">
        <v>129.6</v>
      </c>
      <c r="L152" s="33">
        <v>129.6</v>
      </c>
    </row>
    <row r="153" spans="1:12" ht="90.75" customHeight="1">
      <c r="A153" s="35" t="s">
        <v>288</v>
      </c>
      <c r="B153" s="37" t="s">
        <v>287</v>
      </c>
      <c r="C153" s="38" t="s">
        <v>286</v>
      </c>
      <c r="D153" s="51" t="s">
        <v>287</v>
      </c>
      <c r="E153" s="34" t="s">
        <v>266</v>
      </c>
      <c r="F153" s="56"/>
      <c r="G153" s="33">
        <v>0</v>
      </c>
      <c r="H153" s="33">
        <v>1.5</v>
      </c>
      <c r="I153" s="33">
        <v>1.5</v>
      </c>
      <c r="J153" s="33">
        <v>0</v>
      </c>
      <c r="K153" s="33">
        <v>0</v>
      </c>
      <c r="L153" s="33">
        <v>0</v>
      </c>
    </row>
    <row r="154" spans="1:12" ht="90.75" customHeight="1">
      <c r="A154" s="35" t="s">
        <v>288</v>
      </c>
      <c r="B154" s="37" t="s">
        <v>324</v>
      </c>
      <c r="C154" s="38" t="s">
        <v>323</v>
      </c>
      <c r="D154" s="51" t="s">
        <v>324</v>
      </c>
      <c r="E154" s="27" t="s">
        <v>53</v>
      </c>
      <c r="F154" s="56"/>
      <c r="G154" s="33">
        <v>2.5</v>
      </c>
      <c r="H154" s="33">
        <v>6.5</v>
      </c>
      <c r="I154" s="33">
        <v>6.5</v>
      </c>
      <c r="J154" s="33">
        <v>0</v>
      </c>
      <c r="K154" s="33">
        <v>0</v>
      </c>
      <c r="L154" s="33">
        <v>0</v>
      </c>
    </row>
    <row r="155" spans="1:12" ht="78" customHeight="1">
      <c r="A155" s="35" t="s">
        <v>291</v>
      </c>
      <c r="B155" s="37" t="s">
        <v>290</v>
      </c>
      <c r="C155" s="109" t="s">
        <v>289</v>
      </c>
      <c r="D155" s="97" t="s">
        <v>290</v>
      </c>
      <c r="E155" s="100" t="s">
        <v>266</v>
      </c>
      <c r="F155" s="119"/>
      <c r="G155" s="106">
        <v>50.5</v>
      </c>
      <c r="H155" s="106">
        <v>39.8</v>
      </c>
      <c r="I155" s="106">
        <v>39.8</v>
      </c>
      <c r="J155" s="106">
        <v>87.3</v>
      </c>
      <c r="K155" s="106">
        <v>87.3</v>
      </c>
      <c r="L155" s="106">
        <v>87.3</v>
      </c>
    </row>
    <row r="156" spans="1:12" ht="81" customHeight="1">
      <c r="A156" s="35" t="s">
        <v>292</v>
      </c>
      <c r="B156" s="37" t="s">
        <v>290</v>
      </c>
      <c r="C156" s="111"/>
      <c r="D156" s="98"/>
      <c r="E156" s="101"/>
      <c r="F156" s="124"/>
      <c r="G156" s="107"/>
      <c r="H156" s="107"/>
      <c r="I156" s="107"/>
      <c r="J156" s="107"/>
      <c r="K156" s="107"/>
      <c r="L156" s="107"/>
    </row>
    <row r="157" spans="1:12" ht="77.25" customHeight="1">
      <c r="A157" s="35" t="s">
        <v>293</v>
      </c>
      <c r="B157" s="37" t="s">
        <v>290</v>
      </c>
      <c r="C157" s="111"/>
      <c r="D157" s="98"/>
      <c r="E157" s="101"/>
      <c r="F157" s="124"/>
      <c r="G157" s="107"/>
      <c r="H157" s="107"/>
      <c r="I157" s="107"/>
      <c r="J157" s="107"/>
      <c r="K157" s="107"/>
      <c r="L157" s="107"/>
    </row>
    <row r="158" spans="1:12" ht="78.75" customHeight="1">
      <c r="A158" s="35" t="s">
        <v>294</v>
      </c>
      <c r="B158" s="37" t="s">
        <v>290</v>
      </c>
      <c r="C158" s="110"/>
      <c r="D158" s="99"/>
      <c r="E158" s="102"/>
      <c r="F158" s="120"/>
      <c r="G158" s="108"/>
      <c r="H158" s="108"/>
      <c r="I158" s="108"/>
      <c r="J158" s="108"/>
      <c r="K158" s="108"/>
      <c r="L158" s="108"/>
    </row>
    <row r="159" spans="1:12" ht="90.75" customHeight="1">
      <c r="A159" s="35" t="s">
        <v>297</v>
      </c>
      <c r="B159" s="37" t="s">
        <v>296</v>
      </c>
      <c r="C159" s="109" t="s">
        <v>295</v>
      </c>
      <c r="D159" s="97" t="s">
        <v>296</v>
      </c>
      <c r="E159" s="100" t="s">
        <v>266</v>
      </c>
      <c r="F159" s="119"/>
      <c r="G159" s="106">
        <v>0</v>
      </c>
      <c r="H159" s="106">
        <v>0.8</v>
      </c>
      <c r="I159" s="106">
        <v>0.8</v>
      </c>
      <c r="J159" s="106">
        <v>0</v>
      </c>
      <c r="K159" s="106">
        <v>0</v>
      </c>
      <c r="L159" s="106">
        <v>0</v>
      </c>
    </row>
    <row r="160" spans="1:12" ht="91.5" customHeight="1">
      <c r="A160" s="35" t="s">
        <v>298</v>
      </c>
      <c r="B160" s="37" t="s">
        <v>296</v>
      </c>
      <c r="C160" s="111"/>
      <c r="D160" s="98"/>
      <c r="E160" s="101"/>
      <c r="F160" s="124"/>
      <c r="G160" s="107"/>
      <c r="H160" s="107"/>
      <c r="I160" s="107"/>
      <c r="J160" s="107"/>
      <c r="K160" s="107"/>
      <c r="L160" s="107"/>
    </row>
    <row r="161" spans="1:12" ht="92.25" customHeight="1">
      <c r="A161" s="35" t="s">
        <v>299</v>
      </c>
      <c r="B161" s="37" t="s">
        <v>296</v>
      </c>
      <c r="C161" s="110"/>
      <c r="D161" s="99"/>
      <c r="E161" s="102"/>
      <c r="F161" s="120"/>
      <c r="G161" s="108"/>
      <c r="H161" s="108"/>
      <c r="I161" s="108"/>
      <c r="J161" s="108"/>
      <c r="K161" s="108"/>
      <c r="L161" s="108"/>
    </row>
    <row r="162" spans="1:12" ht="68.25" customHeight="1">
      <c r="A162" s="35" t="s">
        <v>302</v>
      </c>
      <c r="B162" s="37" t="s">
        <v>301</v>
      </c>
      <c r="C162" s="109" t="s">
        <v>300</v>
      </c>
      <c r="D162" s="97" t="s">
        <v>301</v>
      </c>
      <c r="E162" s="100" t="s">
        <v>266</v>
      </c>
      <c r="F162" s="119"/>
      <c r="G162" s="106">
        <v>5.4</v>
      </c>
      <c r="H162" s="106">
        <v>3.9</v>
      </c>
      <c r="I162" s="106">
        <v>3.9</v>
      </c>
      <c r="J162" s="106">
        <v>9.3</v>
      </c>
      <c r="K162" s="106">
        <v>9.3</v>
      </c>
      <c r="L162" s="106">
        <v>9.3</v>
      </c>
    </row>
    <row r="163" spans="1:12" ht="67.5" customHeight="1">
      <c r="A163" s="35" t="s">
        <v>303</v>
      </c>
      <c r="B163" s="37" t="s">
        <v>301</v>
      </c>
      <c r="C163" s="111"/>
      <c r="D163" s="98"/>
      <c r="E163" s="101"/>
      <c r="F163" s="124"/>
      <c r="G163" s="107"/>
      <c r="H163" s="107"/>
      <c r="I163" s="107"/>
      <c r="J163" s="107"/>
      <c r="K163" s="107"/>
      <c r="L163" s="107"/>
    </row>
    <row r="164" spans="1:12" ht="68.25" customHeight="1">
      <c r="A164" s="35" t="s">
        <v>304</v>
      </c>
      <c r="B164" s="37" t="s">
        <v>301</v>
      </c>
      <c r="C164" s="110"/>
      <c r="D164" s="99"/>
      <c r="E164" s="102"/>
      <c r="F164" s="120"/>
      <c r="G164" s="108"/>
      <c r="H164" s="108"/>
      <c r="I164" s="108"/>
      <c r="J164" s="108"/>
      <c r="K164" s="108"/>
      <c r="L164" s="108"/>
    </row>
    <row r="165" spans="1:15" ht="57.75" customHeight="1">
      <c r="A165" s="35" t="s">
        <v>307</v>
      </c>
      <c r="B165" s="37" t="s">
        <v>306</v>
      </c>
      <c r="C165" s="109" t="s">
        <v>305</v>
      </c>
      <c r="D165" s="97" t="s">
        <v>306</v>
      </c>
      <c r="E165" s="100" t="s">
        <v>266</v>
      </c>
      <c r="F165" s="119"/>
      <c r="G165" s="106">
        <v>81</v>
      </c>
      <c r="H165" s="106">
        <v>93.5</v>
      </c>
      <c r="I165" s="106">
        <v>93.5</v>
      </c>
      <c r="J165" s="106">
        <v>140</v>
      </c>
      <c r="K165" s="106">
        <v>140</v>
      </c>
      <c r="L165" s="106">
        <v>140</v>
      </c>
      <c r="O165" s="1"/>
    </row>
    <row r="166" spans="1:15" ht="56.25" customHeight="1">
      <c r="A166" s="35" t="s">
        <v>308</v>
      </c>
      <c r="B166" s="37" t="s">
        <v>306</v>
      </c>
      <c r="C166" s="111"/>
      <c r="D166" s="98"/>
      <c r="E166" s="101"/>
      <c r="F166" s="124"/>
      <c r="G166" s="107"/>
      <c r="H166" s="107"/>
      <c r="I166" s="107"/>
      <c r="J166" s="107"/>
      <c r="K166" s="107"/>
      <c r="L166" s="107"/>
      <c r="O166" s="1"/>
    </row>
    <row r="167" spans="1:12" ht="57.75" customHeight="1">
      <c r="A167" s="35" t="s">
        <v>309</v>
      </c>
      <c r="B167" s="37" t="s">
        <v>306</v>
      </c>
      <c r="C167" s="111"/>
      <c r="D167" s="98"/>
      <c r="E167" s="101"/>
      <c r="F167" s="124"/>
      <c r="G167" s="107"/>
      <c r="H167" s="107"/>
      <c r="I167" s="107"/>
      <c r="J167" s="107"/>
      <c r="K167" s="107"/>
      <c r="L167" s="107"/>
    </row>
    <row r="168" spans="1:12" ht="57" customHeight="1">
      <c r="A168" s="35" t="s">
        <v>310</v>
      </c>
      <c r="B168" s="37" t="s">
        <v>306</v>
      </c>
      <c r="C168" s="111"/>
      <c r="D168" s="98"/>
      <c r="E168" s="101"/>
      <c r="F168" s="124"/>
      <c r="G168" s="107"/>
      <c r="H168" s="107"/>
      <c r="I168" s="107"/>
      <c r="J168" s="107"/>
      <c r="K168" s="107"/>
      <c r="L168" s="107"/>
    </row>
    <row r="169" spans="1:12" ht="58.5" customHeight="1">
      <c r="A169" s="35" t="s">
        <v>311</v>
      </c>
      <c r="B169" s="37" t="s">
        <v>306</v>
      </c>
      <c r="C169" s="110"/>
      <c r="D169" s="99"/>
      <c r="E169" s="102"/>
      <c r="F169" s="120"/>
      <c r="G169" s="108"/>
      <c r="H169" s="108"/>
      <c r="I169" s="108"/>
      <c r="J169" s="108"/>
      <c r="K169" s="108"/>
      <c r="L169" s="108"/>
    </row>
    <row r="170" spans="1:12" ht="69" customHeight="1">
      <c r="A170" s="35" t="s">
        <v>314</v>
      </c>
      <c r="B170" s="37" t="s">
        <v>313</v>
      </c>
      <c r="C170" s="109" t="s">
        <v>312</v>
      </c>
      <c r="D170" s="97" t="s">
        <v>313</v>
      </c>
      <c r="E170" s="100" t="s">
        <v>266</v>
      </c>
      <c r="F170" s="119"/>
      <c r="G170" s="106">
        <v>210.5</v>
      </c>
      <c r="H170" s="106">
        <v>326.5</v>
      </c>
      <c r="I170" s="106">
        <v>399.9</v>
      </c>
      <c r="J170" s="106">
        <v>552.8</v>
      </c>
      <c r="K170" s="106">
        <v>552.8</v>
      </c>
      <c r="L170" s="106">
        <v>552.8</v>
      </c>
    </row>
    <row r="171" spans="1:12" ht="68.25" customHeight="1">
      <c r="A171" s="35" t="s">
        <v>315</v>
      </c>
      <c r="B171" s="37" t="s">
        <v>313</v>
      </c>
      <c r="C171" s="111"/>
      <c r="D171" s="98"/>
      <c r="E171" s="101"/>
      <c r="F171" s="124"/>
      <c r="G171" s="107"/>
      <c r="H171" s="107"/>
      <c r="I171" s="107"/>
      <c r="J171" s="107"/>
      <c r="K171" s="107"/>
      <c r="L171" s="107"/>
    </row>
    <row r="172" spans="1:12" ht="69" customHeight="1">
      <c r="A172" s="35" t="s">
        <v>316</v>
      </c>
      <c r="B172" s="37" t="s">
        <v>313</v>
      </c>
      <c r="C172" s="111"/>
      <c r="D172" s="98"/>
      <c r="E172" s="101"/>
      <c r="F172" s="124"/>
      <c r="G172" s="107"/>
      <c r="H172" s="107"/>
      <c r="I172" s="107"/>
      <c r="J172" s="107"/>
      <c r="K172" s="107"/>
      <c r="L172" s="107"/>
    </row>
    <row r="173" spans="1:12" ht="72" customHeight="1">
      <c r="A173" s="35" t="s">
        <v>317</v>
      </c>
      <c r="B173" s="37" t="s">
        <v>313</v>
      </c>
      <c r="C173" s="111"/>
      <c r="D173" s="98"/>
      <c r="E173" s="101"/>
      <c r="F173" s="124"/>
      <c r="G173" s="107"/>
      <c r="H173" s="107"/>
      <c r="I173" s="107"/>
      <c r="J173" s="107"/>
      <c r="K173" s="107"/>
      <c r="L173" s="107"/>
    </row>
    <row r="174" spans="1:12" ht="69.75" customHeight="1">
      <c r="A174" s="35" t="s">
        <v>318</v>
      </c>
      <c r="B174" s="37" t="s">
        <v>313</v>
      </c>
      <c r="C174" s="110"/>
      <c r="D174" s="99"/>
      <c r="E174" s="102"/>
      <c r="F174" s="120"/>
      <c r="G174" s="108"/>
      <c r="H174" s="108"/>
      <c r="I174" s="108"/>
      <c r="J174" s="108"/>
      <c r="K174" s="108"/>
      <c r="L174" s="108"/>
    </row>
    <row r="175" spans="1:12" ht="93.75" customHeight="1">
      <c r="A175" s="35" t="s">
        <v>326</v>
      </c>
      <c r="B175" s="37" t="s">
        <v>313</v>
      </c>
      <c r="C175" s="25" t="s">
        <v>325</v>
      </c>
      <c r="D175" s="45" t="s">
        <v>313</v>
      </c>
      <c r="E175" s="26" t="s">
        <v>53</v>
      </c>
      <c r="F175" s="56"/>
      <c r="G175" s="32">
        <v>0</v>
      </c>
      <c r="H175" s="32">
        <v>0.7</v>
      </c>
      <c r="I175" s="33">
        <v>0.7</v>
      </c>
      <c r="J175" s="33">
        <v>0</v>
      </c>
      <c r="K175" s="33">
        <v>0</v>
      </c>
      <c r="L175" s="33">
        <v>0</v>
      </c>
    </row>
    <row r="176" spans="1:12" ht="91.5" customHeight="1">
      <c r="A176" s="35" t="s">
        <v>329</v>
      </c>
      <c r="B176" s="37" t="s">
        <v>328</v>
      </c>
      <c r="C176" s="25" t="s">
        <v>327</v>
      </c>
      <c r="D176" s="45" t="s">
        <v>328</v>
      </c>
      <c r="E176" s="26" t="s">
        <v>10</v>
      </c>
      <c r="F176" s="56"/>
      <c r="G176" s="32">
        <v>97.6</v>
      </c>
      <c r="H176" s="32">
        <v>2.6</v>
      </c>
      <c r="I176" s="33">
        <v>47.2</v>
      </c>
      <c r="J176" s="33">
        <v>168.6</v>
      </c>
      <c r="K176" s="33">
        <v>168.6</v>
      </c>
      <c r="L176" s="33">
        <v>168.6</v>
      </c>
    </row>
    <row r="177" spans="1:12" ht="126.75" customHeight="1">
      <c r="A177" s="35"/>
      <c r="B177" s="37"/>
      <c r="C177" s="42" t="s">
        <v>568</v>
      </c>
      <c r="D177" s="46" t="s">
        <v>567</v>
      </c>
      <c r="E177" s="64"/>
      <c r="F177" s="57"/>
      <c r="G177" s="44">
        <f aca="true" t="shared" si="31" ref="G177:L177">SUM(G178:G180)</f>
        <v>0</v>
      </c>
      <c r="H177" s="44">
        <f t="shared" si="31"/>
        <v>39.3</v>
      </c>
      <c r="I177" s="44">
        <f t="shared" si="31"/>
        <v>39.3</v>
      </c>
      <c r="J177" s="44">
        <f t="shared" si="31"/>
        <v>0</v>
      </c>
      <c r="K177" s="44">
        <f t="shared" si="31"/>
        <v>0</v>
      </c>
      <c r="L177" s="44">
        <f t="shared" si="31"/>
        <v>0</v>
      </c>
    </row>
    <row r="178" spans="1:12" ht="81" customHeight="1">
      <c r="A178" s="35" t="s">
        <v>332</v>
      </c>
      <c r="B178" s="37" t="s">
        <v>331</v>
      </c>
      <c r="C178" s="25" t="s">
        <v>330</v>
      </c>
      <c r="D178" s="37" t="s">
        <v>331</v>
      </c>
      <c r="E178" s="26" t="s">
        <v>10</v>
      </c>
      <c r="F178" s="56"/>
      <c r="G178" s="32">
        <v>0</v>
      </c>
      <c r="H178" s="32">
        <v>36.9</v>
      </c>
      <c r="I178" s="33">
        <v>36.9</v>
      </c>
      <c r="J178" s="33">
        <v>0</v>
      </c>
      <c r="K178" s="33">
        <v>0</v>
      </c>
      <c r="L178" s="33">
        <v>0</v>
      </c>
    </row>
    <row r="179" spans="1:12" ht="82.5" customHeight="1">
      <c r="A179" s="35" t="s">
        <v>334</v>
      </c>
      <c r="B179" s="37" t="s">
        <v>331</v>
      </c>
      <c r="C179" s="25" t="s">
        <v>333</v>
      </c>
      <c r="D179" s="45" t="s">
        <v>331</v>
      </c>
      <c r="E179" s="26" t="s">
        <v>234</v>
      </c>
      <c r="F179" s="56"/>
      <c r="G179" s="32">
        <v>0</v>
      </c>
      <c r="H179" s="32">
        <v>1.9</v>
      </c>
      <c r="I179" s="33">
        <v>1.9</v>
      </c>
      <c r="J179" s="33">
        <v>0</v>
      </c>
      <c r="K179" s="33">
        <v>0</v>
      </c>
      <c r="L179" s="33">
        <v>0</v>
      </c>
    </row>
    <row r="180" spans="1:12" ht="85.5" customHeight="1">
      <c r="A180" s="35" t="s">
        <v>336</v>
      </c>
      <c r="B180" s="37" t="s">
        <v>337</v>
      </c>
      <c r="C180" s="25" t="s">
        <v>335</v>
      </c>
      <c r="D180" s="45" t="s">
        <v>337</v>
      </c>
      <c r="E180" s="26" t="s">
        <v>192</v>
      </c>
      <c r="F180" s="56"/>
      <c r="G180" s="32">
        <v>0</v>
      </c>
      <c r="H180" s="32">
        <v>0.5</v>
      </c>
      <c r="I180" s="33">
        <v>0.5</v>
      </c>
      <c r="J180" s="33">
        <v>0</v>
      </c>
      <c r="K180" s="33">
        <v>0</v>
      </c>
      <c r="L180" s="33">
        <v>0</v>
      </c>
    </row>
    <row r="181" spans="1:12" ht="27.75" customHeight="1">
      <c r="A181" s="35"/>
      <c r="B181" s="37"/>
      <c r="C181" s="42" t="s">
        <v>570</v>
      </c>
      <c r="D181" s="64" t="s">
        <v>569</v>
      </c>
      <c r="E181" s="64"/>
      <c r="F181" s="57"/>
      <c r="G181" s="44">
        <f aca="true" t="shared" si="32" ref="G181:L181">SUM(G182:G186)</f>
        <v>21.1</v>
      </c>
      <c r="H181" s="44">
        <f t="shared" si="32"/>
        <v>107.7</v>
      </c>
      <c r="I181" s="44">
        <f t="shared" si="32"/>
        <v>107.7</v>
      </c>
      <c r="J181" s="44">
        <f t="shared" si="32"/>
        <v>0</v>
      </c>
      <c r="K181" s="44">
        <f t="shared" si="32"/>
        <v>0</v>
      </c>
      <c r="L181" s="44">
        <f t="shared" si="32"/>
        <v>0</v>
      </c>
    </row>
    <row r="182" spans="1:12" ht="81.75" customHeight="1">
      <c r="A182" s="35" t="s">
        <v>340</v>
      </c>
      <c r="B182" s="37" t="s">
        <v>339</v>
      </c>
      <c r="C182" s="25" t="s">
        <v>338</v>
      </c>
      <c r="D182" s="26" t="s">
        <v>339</v>
      </c>
      <c r="E182" s="26" t="s">
        <v>41</v>
      </c>
      <c r="F182" s="56"/>
      <c r="G182" s="32">
        <v>0</v>
      </c>
      <c r="H182" s="32">
        <v>5.7</v>
      </c>
      <c r="I182" s="33">
        <v>5.7</v>
      </c>
      <c r="J182" s="33">
        <v>0</v>
      </c>
      <c r="K182" s="33">
        <v>0</v>
      </c>
      <c r="L182" s="33">
        <v>0</v>
      </c>
    </row>
    <row r="183" spans="1:12" ht="72" customHeight="1">
      <c r="A183" s="35" t="s">
        <v>343</v>
      </c>
      <c r="B183" s="37" t="s">
        <v>342</v>
      </c>
      <c r="C183" s="25" t="s">
        <v>341</v>
      </c>
      <c r="D183" s="45" t="s">
        <v>342</v>
      </c>
      <c r="E183" s="26" t="s">
        <v>571</v>
      </c>
      <c r="F183" s="56"/>
      <c r="G183" s="32">
        <v>0</v>
      </c>
      <c r="H183" s="32">
        <v>35.4</v>
      </c>
      <c r="I183" s="33">
        <v>35.4</v>
      </c>
      <c r="J183" s="33">
        <v>0</v>
      </c>
      <c r="K183" s="33">
        <v>0</v>
      </c>
      <c r="L183" s="33">
        <v>0</v>
      </c>
    </row>
    <row r="184" spans="1:12" ht="70.5" customHeight="1">
      <c r="A184" s="35" t="s">
        <v>345</v>
      </c>
      <c r="B184" s="37" t="s">
        <v>342</v>
      </c>
      <c r="C184" s="25" t="s">
        <v>344</v>
      </c>
      <c r="D184" s="45" t="s">
        <v>342</v>
      </c>
      <c r="E184" s="26" t="s">
        <v>10</v>
      </c>
      <c r="F184" s="56"/>
      <c r="G184" s="32">
        <v>0</v>
      </c>
      <c r="H184" s="32">
        <v>0</v>
      </c>
      <c r="I184" s="33">
        <v>0</v>
      </c>
      <c r="J184" s="33">
        <v>0</v>
      </c>
      <c r="K184" s="33">
        <v>0</v>
      </c>
      <c r="L184" s="33">
        <v>0</v>
      </c>
    </row>
    <row r="185" spans="1:12" ht="69.75" customHeight="1">
      <c r="A185" s="35" t="s">
        <v>347</v>
      </c>
      <c r="B185" s="37" t="s">
        <v>348</v>
      </c>
      <c r="C185" s="38" t="s">
        <v>346</v>
      </c>
      <c r="D185" s="45" t="s">
        <v>348</v>
      </c>
      <c r="E185" s="26" t="s">
        <v>192</v>
      </c>
      <c r="F185" s="56"/>
      <c r="G185" s="33">
        <v>21.1</v>
      </c>
      <c r="H185" s="33">
        <v>26.6</v>
      </c>
      <c r="I185" s="33">
        <v>26.6</v>
      </c>
      <c r="J185" s="33">
        <v>0</v>
      </c>
      <c r="K185" s="33">
        <v>0</v>
      </c>
      <c r="L185" s="33">
        <v>0</v>
      </c>
    </row>
    <row r="186" spans="1:12" ht="120.75" customHeight="1">
      <c r="A186" s="35" t="s">
        <v>351</v>
      </c>
      <c r="B186" s="37" t="s">
        <v>350</v>
      </c>
      <c r="C186" s="38" t="s">
        <v>349</v>
      </c>
      <c r="D186" s="45" t="s">
        <v>350</v>
      </c>
      <c r="E186" s="26" t="s">
        <v>52</v>
      </c>
      <c r="F186" s="56"/>
      <c r="G186" s="33">
        <v>0</v>
      </c>
      <c r="H186" s="33">
        <v>40</v>
      </c>
      <c r="I186" s="33">
        <v>40</v>
      </c>
      <c r="J186" s="33">
        <v>0</v>
      </c>
      <c r="K186" s="33">
        <v>0</v>
      </c>
      <c r="L186" s="33">
        <v>0</v>
      </c>
    </row>
    <row r="187" spans="1:12" ht="15" customHeight="1">
      <c r="A187" s="35"/>
      <c r="B187" s="65"/>
      <c r="C187" s="52" t="s">
        <v>572</v>
      </c>
      <c r="D187" s="39" t="s">
        <v>61</v>
      </c>
      <c r="E187" s="53"/>
      <c r="F187" s="29"/>
      <c r="G187" s="50">
        <f aca="true" t="shared" si="33" ref="G187:L187">SUM(G188:G190)</f>
        <v>1092.6</v>
      </c>
      <c r="H187" s="50">
        <f t="shared" si="33"/>
        <v>998.8000000000001</v>
      </c>
      <c r="I187" s="50">
        <f t="shared" si="33"/>
        <v>1002.5</v>
      </c>
      <c r="J187" s="50">
        <f t="shared" si="33"/>
        <v>0</v>
      </c>
      <c r="K187" s="50">
        <f t="shared" si="33"/>
        <v>0</v>
      </c>
      <c r="L187" s="50">
        <f t="shared" si="33"/>
        <v>0</v>
      </c>
    </row>
    <row r="188" spans="1:12" ht="58.5" customHeight="1">
      <c r="A188" s="35" t="s">
        <v>353</v>
      </c>
      <c r="B188" s="37" t="s">
        <v>354</v>
      </c>
      <c r="C188" s="38" t="s">
        <v>352</v>
      </c>
      <c r="D188" s="51" t="s">
        <v>354</v>
      </c>
      <c r="E188" s="26" t="s">
        <v>462</v>
      </c>
      <c r="F188" s="56"/>
      <c r="G188" s="33">
        <v>0</v>
      </c>
      <c r="H188" s="33">
        <v>-3.8</v>
      </c>
      <c r="I188" s="33">
        <v>0</v>
      </c>
      <c r="J188" s="33">
        <v>0</v>
      </c>
      <c r="K188" s="33">
        <v>0</v>
      </c>
      <c r="L188" s="33">
        <v>0</v>
      </c>
    </row>
    <row r="189" spans="1:12" ht="58.5" customHeight="1">
      <c r="A189" s="35" t="s">
        <v>356</v>
      </c>
      <c r="B189" s="37" t="s">
        <v>357</v>
      </c>
      <c r="C189" s="38" t="s">
        <v>355</v>
      </c>
      <c r="D189" s="51" t="s">
        <v>357</v>
      </c>
      <c r="E189" s="26" t="s">
        <v>462</v>
      </c>
      <c r="F189" s="56"/>
      <c r="G189" s="33">
        <v>679</v>
      </c>
      <c r="H189" s="33">
        <v>605.7</v>
      </c>
      <c r="I189" s="33">
        <v>605.6</v>
      </c>
      <c r="J189" s="33">
        <v>0</v>
      </c>
      <c r="K189" s="33">
        <v>0</v>
      </c>
      <c r="L189" s="33">
        <v>0</v>
      </c>
    </row>
    <row r="190" spans="1:12" ht="58.5" customHeight="1">
      <c r="A190" s="35" t="s">
        <v>359</v>
      </c>
      <c r="B190" s="37" t="s">
        <v>360</v>
      </c>
      <c r="C190" s="38" t="s">
        <v>358</v>
      </c>
      <c r="D190" s="51" t="s">
        <v>360</v>
      </c>
      <c r="E190" s="26" t="s">
        <v>192</v>
      </c>
      <c r="F190" s="56"/>
      <c r="G190" s="33">
        <v>413.6</v>
      </c>
      <c r="H190" s="33">
        <v>396.9</v>
      </c>
      <c r="I190" s="33">
        <v>396.9</v>
      </c>
      <c r="J190" s="33">
        <v>0</v>
      </c>
      <c r="K190" s="33">
        <v>0</v>
      </c>
      <c r="L190" s="33">
        <v>0</v>
      </c>
    </row>
    <row r="191" spans="1:12" ht="15" customHeight="1">
      <c r="A191" s="35"/>
      <c r="B191" s="59"/>
      <c r="C191" s="78" t="s">
        <v>361</v>
      </c>
      <c r="D191" s="79" t="s">
        <v>362</v>
      </c>
      <c r="E191" s="80"/>
      <c r="F191" s="20"/>
      <c r="G191" s="81">
        <f aca="true" t="shared" si="34" ref="G191:L191">G192+G258+G255</f>
        <v>444786.39999999997</v>
      </c>
      <c r="H191" s="81">
        <f t="shared" si="34"/>
        <v>341605.8</v>
      </c>
      <c r="I191" s="81">
        <f t="shared" si="34"/>
        <v>469544.4</v>
      </c>
      <c r="J191" s="81">
        <f t="shared" si="34"/>
        <v>349502.50000000006</v>
      </c>
      <c r="K191" s="81">
        <f t="shared" si="34"/>
        <v>291837.4</v>
      </c>
      <c r="L191" s="81">
        <f t="shared" si="34"/>
        <v>292284.7</v>
      </c>
    </row>
    <row r="192" spans="1:12" ht="43.5" customHeight="1">
      <c r="A192" s="35"/>
      <c r="B192" s="37"/>
      <c r="C192" s="52" t="s">
        <v>364</v>
      </c>
      <c r="D192" s="82" t="s">
        <v>365</v>
      </c>
      <c r="E192" s="37"/>
      <c r="F192" s="83"/>
      <c r="G192" s="84">
        <f aca="true" t="shared" si="35" ref="G192:L192">G193+G198+G227+G247</f>
        <v>445086.39999999997</v>
      </c>
      <c r="H192" s="84">
        <f t="shared" si="35"/>
        <v>341905.8</v>
      </c>
      <c r="I192" s="84">
        <f t="shared" si="35"/>
        <v>469844.4</v>
      </c>
      <c r="J192" s="84">
        <f t="shared" si="35"/>
        <v>349502.50000000006</v>
      </c>
      <c r="K192" s="84">
        <f t="shared" si="35"/>
        <v>291837.4</v>
      </c>
      <c r="L192" s="84">
        <f t="shared" si="35"/>
        <v>292284.7</v>
      </c>
    </row>
    <row r="193" spans="1:12" ht="23.25" customHeight="1">
      <c r="A193" s="35"/>
      <c r="B193" s="37"/>
      <c r="C193" s="52" t="s">
        <v>366</v>
      </c>
      <c r="D193" s="60" t="s">
        <v>65</v>
      </c>
      <c r="E193" s="85"/>
      <c r="F193" s="21"/>
      <c r="G193" s="84">
        <f aca="true" t="shared" si="36" ref="G193:L193">SUM(G194:G197)</f>
        <v>40378</v>
      </c>
      <c r="H193" s="84">
        <f t="shared" si="36"/>
        <v>30283.1</v>
      </c>
      <c r="I193" s="84">
        <f t="shared" si="36"/>
        <v>40378</v>
      </c>
      <c r="J193" s="84">
        <f t="shared" si="36"/>
        <v>73544.8</v>
      </c>
      <c r="K193" s="84">
        <f t="shared" si="36"/>
        <v>33713.3</v>
      </c>
      <c r="L193" s="84">
        <f t="shared" si="36"/>
        <v>34653.2</v>
      </c>
    </row>
    <row r="194" spans="1:12" ht="58.5" customHeight="1">
      <c r="A194" s="35" t="s">
        <v>369</v>
      </c>
      <c r="B194" s="37" t="s">
        <v>368</v>
      </c>
      <c r="C194" s="38" t="s">
        <v>367</v>
      </c>
      <c r="D194" s="51" t="s">
        <v>368</v>
      </c>
      <c r="E194" s="34" t="s">
        <v>15</v>
      </c>
      <c r="F194" s="56"/>
      <c r="G194" s="86">
        <v>10469.9</v>
      </c>
      <c r="H194" s="86">
        <v>7852.5</v>
      </c>
      <c r="I194" s="86">
        <v>10469.9</v>
      </c>
      <c r="J194" s="86">
        <v>0</v>
      </c>
      <c r="K194" s="86">
        <v>0</v>
      </c>
      <c r="L194" s="86">
        <v>0</v>
      </c>
    </row>
    <row r="195" spans="1:13" ht="59.25" customHeight="1">
      <c r="A195" s="35" t="s">
        <v>372</v>
      </c>
      <c r="B195" s="37" t="s">
        <v>371</v>
      </c>
      <c r="C195" s="38" t="s">
        <v>370</v>
      </c>
      <c r="D195" s="51" t="s">
        <v>371</v>
      </c>
      <c r="E195" s="34" t="s">
        <v>15</v>
      </c>
      <c r="F195" s="56"/>
      <c r="G195" s="86">
        <v>21914.4</v>
      </c>
      <c r="H195" s="86">
        <v>16435.7</v>
      </c>
      <c r="I195" s="86">
        <v>21914.4</v>
      </c>
      <c r="J195" s="86">
        <v>0</v>
      </c>
      <c r="K195" s="86">
        <v>0</v>
      </c>
      <c r="L195" s="86">
        <v>0</v>
      </c>
      <c r="M195" s="3"/>
    </row>
    <row r="196" spans="1:13" ht="59.25" customHeight="1">
      <c r="A196" s="35" t="s">
        <v>375</v>
      </c>
      <c r="B196" s="37" t="s">
        <v>374</v>
      </c>
      <c r="C196" s="38" t="s">
        <v>373</v>
      </c>
      <c r="D196" s="51" t="s">
        <v>374</v>
      </c>
      <c r="E196" s="34" t="s">
        <v>15</v>
      </c>
      <c r="F196" s="56"/>
      <c r="G196" s="86">
        <v>7993.7</v>
      </c>
      <c r="H196" s="86">
        <v>5994.9</v>
      </c>
      <c r="I196" s="86">
        <v>7993.7</v>
      </c>
      <c r="J196" s="86">
        <v>0</v>
      </c>
      <c r="K196" s="86">
        <v>0</v>
      </c>
      <c r="L196" s="86">
        <v>0</v>
      </c>
      <c r="M196" s="3"/>
    </row>
    <row r="197" spans="1:13" ht="58.5" customHeight="1">
      <c r="A197" s="35"/>
      <c r="B197" s="37" t="s">
        <v>467</v>
      </c>
      <c r="C197" s="38" t="s">
        <v>468</v>
      </c>
      <c r="D197" s="37" t="s">
        <v>467</v>
      </c>
      <c r="E197" s="34" t="s">
        <v>15</v>
      </c>
      <c r="F197" s="56"/>
      <c r="G197" s="86">
        <v>0</v>
      </c>
      <c r="H197" s="86">
        <v>0</v>
      </c>
      <c r="I197" s="86">
        <v>0</v>
      </c>
      <c r="J197" s="86">
        <v>73544.8</v>
      </c>
      <c r="K197" s="86">
        <v>33713.3</v>
      </c>
      <c r="L197" s="86">
        <v>34653.2</v>
      </c>
      <c r="M197" s="3"/>
    </row>
    <row r="198" spans="1:12" ht="33.75" customHeight="1">
      <c r="A198" s="35"/>
      <c r="B198" s="59"/>
      <c r="C198" s="52" t="s">
        <v>376</v>
      </c>
      <c r="D198" s="60" t="s">
        <v>64</v>
      </c>
      <c r="E198" s="85"/>
      <c r="F198" s="21"/>
      <c r="G198" s="84">
        <f aca="true" t="shared" si="37" ref="G198:L198">SUM(G199:G226)</f>
        <v>148236.2</v>
      </c>
      <c r="H198" s="84">
        <f t="shared" si="37"/>
        <v>118119.20000000001</v>
      </c>
      <c r="I198" s="84">
        <f t="shared" si="37"/>
        <v>158584.2</v>
      </c>
      <c r="J198" s="84">
        <f t="shared" si="37"/>
        <v>88157.2</v>
      </c>
      <c r="K198" s="84">
        <f t="shared" si="37"/>
        <v>75069.90000000001</v>
      </c>
      <c r="L198" s="84">
        <f t="shared" si="37"/>
        <v>74415.6</v>
      </c>
    </row>
    <row r="199" spans="1:12" ht="123.75" customHeight="1">
      <c r="A199" s="35" t="s">
        <v>380</v>
      </c>
      <c r="B199" s="37" t="s">
        <v>379</v>
      </c>
      <c r="C199" s="38" t="s">
        <v>378</v>
      </c>
      <c r="D199" s="51" t="s">
        <v>70</v>
      </c>
      <c r="E199" s="34" t="s">
        <v>377</v>
      </c>
      <c r="F199" s="56"/>
      <c r="G199" s="86">
        <v>20642.4</v>
      </c>
      <c r="H199" s="86">
        <v>20432</v>
      </c>
      <c r="I199" s="86">
        <v>20642.4</v>
      </c>
      <c r="J199" s="86">
        <v>0</v>
      </c>
      <c r="K199" s="86">
        <v>0</v>
      </c>
      <c r="L199" s="86">
        <v>0</v>
      </c>
    </row>
    <row r="200" spans="1:12" ht="91.5" customHeight="1">
      <c r="A200" s="35" t="s">
        <v>382</v>
      </c>
      <c r="B200" s="37" t="s">
        <v>379</v>
      </c>
      <c r="C200" s="38" t="s">
        <v>381</v>
      </c>
      <c r="D200" s="51" t="s">
        <v>379</v>
      </c>
      <c r="E200" s="34" t="s">
        <v>15</v>
      </c>
      <c r="F200" s="77"/>
      <c r="G200" s="86">
        <v>27290.6</v>
      </c>
      <c r="H200" s="86">
        <v>23933</v>
      </c>
      <c r="I200" s="86">
        <v>30579.2</v>
      </c>
      <c r="J200" s="86">
        <v>0</v>
      </c>
      <c r="K200" s="86">
        <v>0</v>
      </c>
      <c r="L200" s="86">
        <v>0</v>
      </c>
    </row>
    <row r="201" spans="1:12" ht="102" customHeight="1">
      <c r="A201" s="35"/>
      <c r="B201" s="37" t="s">
        <v>469</v>
      </c>
      <c r="C201" s="38" t="s">
        <v>470</v>
      </c>
      <c r="D201" s="37" t="s">
        <v>469</v>
      </c>
      <c r="E201" s="34" t="s">
        <v>471</v>
      </c>
      <c r="F201" s="77"/>
      <c r="G201" s="86">
        <v>0</v>
      </c>
      <c r="H201" s="86">
        <v>0</v>
      </c>
      <c r="I201" s="86">
        <v>0</v>
      </c>
      <c r="J201" s="86">
        <v>32733.7</v>
      </c>
      <c r="K201" s="86">
        <v>31839.8</v>
      </c>
      <c r="L201" s="86">
        <v>31839.8</v>
      </c>
    </row>
    <row r="202" spans="1:12" ht="58.5" customHeight="1">
      <c r="A202" s="35" t="s">
        <v>385</v>
      </c>
      <c r="B202" s="37" t="s">
        <v>384</v>
      </c>
      <c r="C202" s="38" t="s">
        <v>383</v>
      </c>
      <c r="D202" s="51" t="s">
        <v>384</v>
      </c>
      <c r="E202" s="34" t="s">
        <v>10</v>
      </c>
      <c r="F202" s="56"/>
      <c r="G202" s="86">
        <v>2664.5</v>
      </c>
      <c r="H202" s="86">
        <v>2664.5</v>
      </c>
      <c r="I202" s="86">
        <v>2664.5</v>
      </c>
      <c r="J202" s="86">
        <v>0</v>
      </c>
      <c r="K202" s="86">
        <v>0</v>
      </c>
      <c r="L202" s="86">
        <v>0</v>
      </c>
    </row>
    <row r="203" spans="1:12" ht="83.25" customHeight="1">
      <c r="A203" s="35"/>
      <c r="B203" s="37" t="s">
        <v>583</v>
      </c>
      <c r="C203" s="38" t="s">
        <v>489</v>
      </c>
      <c r="D203" s="51" t="s">
        <v>583</v>
      </c>
      <c r="E203" s="34" t="s">
        <v>584</v>
      </c>
      <c r="F203" s="56"/>
      <c r="G203" s="86">
        <v>0</v>
      </c>
      <c r="H203" s="86">
        <v>0</v>
      </c>
      <c r="I203" s="86">
        <v>0</v>
      </c>
      <c r="J203" s="86">
        <v>2739.5</v>
      </c>
      <c r="K203" s="86">
        <v>0</v>
      </c>
      <c r="L203" s="86">
        <v>0</v>
      </c>
    </row>
    <row r="204" spans="1:12" ht="80.25" customHeight="1">
      <c r="A204" s="35" t="s">
        <v>388</v>
      </c>
      <c r="B204" s="37" t="s">
        <v>387</v>
      </c>
      <c r="C204" s="38" t="s">
        <v>386</v>
      </c>
      <c r="D204" s="51" t="s">
        <v>387</v>
      </c>
      <c r="E204" s="34" t="s">
        <v>10</v>
      </c>
      <c r="F204" s="56"/>
      <c r="G204" s="86">
        <v>3026.2</v>
      </c>
      <c r="H204" s="86">
        <v>3010.6</v>
      </c>
      <c r="I204" s="86">
        <v>3010.8</v>
      </c>
      <c r="J204" s="86">
        <v>0</v>
      </c>
      <c r="K204" s="86">
        <v>0</v>
      </c>
      <c r="L204" s="86">
        <v>0</v>
      </c>
    </row>
    <row r="205" spans="1:12" ht="69" customHeight="1">
      <c r="A205" s="35" t="s">
        <v>405</v>
      </c>
      <c r="B205" s="37" t="s">
        <v>404</v>
      </c>
      <c r="C205" s="38" t="s">
        <v>403</v>
      </c>
      <c r="D205" s="51" t="s">
        <v>404</v>
      </c>
      <c r="E205" s="34" t="s">
        <v>234</v>
      </c>
      <c r="F205" s="77"/>
      <c r="G205" s="86">
        <v>6492.8</v>
      </c>
      <c r="H205" s="86">
        <v>3731.3</v>
      </c>
      <c r="I205" s="86">
        <v>6492.8</v>
      </c>
      <c r="J205" s="86">
        <v>0</v>
      </c>
      <c r="K205" s="86">
        <v>0</v>
      </c>
      <c r="L205" s="86">
        <v>0</v>
      </c>
    </row>
    <row r="206" spans="1:12" ht="84" customHeight="1">
      <c r="A206" s="35"/>
      <c r="B206" s="37" t="s">
        <v>472</v>
      </c>
      <c r="C206" s="38" t="s">
        <v>473</v>
      </c>
      <c r="D206" s="37" t="s">
        <v>472</v>
      </c>
      <c r="E206" s="34" t="s">
        <v>584</v>
      </c>
      <c r="F206" s="77"/>
      <c r="G206" s="86">
        <v>0</v>
      </c>
      <c r="H206" s="86">
        <v>0</v>
      </c>
      <c r="I206" s="86">
        <v>0</v>
      </c>
      <c r="J206" s="86">
        <v>7308.8</v>
      </c>
      <c r="K206" s="86">
        <v>7308.8</v>
      </c>
      <c r="L206" s="86">
        <v>7115.8</v>
      </c>
    </row>
    <row r="207" spans="1:13" ht="68.25" customHeight="1">
      <c r="A207" s="35"/>
      <c r="B207" s="37" t="s">
        <v>464</v>
      </c>
      <c r="C207" s="38" t="s">
        <v>463</v>
      </c>
      <c r="D207" s="37" t="s">
        <v>464</v>
      </c>
      <c r="E207" s="34" t="s">
        <v>15</v>
      </c>
      <c r="F207" s="56"/>
      <c r="G207" s="86">
        <v>9548.4</v>
      </c>
      <c r="H207" s="86">
        <v>0</v>
      </c>
      <c r="I207" s="86">
        <v>9548.4</v>
      </c>
      <c r="J207" s="86">
        <v>0</v>
      </c>
      <c r="K207" s="86">
        <v>0</v>
      </c>
      <c r="L207" s="86">
        <v>0</v>
      </c>
      <c r="M207" s="3"/>
    </row>
    <row r="208" spans="1:12" ht="69" customHeight="1">
      <c r="A208" s="35" t="s">
        <v>391</v>
      </c>
      <c r="B208" s="37" t="s">
        <v>390</v>
      </c>
      <c r="C208" s="38" t="s">
        <v>389</v>
      </c>
      <c r="D208" s="51" t="s">
        <v>390</v>
      </c>
      <c r="E208" s="34" t="s">
        <v>10</v>
      </c>
      <c r="F208" s="77"/>
      <c r="G208" s="86">
        <v>554.1</v>
      </c>
      <c r="H208" s="86">
        <v>554.1</v>
      </c>
      <c r="I208" s="86">
        <v>554.1</v>
      </c>
      <c r="J208" s="86">
        <v>0</v>
      </c>
      <c r="K208" s="86">
        <v>0</v>
      </c>
      <c r="L208" s="86">
        <v>0</v>
      </c>
    </row>
    <row r="209" spans="1:12" ht="47.25" customHeight="1">
      <c r="A209" s="35" t="s">
        <v>394</v>
      </c>
      <c r="B209" s="37" t="s">
        <v>393</v>
      </c>
      <c r="C209" s="38" t="s">
        <v>392</v>
      </c>
      <c r="D209" s="51" t="s">
        <v>393</v>
      </c>
      <c r="E209" s="34" t="s">
        <v>10</v>
      </c>
      <c r="F209" s="77"/>
      <c r="G209" s="86">
        <v>159.2</v>
      </c>
      <c r="H209" s="33">
        <v>1.3</v>
      </c>
      <c r="I209" s="86">
        <v>31.8</v>
      </c>
      <c r="J209" s="86">
        <v>0</v>
      </c>
      <c r="K209" s="86">
        <v>0</v>
      </c>
      <c r="L209" s="86">
        <v>0</v>
      </c>
    </row>
    <row r="210" spans="1:12" ht="81" customHeight="1">
      <c r="A210" s="35" t="s">
        <v>396</v>
      </c>
      <c r="B210" s="37" t="s">
        <v>71</v>
      </c>
      <c r="C210" s="38" t="s">
        <v>395</v>
      </c>
      <c r="D210" s="51" t="s">
        <v>71</v>
      </c>
      <c r="E210" s="34" t="s">
        <v>377</v>
      </c>
      <c r="F210" s="56"/>
      <c r="G210" s="86">
        <v>10471</v>
      </c>
      <c r="H210" s="86">
        <v>10471</v>
      </c>
      <c r="I210" s="86">
        <v>10471</v>
      </c>
      <c r="J210" s="86">
        <v>0</v>
      </c>
      <c r="K210" s="86">
        <v>0</v>
      </c>
      <c r="L210" s="86">
        <v>0</v>
      </c>
    </row>
    <row r="211" spans="1:12" ht="91.5" customHeight="1">
      <c r="A211" s="35"/>
      <c r="B211" s="37" t="s">
        <v>474</v>
      </c>
      <c r="C211" s="38" t="s">
        <v>475</v>
      </c>
      <c r="D211" s="37" t="s">
        <v>474</v>
      </c>
      <c r="E211" s="34" t="s">
        <v>471</v>
      </c>
      <c r="F211" s="56"/>
      <c r="G211" s="86">
        <v>0</v>
      </c>
      <c r="H211" s="86">
        <v>0</v>
      </c>
      <c r="I211" s="86">
        <v>0</v>
      </c>
      <c r="J211" s="86">
        <v>7440</v>
      </c>
      <c r="K211" s="86">
        <v>7735.8</v>
      </c>
      <c r="L211" s="86">
        <v>7618.6</v>
      </c>
    </row>
    <row r="212" spans="1:12" ht="56.25" customHeight="1">
      <c r="A212" s="35" t="s">
        <v>402</v>
      </c>
      <c r="B212" s="37" t="s">
        <v>401</v>
      </c>
      <c r="C212" s="38" t="s">
        <v>400</v>
      </c>
      <c r="D212" s="51" t="s">
        <v>401</v>
      </c>
      <c r="E212" s="34" t="s">
        <v>363</v>
      </c>
      <c r="F212" s="77"/>
      <c r="G212" s="86">
        <v>300</v>
      </c>
      <c r="H212" s="86">
        <v>300</v>
      </c>
      <c r="I212" s="86">
        <v>300</v>
      </c>
      <c r="J212" s="86">
        <v>0</v>
      </c>
      <c r="K212" s="86">
        <v>0</v>
      </c>
      <c r="L212" s="86">
        <v>0</v>
      </c>
    </row>
    <row r="213" spans="1:12" ht="82.5" customHeight="1">
      <c r="A213" s="35" t="s">
        <v>399</v>
      </c>
      <c r="B213" s="37" t="s">
        <v>398</v>
      </c>
      <c r="C213" s="38" t="s">
        <v>397</v>
      </c>
      <c r="D213" s="51" t="s">
        <v>401</v>
      </c>
      <c r="E213" s="34" t="s">
        <v>377</v>
      </c>
      <c r="F213" s="77"/>
      <c r="G213" s="86">
        <v>603.2</v>
      </c>
      <c r="H213" s="86">
        <v>603.2</v>
      </c>
      <c r="I213" s="86">
        <v>603.2</v>
      </c>
      <c r="J213" s="86">
        <v>0</v>
      </c>
      <c r="K213" s="86">
        <v>0</v>
      </c>
      <c r="L213" s="86">
        <v>0</v>
      </c>
    </row>
    <row r="214" spans="1:12" ht="94.5" customHeight="1">
      <c r="A214" s="35"/>
      <c r="B214" s="37" t="s">
        <v>478</v>
      </c>
      <c r="C214" s="38" t="s">
        <v>479</v>
      </c>
      <c r="D214" s="37" t="s">
        <v>478</v>
      </c>
      <c r="E214" s="34" t="s">
        <v>471</v>
      </c>
      <c r="F214" s="77"/>
      <c r="G214" s="86">
        <v>0</v>
      </c>
      <c r="H214" s="86">
        <v>0</v>
      </c>
      <c r="I214" s="86">
        <v>0</v>
      </c>
      <c r="J214" s="86">
        <v>613</v>
      </c>
      <c r="K214" s="86">
        <v>0</v>
      </c>
      <c r="L214" s="86">
        <v>0</v>
      </c>
    </row>
    <row r="215" spans="1:13" ht="57" customHeight="1">
      <c r="A215" s="35" t="s">
        <v>407</v>
      </c>
      <c r="B215" s="37" t="s">
        <v>72</v>
      </c>
      <c r="C215" s="38" t="s">
        <v>406</v>
      </c>
      <c r="D215" s="51" t="s">
        <v>72</v>
      </c>
      <c r="E215" s="34" t="s">
        <v>15</v>
      </c>
      <c r="F215" s="56"/>
      <c r="G215" s="86">
        <v>5722.3</v>
      </c>
      <c r="H215" s="86">
        <v>5722.3</v>
      </c>
      <c r="I215" s="86">
        <v>5722.3</v>
      </c>
      <c r="J215" s="86">
        <v>0</v>
      </c>
      <c r="K215" s="86">
        <v>0</v>
      </c>
      <c r="L215" s="86">
        <v>0</v>
      </c>
      <c r="M215" s="3"/>
    </row>
    <row r="216" spans="1:13" ht="93.75" customHeight="1">
      <c r="A216" s="35"/>
      <c r="B216" s="37" t="s">
        <v>476</v>
      </c>
      <c r="C216" s="38" t="s">
        <v>477</v>
      </c>
      <c r="D216" s="37" t="s">
        <v>476</v>
      </c>
      <c r="E216" s="34" t="s">
        <v>471</v>
      </c>
      <c r="F216" s="56"/>
      <c r="G216" s="86">
        <v>0</v>
      </c>
      <c r="H216" s="86">
        <v>0</v>
      </c>
      <c r="I216" s="86">
        <v>0</v>
      </c>
      <c r="J216" s="86">
        <v>5613.4</v>
      </c>
      <c r="K216" s="86">
        <v>6221.7</v>
      </c>
      <c r="L216" s="86">
        <v>6294.5</v>
      </c>
      <c r="M216" s="3"/>
    </row>
    <row r="217" spans="1:13" ht="45.75" customHeight="1">
      <c r="A217" s="35"/>
      <c r="B217" s="37" t="s">
        <v>480</v>
      </c>
      <c r="C217" s="38" t="s">
        <v>481</v>
      </c>
      <c r="D217" s="37" t="s">
        <v>480</v>
      </c>
      <c r="E217" s="34" t="s">
        <v>10</v>
      </c>
      <c r="F217" s="56"/>
      <c r="G217" s="86">
        <v>0</v>
      </c>
      <c r="H217" s="86">
        <v>0</v>
      </c>
      <c r="I217" s="86">
        <v>0</v>
      </c>
      <c r="J217" s="86">
        <v>156.7</v>
      </c>
      <c r="K217" s="86">
        <v>689.6</v>
      </c>
      <c r="L217" s="86">
        <v>1057.6</v>
      </c>
      <c r="M217" s="3"/>
    </row>
    <row r="218" spans="1:13" ht="46.5" customHeight="1">
      <c r="A218" s="35"/>
      <c r="B218" s="37" t="s">
        <v>16</v>
      </c>
      <c r="C218" s="38" t="s">
        <v>465</v>
      </c>
      <c r="D218" s="51" t="s">
        <v>16</v>
      </c>
      <c r="E218" s="34" t="s">
        <v>10</v>
      </c>
      <c r="F218" s="56"/>
      <c r="G218" s="86">
        <v>7085.7</v>
      </c>
      <c r="H218" s="86">
        <v>0</v>
      </c>
      <c r="I218" s="86">
        <v>7085.7</v>
      </c>
      <c r="J218" s="86">
        <v>0</v>
      </c>
      <c r="K218" s="86">
        <v>0</v>
      </c>
      <c r="L218" s="86">
        <v>0</v>
      </c>
      <c r="M218" s="3"/>
    </row>
    <row r="219" spans="1:13" ht="56.25" customHeight="1">
      <c r="A219" s="35"/>
      <c r="B219" s="37" t="s">
        <v>483</v>
      </c>
      <c r="C219" s="38" t="s">
        <v>487</v>
      </c>
      <c r="D219" s="37" t="s">
        <v>483</v>
      </c>
      <c r="E219" s="34" t="s">
        <v>488</v>
      </c>
      <c r="F219" s="56"/>
      <c r="G219" s="86">
        <v>0</v>
      </c>
      <c r="H219" s="86">
        <v>0</v>
      </c>
      <c r="I219" s="86">
        <v>0</v>
      </c>
      <c r="J219" s="86">
        <v>2390.9</v>
      </c>
      <c r="K219" s="86">
        <v>784.9</v>
      </c>
      <c r="L219" s="86">
        <v>0</v>
      </c>
      <c r="M219" s="3"/>
    </row>
    <row r="220" spans="1:13" ht="83.25" customHeight="1">
      <c r="A220" s="35" t="s">
        <v>409</v>
      </c>
      <c r="B220" s="37" t="s">
        <v>16</v>
      </c>
      <c r="C220" s="38" t="s">
        <v>408</v>
      </c>
      <c r="D220" s="51" t="s">
        <v>16</v>
      </c>
      <c r="E220" s="34" t="s">
        <v>377</v>
      </c>
      <c r="F220" s="56"/>
      <c r="G220" s="86">
        <v>12707.5</v>
      </c>
      <c r="H220" s="86">
        <v>11069.3</v>
      </c>
      <c r="I220" s="86">
        <v>12707.5</v>
      </c>
      <c r="J220" s="86">
        <v>0</v>
      </c>
      <c r="K220" s="86">
        <v>0</v>
      </c>
      <c r="L220" s="86">
        <v>0</v>
      </c>
      <c r="M220" s="3"/>
    </row>
    <row r="221" spans="1:13" ht="92.25" customHeight="1">
      <c r="A221" s="35"/>
      <c r="B221" s="37" t="s">
        <v>16</v>
      </c>
      <c r="C221" s="38" t="s">
        <v>482</v>
      </c>
      <c r="D221" s="51" t="s">
        <v>483</v>
      </c>
      <c r="E221" s="34" t="s">
        <v>471</v>
      </c>
      <c r="F221" s="56"/>
      <c r="G221" s="86">
        <v>0</v>
      </c>
      <c r="H221" s="86">
        <v>0</v>
      </c>
      <c r="I221" s="86">
        <v>0</v>
      </c>
      <c r="J221" s="86">
        <v>17391.9</v>
      </c>
      <c r="K221" s="86">
        <v>17391.9</v>
      </c>
      <c r="L221" s="86">
        <v>17391.9</v>
      </c>
      <c r="M221" s="3"/>
    </row>
    <row r="222" spans="1:13" ht="70.5" customHeight="1">
      <c r="A222" s="35" t="s">
        <v>411</v>
      </c>
      <c r="B222" s="37" t="s">
        <v>16</v>
      </c>
      <c r="C222" s="38" t="s">
        <v>410</v>
      </c>
      <c r="D222" s="51" t="s">
        <v>16</v>
      </c>
      <c r="E222" s="34" t="s">
        <v>363</v>
      </c>
      <c r="F222" s="56"/>
      <c r="G222" s="86">
        <v>2540.1</v>
      </c>
      <c r="H222" s="86">
        <v>2540.1</v>
      </c>
      <c r="I222" s="86">
        <v>2540.1</v>
      </c>
      <c r="J222" s="86">
        <v>0</v>
      </c>
      <c r="K222" s="86">
        <v>0</v>
      </c>
      <c r="L222" s="86">
        <v>0</v>
      </c>
      <c r="M222" s="3"/>
    </row>
    <row r="223" spans="1:13" ht="93" customHeight="1">
      <c r="A223" s="35"/>
      <c r="B223" s="37" t="s">
        <v>483</v>
      </c>
      <c r="C223" s="38" t="s">
        <v>485</v>
      </c>
      <c r="D223" s="37" t="s">
        <v>483</v>
      </c>
      <c r="E223" s="34" t="s">
        <v>486</v>
      </c>
      <c r="F223" s="56"/>
      <c r="G223" s="86">
        <v>0</v>
      </c>
      <c r="H223" s="86">
        <v>0</v>
      </c>
      <c r="I223" s="86">
        <v>0</v>
      </c>
      <c r="J223" s="86">
        <v>43.1</v>
      </c>
      <c r="K223" s="86">
        <v>43.1</v>
      </c>
      <c r="L223" s="86">
        <v>43.1</v>
      </c>
      <c r="M223" s="3"/>
    </row>
    <row r="224" spans="1:13" ht="81.75" customHeight="1">
      <c r="A224" s="35" t="s">
        <v>413</v>
      </c>
      <c r="B224" s="37" t="s">
        <v>16</v>
      </c>
      <c r="C224" s="38" t="s">
        <v>412</v>
      </c>
      <c r="D224" s="51" t="s">
        <v>16</v>
      </c>
      <c r="E224" s="34" t="s">
        <v>234</v>
      </c>
      <c r="F224" s="56"/>
      <c r="G224" s="86">
        <v>4308.2</v>
      </c>
      <c r="H224" s="86">
        <v>1630.7</v>
      </c>
      <c r="I224" s="86">
        <v>2542.5</v>
      </c>
      <c r="J224" s="86">
        <v>0</v>
      </c>
      <c r="K224" s="86">
        <v>0</v>
      </c>
      <c r="L224" s="86">
        <v>0</v>
      </c>
      <c r="M224" s="3"/>
    </row>
    <row r="225" spans="1:13" ht="80.25" customHeight="1">
      <c r="A225" s="35"/>
      <c r="B225" s="37" t="s">
        <v>483</v>
      </c>
      <c r="C225" s="38" t="s">
        <v>484</v>
      </c>
      <c r="D225" s="37" t="s">
        <v>483</v>
      </c>
      <c r="E225" s="34" t="s">
        <v>584</v>
      </c>
      <c r="F225" s="56"/>
      <c r="G225" s="86">
        <v>0</v>
      </c>
      <c r="H225" s="86">
        <v>0</v>
      </c>
      <c r="I225" s="86">
        <v>0</v>
      </c>
      <c r="J225" s="86">
        <v>11726.2</v>
      </c>
      <c r="K225" s="86">
        <v>3054.3</v>
      </c>
      <c r="L225" s="86">
        <v>3054.3</v>
      </c>
      <c r="M225" s="3"/>
    </row>
    <row r="226" spans="1:13" ht="59.25" customHeight="1">
      <c r="A226" s="35" t="s">
        <v>415</v>
      </c>
      <c r="B226" s="37" t="s">
        <v>16</v>
      </c>
      <c r="C226" s="38" t="s">
        <v>414</v>
      </c>
      <c r="D226" s="51" t="s">
        <v>16</v>
      </c>
      <c r="E226" s="34" t="s">
        <v>15</v>
      </c>
      <c r="F226" s="56"/>
      <c r="G226" s="86">
        <v>34120</v>
      </c>
      <c r="H226" s="86">
        <v>31455.8</v>
      </c>
      <c r="I226" s="86">
        <v>43087.9</v>
      </c>
      <c r="J226" s="86">
        <v>0</v>
      </c>
      <c r="K226" s="86">
        <v>0</v>
      </c>
      <c r="L226" s="86">
        <v>0</v>
      </c>
      <c r="M226" s="3"/>
    </row>
    <row r="227" spans="1:12" ht="24.75" customHeight="1">
      <c r="A227" s="35"/>
      <c r="B227" s="59"/>
      <c r="C227" s="52" t="s">
        <v>416</v>
      </c>
      <c r="D227" s="60" t="s">
        <v>0</v>
      </c>
      <c r="E227" s="87"/>
      <c r="F227" s="21"/>
      <c r="G227" s="84">
        <f aca="true" t="shared" si="38" ref="G227:L227">SUM(G228:G246)</f>
        <v>179310.09999999998</v>
      </c>
      <c r="H227" s="84">
        <f t="shared" si="38"/>
        <v>135829.09999999995</v>
      </c>
      <c r="I227" s="84">
        <f t="shared" si="38"/>
        <v>191684.8</v>
      </c>
      <c r="J227" s="84">
        <f t="shared" si="38"/>
        <v>179207.30000000002</v>
      </c>
      <c r="K227" s="84">
        <f t="shared" si="38"/>
        <v>174461</v>
      </c>
      <c r="L227" s="84">
        <f t="shared" si="38"/>
        <v>174622.7</v>
      </c>
    </row>
    <row r="228" spans="1:12" ht="46.5" customHeight="1">
      <c r="A228" s="35" t="s">
        <v>418</v>
      </c>
      <c r="B228" s="37" t="s">
        <v>17</v>
      </c>
      <c r="C228" s="38" t="s">
        <v>417</v>
      </c>
      <c r="D228" s="51" t="s">
        <v>17</v>
      </c>
      <c r="E228" s="34" t="s">
        <v>10</v>
      </c>
      <c r="F228" s="56"/>
      <c r="G228" s="86">
        <v>1358.9</v>
      </c>
      <c r="H228" s="86">
        <v>932.6</v>
      </c>
      <c r="I228" s="86">
        <v>1358.9</v>
      </c>
      <c r="J228" s="86">
        <v>0</v>
      </c>
      <c r="K228" s="86">
        <v>0</v>
      </c>
      <c r="L228" s="86">
        <v>0</v>
      </c>
    </row>
    <row r="229" spans="1:12" ht="58.5" customHeight="1">
      <c r="A229" s="35"/>
      <c r="B229" s="37" t="s">
        <v>490</v>
      </c>
      <c r="C229" s="38" t="s">
        <v>491</v>
      </c>
      <c r="D229" s="51" t="s">
        <v>490</v>
      </c>
      <c r="E229" s="34" t="s">
        <v>488</v>
      </c>
      <c r="F229" s="56"/>
      <c r="G229" s="86">
        <v>0</v>
      </c>
      <c r="H229" s="86">
        <v>0</v>
      </c>
      <c r="I229" s="86">
        <v>0</v>
      </c>
      <c r="J229" s="86">
        <v>1888.5</v>
      </c>
      <c r="K229" s="86">
        <v>1964.6</v>
      </c>
      <c r="L229" s="86">
        <v>1964.6</v>
      </c>
    </row>
    <row r="230" spans="1:12" ht="81" customHeight="1">
      <c r="A230" s="35"/>
      <c r="B230" s="37" t="s">
        <v>17</v>
      </c>
      <c r="C230" s="38" t="s">
        <v>466</v>
      </c>
      <c r="D230" s="51" t="s">
        <v>17</v>
      </c>
      <c r="E230" s="34" t="s">
        <v>377</v>
      </c>
      <c r="F230" s="77"/>
      <c r="G230" s="86">
        <v>4.3</v>
      </c>
      <c r="H230" s="86">
        <v>0</v>
      </c>
      <c r="I230" s="86">
        <v>4.3</v>
      </c>
      <c r="J230" s="86">
        <v>0</v>
      </c>
      <c r="K230" s="86">
        <v>0</v>
      </c>
      <c r="L230" s="86">
        <v>0</v>
      </c>
    </row>
    <row r="231" spans="1:12" ht="95.25" customHeight="1">
      <c r="A231" s="35"/>
      <c r="B231" s="37" t="s">
        <v>490</v>
      </c>
      <c r="C231" s="38" t="s">
        <v>492</v>
      </c>
      <c r="D231" s="51" t="s">
        <v>490</v>
      </c>
      <c r="E231" s="34" t="s">
        <v>471</v>
      </c>
      <c r="F231" s="77"/>
      <c r="G231" s="86">
        <v>0</v>
      </c>
      <c r="H231" s="86">
        <v>0</v>
      </c>
      <c r="I231" s="86">
        <v>0</v>
      </c>
      <c r="J231" s="86">
        <v>2167.8</v>
      </c>
      <c r="K231" s="86">
        <v>6.7</v>
      </c>
      <c r="L231" s="86">
        <v>6.7</v>
      </c>
    </row>
    <row r="232" spans="1:12" ht="56.25" customHeight="1">
      <c r="A232" s="35" t="s">
        <v>420</v>
      </c>
      <c r="B232" s="37" t="s">
        <v>17</v>
      </c>
      <c r="C232" s="38" t="s">
        <v>419</v>
      </c>
      <c r="D232" s="51" t="s">
        <v>17</v>
      </c>
      <c r="E232" s="34" t="s">
        <v>363</v>
      </c>
      <c r="F232" s="77"/>
      <c r="G232" s="86">
        <v>609.4</v>
      </c>
      <c r="H232" s="86">
        <v>383.4</v>
      </c>
      <c r="I232" s="86">
        <v>547</v>
      </c>
      <c r="J232" s="86">
        <v>0</v>
      </c>
      <c r="K232" s="86">
        <v>0</v>
      </c>
      <c r="L232" s="86">
        <v>0</v>
      </c>
    </row>
    <row r="233" spans="1:12" ht="93" customHeight="1">
      <c r="A233" s="35"/>
      <c r="B233" s="37" t="s">
        <v>490</v>
      </c>
      <c r="C233" s="38" t="s">
        <v>493</v>
      </c>
      <c r="D233" s="51" t="s">
        <v>490</v>
      </c>
      <c r="E233" s="34" t="s">
        <v>486</v>
      </c>
      <c r="F233" s="77"/>
      <c r="G233" s="86">
        <v>0</v>
      </c>
      <c r="H233" s="86">
        <v>0</v>
      </c>
      <c r="I233" s="86">
        <v>0</v>
      </c>
      <c r="J233" s="86">
        <v>666.9</v>
      </c>
      <c r="K233" s="86">
        <v>666.9</v>
      </c>
      <c r="L233" s="86">
        <v>666.9</v>
      </c>
    </row>
    <row r="234" spans="1:12" ht="80.25" customHeight="1">
      <c r="A234" s="35" t="s">
        <v>422</v>
      </c>
      <c r="B234" s="37" t="s">
        <v>17</v>
      </c>
      <c r="C234" s="38" t="s">
        <v>421</v>
      </c>
      <c r="D234" s="51" t="s">
        <v>17</v>
      </c>
      <c r="E234" s="34" t="s">
        <v>234</v>
      </c>
      <c r="F234" s="56"/>
      <c r="G234" s="86">
        <v>167387</v>
      </c>
      <c r="H234" s="86">
        <v>125425.9</v>
      </c>
      <c r="I234" s="86">
        <v>179497.7</v>
      </c>
      <c r="J234" s="86">
        <v>0</v>
      </c>
      <c r="K234" s="86">
        <v>0</v>
      </c>
      <c r="L234" s="86">
        <v>0</v>
      </c>
    </row>
    <row r="235" spans="1:12" ht="83.25" customHeight="1">
      <c r="A235" s="35"/>
      <c r="B235" s="37" t="s">
        <v>490</v>
      </c>
      <c r="C235" s="38" t="s">
        <v>494</v>
      </c>
      <c r="D235" s="51" t="s">
        <v>490</v>
      </c>
      <c r="E235" s="34" t="s">
        <v>584</v>
      </c>
      <c r="F235" s="56"/>
      <c r="G235" s="86">
        <v>0</v>
      </c>
      <c r="H235" s="86">
        <v>0</v>
      </c>
      <c r="I235" s="86">
        <v>0</v>
      </c>
      <c r="J235" s="86">
        <v>167534.2</v>
      </c>
      <c r="K235" s="86">
        <v>167534.2</v>
      </c>
      <c r="L235" s="86">
        <v>167534.2</v>
      </c>
    </row>
    <row r="236" spans="1:12" ht="60.75" customHeight="1">
      <c r="A236" s="35" t="s">
        <v>426</v>
      </c>
      <c r="B236" s="37" t="s">
        <v>17</v>
      </c>
      <c r="C236" s="38" t="s">
        <v>425</v>
      </c>
      <c r="D236" s="51" t="s">
        <v>17</v>
      </c>
      <c r="E236" s="34" t="s">
        <v>15</v>
      </c>
      <c r="F236" s="56"/>
      <c r="G236" s="86">
        <v>304.7</v>
      </c>
      <c r="H236" s="86">
        <v>266.5</v>
      </c>
      <c r="I236" s="86">
        <v>704.9</v>
      </c>
      <c r="J236" s="86">
        <v>0</v>
      </c>
      <c r="K236" s="86">
        <v>0</v>
      </c>
      <c r="L236" s="86">
        <v>0</v>
      </c>
    </row>
    <row r="237" spans="1:12" ht="82.5" customHeight="1">
      <c r="A237" s="35" t="s">
        <v>424</v>
      </c>
      <c r="B237" s="37" t="s">
        <v>18</v>
      </c>
      <c r="C237" s="38" t="s">
        <v>423</v>
      </c>
      <c r="D237" s="51" t="s">
        <v>18</v>
      </c>
      <c r="E237" s="34" t="s">
        <v>234</v>
      </c>
      <c r="F237" s="56"/>
      <c r="G237" s="86">
        <v>231.3</v>
      </c>
      <c r="H237" s="86">
        <v>93.7</v>
      </c>
      <c r="I237" s="86">
        <v>157.5</v>
      </c>
      <c r="J237" s="86">
        <v>0</v>
      </c>
      <c r="K237" s="86">
        <v>0</v>
      </c>
      <c r="L237" s="86">
        <v>0</v>
      </c>
    </row>
    <row r="238" spans="1:12" ht="92.25" customHeight="1">
      <c r="A238" s="35"/>
      <c r="B238" s="37" t="s">
        <v>495</v>
      </c>
      <c r="C238" s="38" t="s">
        <v>496</v>
      </c>
      <c r="D238" s="51" t="s">
        <v>497</v>
      </c>
      <c r="E238" s="34" t="s">
        <v>584</v>
      </c>
      <c r="F238" s="56"/>
      <c r="G238" s="86">
        <v>0</v>
      </c>
      <c r="H238" s="86">
        <v>0</v>
      </c>
      <c r="I238" s="86">
        <v>0</v>
      </c>
      <c r="J238" s="86">
        <v>312.4</v>
      </c>
      <c r="K238" s="86">
        <v>312.4</v>
      </c>
      <c r="L238" s="86">
        <v>312.4</v>
      </c>
    </row>
    <row r="239" spans="1:12" ht="83.25" customHeight="1">
      <c r="A239" s="35" t="s">
        <v>432</v>
      </c>
      <c r="B239" s="37" t="s">
        <v>19</v>
      </c>
      <c r="C239" s="38" t="s">
        <v>431</v>
      </c>
      <c r="D239" s="51" t="s">
        <v>19</v>
      </c>
      <c r="E239" s="34" t="s">
        <v>377</v>
      </c>
      <c r="F239" s="56"/>
      <c r="G239" s="86">
        <v>6505</v>
      </c>
      <c r="H239" s="86">
        <v>6505</v>
      </c>
      <c r="I239" s="86">
        <v>6505</v>
      </c>
      <c r="J239" s="86">
        <v>0</v>
      </c>
      <c r="K239" s="86">
        <v>0</v>
      </c>
      <c r="L239" s="86">
        <v>0</v>
      </c>
    </row>
    <row r="240" spans="1:12" ht="93.75" customHeight="1">
      <c r="A240" s="35"/>
      <c r="B240" s="37" t="s">
        <v>502</v>
      </c>
      <c r="C240" s="38" t="s">
        <v>503</v>
      </c>
      <c r="D240" s="51" t="s">
        <v>502</v>
      </c>
      <c r="E240" s="34" t="s">
        <v>471</v>
      </c>
      <c r="F240" s="56"/>
      <c r="G240" s="86">
        <v>0</v>
      </c>
      <c r="H240" s="86">
        <v>0</v>
      </c>
      <c r="I240" s="86">
        <v>0</v>
      </c>
      <c r="J240" s="86">
        <v>4304.8</v>
      </c>
      <c r="K240" s="86">
        <v>1506.8</v>
      </c>
      <c r="L240" s="86">
        <v>1582.1</v>
      </c>
    </row>
    <row r="241" spans="1:12" ht="45" customHeight="1">
      <c r="A241" s="35" t="s">
        <v>434</v>
      </c>
      <c r="B241" s="37" t="s">
        <v>20</v>
      </c>
      <c r="C241" s="38" t="s">
        <v>433</v>
      </c>
      <c r="D241" s="51" t="s">
        <v>20</v>
      </c>
      <c r="E241" s="34" t="s">
        <v>15</v>
      </c>
      <c r="F241" s="56"/>
      <c r="G241" s="86">
        <v>1547.9</v>
      </c>
      <c r="H241" s="86">
        <v>1181.9</v>
      </c>
      <c r="I241" s="86">
        <v>1547.9</v>
      </c>
      <c r="J241" s="86">
        <v>0</v>
      </c>
      <c r="K241" s="86">
        <v>0</v>
      </c>
      <c r="L241" s="86">
        <v>0</v>
      </c>
    </row>
    <row r="242" spans="1:12" ht="58.5" customHeight="1">
      <c r="A242" s="35"/>
      <c r="B242" s="37" t="s">
        <v>504</v>
      </c>
      <c r="C242" s="38" t="s">
        <v>505</v>
      </c>
      <c r="D242" s="51" t="s">
        <v>504</v>
      </c>
      <c r="E242" s="34" t="s">
        <v>488</v>
      </c>
      <c r="F242" s="56"/>
      <c r="G242" s="86">
        <v>0</v>
      </c>
      <c r="H242" s="86">
        <v>0</v>
      </c>
      <c r="I242" s="86">
        <v>0</v>
      </c>
      <c r="J242" s="86">
        <v>1192.4</v>
      </c>
      <c r="K242" s="86">
        <v>1256.7</v>
      </c>
      <c r="L242" s="86">
        <v>1299.4</v>
      </c>
    </row>
    <row r="243" spans="1:12" ht="66.75" customHeight="1">
      <c r="A243" s="35" t="s">
        <v>428</v>
      </c>
      <c r="B243" s="37" t="s">
        <v>23</v>
      </c>
      <c r="C243" s="38" t="s">
        <v>427</v>
      </c>
      <c r="D243" s="51" t="s">
        <v>23</v>
      </c>
      <c r="E243" s="34" t="s">
        <v>10</v>
      </c>
      <c r="F243" s="56"/>
      <c r="G243" s="86">
        <v>75.8</v>
      </c>
      <c r="H243" s="86">
        <v>75.8</v>
      </c>
      <c r="I243" s="86">
        <v>75.8</v>
      </c>
      <c r="J243" s="86">
        <v>0</v>
      </c>
      <c r="K243" s="86">
        <v>0</v>
      </c>
      <c r="L243" s="86">
        <v>0</v>
      </c>
    </row>
    <row r="244" spans="1:12" ht="66.75" customHeight="1">
      <c r="A244" s="35"/>
      <c r="B244" s="37" t="s">
        <v>498</v>
      </c>
      <c r="C244" s="38" t="s">
        <v>499</v>
      </c>
      <c r="D244" s="51" t="s">
        <v>498</v>
      </c>
      <c r="E244" s="34" t="s">
        <v>488</v>
      </c>
      <c r="F244" s="56"/>
      <c r="G244" s="86">
        <v>0</v>
      </c>
      <c r="H244" s="86">
        <v>0</v>
      </c>
      <c r="I244" s="86">
        <v>0</v>
      </c>
      <c r="J244" s="86">
        <v>3.2</v>
      </c>
      <c r="K244" s="86">
        <v>3.3</v>
      </c>
      <c r="L244" s="86">
        <v>2.9</v>
      </c>
    </row>
    <row r="245" spans="1:12" ht="46.5" customHeight="1">
      <c r="A245" s="35" t="s">
        <v>430</v>
      </c>
      <c r="B245" s="37" t="s">
        <v>21</v>
      </c>
      <c r="C245" s="38" t="s">
        <v>429</v>
      </c>
      <c r="D245" s="51" t="s">
        <v>21</v>
      </c>
      <c r="E245" s="34" t="s">
        <v>10</v>
      </c>
      <c r="F245" s="56"/>
      <c r="G245" s="86">
        <v>1285.8</v>
      </c>
      <c r="H245" s="86">
        <v>964.3</v>
      </c>
      <c r="I245" s="86">
        <v>1285.8</v>
      </c>
      <c r="J245" s="86">
        <v>0</v>
      </c>
      <c r="K245" s="86">
        <v>0</v>
      </c>
      <c r="L245" s="86">
        <v>0</v>
      </c>
    </row>
    <row r="246" spans="1:12" ht="58.5" customHeight="1">
      <c r="A246" s="35"/>
      <c r="B246" s="37" t="s">
        <v>500</v>
      </c>
      <c r="C246" s="38" t="s">
        <v>501</v>
      </c>
      <c r="D246" s="51" t="s">
        <v>500</v>
      </c>
      <c r="E246" s="34" t="s">
        <v>488</v>
      </c>
      <c r="F246" s="56"/>
      <c r="G246" s="86">
        <v>0</v>
      </c>
      <c r="H246" s="86">
        <v>0</v>
      </c>
      <c r="I246" s="86">
        <v>0</v>
      </c>
      <c r="J246" s="86">
        <v>1137.1</v>
      </c>
      <c r="K246" s="86">
        <v>1209.4</v>
      </c>
      <c r="L246" s="86">
        <v>1253.5</v>
      </c>
    </row>
    <row r="247" spans="1:12" ht="17.25" customHeight="1">
      <c r="A247" s="35"/>
      <c r="B247" s="37"/>
      <c r="C247" s="52" t="s">
        <v>436</v>
      </c>
      <c r="D247" s="60" t="s">
        <v>3</v>
      </c>
      <c r="E247" s="87"/>
      <c r="F247" s="21"/>
      <c r="G247" s="84">
        <f aca="true" t="shared" si="39" ref="G247:L247">SUM(G248:G254)</f>
        <v>77162.09999999999</v>
      </c>
      <c r="H247" s="84">
        <f t="shared" si="39"/>
        <v>57674.4</v>
      </c>
      <c r="I247" s="84">
        <f t="shared" si="39"/>
        <v>79197.40000000001</v>
      </c>
      <c r="J247" s="84">
        <f t="shared" si="39"/>
        <v>8593.2</v>
      </c>
      <c r="K247" s="84">
        <f t="shared" si="39"/>
        <v>8593.2</v>
      </c>
      <c r="L247" s="84">
        <f t="shared" si="39"/>
        <v>8593.2</v>
      </c>
    </row>
    <row r="248" spans="1:12" ht="81.75" customHeight="1">
      <c r="A248" s="35" t="s">
        <v>435</v>
      </c>
      <c r="B248" s="37" t="s">
        <v>438</v>
      </c>
      <c r="C248" s="38" t="s">
        <v>437</v>
      </c>
      <c r="D248" s="51" t="s">
        <v>438</v>
      </c>
      <c r="E248" s="34" t="s">
        <v>234</v>
      </c>
      <c r="F248" s="56"/>
      <c r="G248" s="86">
        <v>8593.2</v>
      </c>
      <c r="H248" s="86">
        <v>6071.1</v>
      </c>
      <c r="I248" s="86">
        <v>8357.1</v>
      </c>
      <c r="J248" s="86">
        <v>0</v>
      </c>
      <c r="K248" s="86">
        <v>0</v>
      </c>
      <c r="L248" s="86">
        <v>0</v>
      </c>
    </row>
    <row r="249" spans="1:12" ht="86.25" customHeight="1">
      <c r="A249" s="35"/>
      <c r="B249" s="37" t="s">
        <v>506</v>
      </c>
      <c r="C249" s="38" t="s">
        <v>507</v>
      </c>
      <c r="D249" s="51" t="s">
        <v>506</v>
      </c>
      <c r="E249" s="34" t="s">
        <v>584</v>
      </c>
      <c r="F249" s="56"/>
      <c r="G249" s="86">
        <v>0</v>
      </c>
      <c r="H249" s="86">
        <v>0</v>
      </c>
      <c r="I249" s="86">
        <v>0</v>
      </c>
      <c r="J249" s="86">
        <v>8593.2</v>
      </c>
      <c r="K249" s="86">
        <v>8593.2</v>
      </c>
      <c r="L249" s="86">
        <v>8593.2</v>
      </c>
    </row>
    <row r="250" spans="1:12" ht="80.25" customHeight="1">
      <c r="A250" s="35" t="s">
        <v>441</v>
      </c>
      <c r="B250" s="37" t="s">
        <v>440</v>
      </c>
      <c r="C250" s="38" t="s">
        <v>439</v>
      </c>
      <c r="D250" s="51" t="s">
        <v>440</v>
      </c>
      <c r="E250" s="34" t="s">
        <v>15</v>
      </c>
      <c r="F250" s="56"/>
      <c r="G250" s="86">
        <v>55120</v>
      </c>
      <c r="H250" s="86">
        <v>38154.4</v>
      </c>
      <c r="I250" s="86">
        <v>55120</v>
      </c>
      <c r="J250" s="86">
        <v>0</v>
      </c>
      <c r="K250" s="86">
        <v>0</v>
      </c>
      <c r="L250" s="86">
        <v>0</v>
      </c>
    </row>
    <row r="251" spans="1:12" ht="47.25" customHeight="1">
      <c r="A251" s="35" t="s">
        <v>442</v>
      </c>
      <c r="B251" s="37" t="s">
        <v>22</v>
      </c>
      <c r="C251" s="38" t="s">
        <v>73</v>
      </c>
      <c r="D251" s="51" t="s">
        <v>22</v>
      </c>
      <c r="E251" s="34" t="s">
        <v>10</v>
      </c>
      <c r="F251" s="56"/>
      <c r="G251" s="86">
        <v>54</v>
      </c>
      <c r="H251" s="86">
        <v>54</v>
      </c>
      <c r="I251" s="86">
        <v>54</v>
      </c>
      <c r="J251" s="86">
        <v>0</v>
      </c>
      <c r="K251" s="86">
        <v>0</v>
      </c>
      <c r="L251" s="86">
        <v>0</v>
      </c>
    </row>
    <row r="252" spans="1:12" ht="84" customHeight="1">
      <c r="A252" s="35" t="s">
        <v>444</v>
      </c>
      <c r="B252" s="37" t="s">
        <v>22</v>
      </c>
      <c r="C252" s="38" t="s">
        <v>443</v>
      </c>
      <c r="D252" s="51" t="s">
        <v>22</v>
      </c>
      <c r="E252" s="34" t="s">
        <v>377</v>
      </c>
      <c r="F252" s="56"/>
      <c r="G252" s="86">
        <v>10000</v>
      </c>
      <c r="H252" s="86">
        <v>10000</v>
      </c>
      <c r="I252" s="86">
        <v>10000</v>
      </c>
      <c r="J252" s="86">
        <v>0</v>
      </c>
      <c r="K252" s="86">
        <v>0</v>
      </c>
      <c r="L252" s="86">
        <v>0</v>
      </c>
    </row>
    <row r="253" spans="1:12" ht="72" customHeight="1">
      <c r="A253" s="35" t="s">
        <v>446</v>
      </c>
      <c r="B253" s="37" t="s">
        <v>22</v>
      </c>
      <c r="C253" s="38" t="s">
        <v>445</v>
      </c>
      <c r="D253" s="51" t="s">
        <v>22</v>
      </c>
      <c r="E253" s="34" t="s">
        <v>363</v>
      </c>
      <c r="F253" s="56"/>
      <c r="G253" s="86">
        <v>1069.5</v>
      </c>
      <c r="H253" s="86">
        <v>1069.5</v>
      </c>
      <c r="I253" s="86">
        <v>1069.5</v>
      </c>
      <c r="J253" s="86">
        <v>0</v>
      </c>
      <c r="K253" s="86">
        <v>0</v>
      </c>
      <c r="L253" s="86">
        <v>0</v>
      </c>
    </row>
    <row r="254" spans="1:12" ht="58.5" customHeight="1">
      <c r="A254" s="35" t="s">
        <v>448</v>
      </c>
      <c r="B254" s="37" t="s">
        <v>22</v>
      </c>
      <c r="C254" s="38" t="s">
        <v>447</v>
      </c>
      <c r="D254" s="51" t="s">
        <v>22</v>
      </c>
      <c r="E254" s="34" t="s">
        <v>15</v>
      </c>
      <c r="F254" s="56"/>
      <c r="G254" s="86">
        <v>2325.4</v>
      </c>
      <c r="H254" s="86">
        <v>2325.4</v>
      </c>
      <c r="I254" s="86">
        <v>4596.8</v>
      </c>
      <c r="J254" s="86">
        <v>0</v>
      </c>
      <c r="K254" s="86">
        <v>0</v>
      </c>
      <c r="L254" s="86">
        <v>0</v>
      </c>
    </row>
    <row r="255" spans="1:12" ht="78" customHeight="1">
      <c r="A255" s="35"/>
      <c r="B255" s="37"/>
      <c r="C255" s="52" t="s">
        <v>449</v>
      </c>
      <c r="D255" s="60" t="s">
        <v>450</v>
      </c>
      <c r="E255" s="34"/>
      <c r="F255" s="56"/>
      <c r="G255" s="84">
        <f aca="true" t="shared" si="40" ref="G255:L255">G256+G257</f>
        <v>1193</v>
      </c>
      <c r="H255" s="84">
        <f t="shared" si="40"/>
        <v>1193</v>
      </c>
      <c r="I255" s="84">
        <f t="shared" si="40"/>
        <v>1193</v>
      </c>
      <c r="J255" s="84">
        <f t="shared" si="40"/>
        <v>0</v>
      </c>
      <c r="K255" s="84">
        <f t="shared" si="40"/>
        <v>0</v>
      </c>
      <c r="L255" s="84">
        <f t="shared" si="40"/>
        <v>0</v>
      </c>
    </row>
    <row r="256" spans="1:12" ht="56.25">
      <c r="A256" s="35" t="s">
        <v>453</v>
      </c>
      <c r="B256" s="37" t="s">
        <v>452</v>
      </c>
      <c r="C256" s="38" t="s">
        <v>451</v>
      </c>
      <c r="D256" s="51" t="s">
        <v>452</v>
      </c>
      <c r="E256" s="34" t="s">
        <v>234</v>
      </c>
      <c r="F256" s="56"/>
      <c r="G256" s="86">
        <v>542.7</v>
      </c>
      <c r="H256" s="86">
        <v>542.7</v>
      </c>
      <c r="I256" s="86">
        <v>542.7</v>
      </c>
      <c r="J256" s="86">
        <v>0</v>
      </c>
      <c r="K256" s="86">
        <v>0</v>
      </c>
      <c r="L256" s="86">
        <v>0</v>
      </c>
    </row>
    <row r="257" spans="1:12" ht="56.25">
      <c r="A257" s="35" t="s">
        <v>456</v>
      </c>
      <c r="B257" s="37" t="s">
        <v>455</v>
      </c>
      <c r="C257" s="38" t="s">
        <v>454</v>
      </c>
      <c r="D257" s="51" t="s">
        <v>455</v>
      </c>
      <c r="E257" s="34" t="s">
        <v>234</v>
      </c>
      <c r="F257" s="56"/>
      <c r="G257" s="86">
        <v>650.3</v>
      </c>
      <c r="H257" s="86">
        <v>650.3</v>
      </c>
      <c r="I257" s="86">
        <v>650.3</v>
      </c>
      <c r="J257" s="86">
        <v>0</v>
      </c>
      <c r="K257" s="86">
        <v>0</v>
      </c>
      <c r="L257" s="86">
        <v>0</v>
      </c>
    </row>
    <row r="258" spans="1:13" ht="55.5" customHeight="1">
      <c r="A258" s="35"/>
      <c r="B258" s="59"/>
      <c r="C258" s="52" t="s">
        <v>457</v>
      </c>
      <c r="D258" s="39" t="s">
        <v>1</v>
      </c>
      <c r="E258" s="88"/>
      <c r="F258" s="56"/>
      <c r="G258" s="84">
        <f aca="true" t="shared" si="41" ref="G258:L258">G259+G260</f>
        <v>-1493</v>
      </c>
      <c r="H258" s="84">
        <f t="shared" si="41"/>
        <v>-1493</v>
      </c>
      <c r="I258" s="84">
        <f t="shared" si="41"/>
        <v>-1493</v>
      </c>
      <c r="J258" s="84">
        <f t="shared" si="41"/>
        <v>0</v>
      </c>
      <c r="K258" s="84">
        <f t="shared" si="41"/>
        <v>0</v>
      </c>
      <c r="L258" s="84">
        <f t="shared" si="41"/>
        <v>0</v>
      </c>
      <c r="M258" s="3"/>
    </row>
    <row r="259" spans="1:12" ht="70.5" customHeight="1">
      <c r="A259" s="35" t="s">
        <v>459</v>
      </c>
      <c r="B259" s="37" t="s">
        <v>74</v>
      </c>
      <c r="C259" s="38" t="s">
        <v>458</v>
      </c>
      <c r="D259" s="51" t="s">
        <v>74</v>
      </c>
      <c r="E259" s="34" t="s">
        <v>234</v>
      </c>
      <c r="F259" s="56"/>
      <c r="G259" s="86">
        <v>-1181.1</v>
      </c>
      <c r="H259" s="86">
        <v>-1181.1</v>
      </c>
      <c r="I259" s="86">
        <v>-1181.1</v>
      </c>
      <c r="J259" s="86">
        <v>0</v>
      </c>
      <c r="K259" s="86">
        <v>0</v>
      </c>
      <c r="L259" s="86">
        <v>0</v>
      </c>
    </row>
    <row r="260" spans="1:12" ht="57" customHeight="1">
      <c r="A260" s="35" t="s">
        <v>461</v>
      </c>
      <c r="B260" s="37" t="s">
        <v>74</v>
      </c>
      <c r="C260" s="38" t="s">
        <v>460</v>
      </c>
      <c r="D260" s="51" t="s">
        <v>74</v>
      </c>
      <c r="E260" s="34" t="s">
        <v>15</v>
      </c>
      <c r="F260" s="56"/>
      <c r="G260" s="86">
        <v>-311.9</v>
      </c>
      <c r="H260" s="86">
        <v>-311.9</v>
      </c>
      <c r="I260" s="86">
        <v>-311.9</v>
      </c>
      <c r="J260" s="86">
        <v>0</v>
      </c>
      <c r="K260" s="86">
        <v>0</v>
      </c>
      <c r="L260" s="86">
        <v>0</v>
      </c>
    </row>
    <row r="261" spans="2:13" ht="15" customHeight="1">
      <c r="B261" s="5"/>
      <c r="C261" s="5"/>
      <c r="D261" s="9"/>
      <c r="E261" s="10" t="s">
        <v>2</v>
      </c>
      <c r="F261" s="11"/>
      <c r="G261" s="7">
        <f aca="true" t="shared" si="42" ref="G261:L261">G14+G191</f>
        <v>592081.8999999999</v>
      </c>
      <c r="H261" s="7">
        <f t="shared" si="42"/>
        <v>459539.5</v>
      </c>
      <c r="I261" s="7">
        <f t="shared" si="42"/>
        <v>625600.9</v>
      </c>
      <c r="J261" s="7">
        <f t="shared" si="42"/>
        <v>489424.1000000001</v>
      </c>
      <c r="K261" s="7">
        <f t="shared" si="42"/>
        <v>438843.9</v>
      </c>
      <c r="L261" s="7">
        <f t="shared" si="42"/>
        <v>447460.3</v>
      </c>
      <c r="M261" s="3"/>
    </row>
    <row r="262" spans="1:12" ht="15" customHeight="1">
      <c r="A262" s="1"/>
      <c r="B262" s="6"/>
      <c r="C262" s="6"/>
      <c r="D262" s="12"/>
      <c r="E262" s="12"/>
      <c r="F262" s="12"/>
      <c r="G262" s="12"/>
      <c r="H262" s="6"/>
      <c r="I262" s="6"/>
      <c r="J262" s="6"/>
      <c r="K262" s="6"/>
      <c r="L262" s="6"/>
    </row>
  </sheetData>
  <sheetProtection/>
  <mergeCells count="303">
    <mergeCell ref="I148:I150"/>
    <mergeCell ref="J162:J164"/>
    <mergeCell ref="K162:K164"/>
    <mergeCell ref="L162:L164"/>
    <mergeCell ref="L155:L158"/>
    <mergeCell ref="J159:J161"/>
    <mergeCell ref="K159:K161"/>
    <mergeCell ref="J170:J174"/>
    <mergeCell ref="K170:K174"/>
    <mergeCell ref="L170:L174"/>
    <mergeCell ref="L143:L146"/>
    <mergeCell ref="J148:J150"/>
    <mergeCell ref="K148:K150"/>
    <mergeCell ref="L148:L150"/>
    <mergeCell ref="F162:F164"/>
    <mergeCell ref="I159:I161"/>
    <mergeCell ref="J165:J169"/>
    <mergeCell ref="K165:K169"/>
    <mergeCell ref="L165:L169"/>
    <mergeCell ref="J155:J158"/>
    <mergeCell ref="K155:K158"/>
    <mergeCell ref="F165:F169"/>
    <mergeCell ref="L159:L161"/>
    <mergeCell ref="F170:F174"/>
    <mergeCell ref="F155:F158"/>
    <mergeCell ref="F159:F161"/>
    <mergeCell ref="I140:I141"/>
    <mergeCell ref="I143:I146"/>
    <mergeCell ref="I155:I158"/>
    <mergeCell ref="I162:I164"/>
    <mergeCell ref="I170:I174"/>
    <mergeCell ref="I165:I169"/>
    <mergeCell ref="F148:F150"/>
    <mergeCell ref="J117:J118"/>
    <mergeCell ref="K117:K118"/>
    <mergeCell ref="L117:L118"/>
    <mergeCell ref="F140:F141"/>
    <mergeCell ref="F143:F146"/>
    <mergeCell ref="J140:J141"/>
    <mergeCell ref="K140:K141"/>
    <mergeCell ref="L140:L141"/>
    <mergeCell ref="J143:J146"/>
    <mergeCell ref="K143:K146"/>
    <mergeCell ref="J109:J112"/>
    <mergeCell ref="K109:K112"/>
    <mergeCell ref="L109:L112"/>
    <mergeCell ref="F115:F116"/>
    <mergeCell ref="F117:F118"/>
    <mergeCell ref="I115:I116"/>
    <mergeCell ref="J115:J116"/>
    <mergeCell ref="K115:K116"/>
    <mergeCell ref="L115:L116"/>
    <mergeCell ref="I117:I118"/>
    <mergeCell ref="K86:K87"/>
    <mergeCell ref="L86:L87"/>
    <mergeCell ref="F86:F87"/>
    <mergeCell ref="F89:F90"/>
    <mergeCell ref="I86:I87"/>
    <mergeCell ref="I89:I90"/>
    <mergeCell ref="J89:J90"/>
    <mergeCell ref="K89:K90"/>
    <mergeCell ref="L89:L90"/>
    <mergeCell ref="I68:I69"/>
    <mergeCell ref="J73:J77"/>
    <mergeCell ref="K73:K77"/>
    <mergeCell ref="L73:L77"/>
    <mergeCell ref="J68:J71"/>
    <mergeCell ref="K68:K71"/>
    <mergeCell ref="L68:L71"/>
    <mergeCell ref="F73:F75"/>
    <mergeCell ref="F76:F77"/>
    <mergeCell ref="I73:I75"/>
    <mergeCell ref="I76:I77"/>
    <mergeCell ref="I70:I71"/>
    <mergeCell ref="J86:J87"/>
    <mergeCell ref="F62:F64"/>
    <mergeCell ref="F65:F66"/>
    <mergeCell ref="G62:G64"/>
    <mergeCell ref="H62:H64"/>
    <mergeCell ref="G65:G66"/>
    <mergeCell ref="H65:H66"/>
    <mergeCell ref="I62:I64"/>
    <mergeCell ref="J62:J64"/>
    <mergeCell ref="K62:K64"/>
    <mergeCell ref="L62:L64"/>
    <mergeCell ref="I58:I59"/>
    <mergeCell ref="I65:I66"/>
    <mergeCell ref="J65:J66"/>
    <mergeCell ref="K65:K66"/>
    <mergeCell ref="L65:L66"/>
    <mergeCell ref="I51:I52"/>
    <mergeCell ref="J51:J52"/>
    <mergeCell ref="K51:K52"/>
    <mergeCell ref="L51:L52"/>
    <mergeCell ref="F56:F57"/>
    <mergeCell ref="J56:J59"/>
    <mergeCell ref="H58:H59"/>
    <mergeCell ref="K56:K59"/>
    <mergeCell ref="L56:L59"/>
    <mergeCell ref="I56:I57"/>
    <mergeCell ref="L41:L43"/>
    <mergeCell ref="J44:J45"/>
    <mergeCell ref="K44:K45"/>
    <mergeCell ref="L44:L45"/>
    <mergeCell ref="F47:F49"/>
    <mergeCell ref="F51:F52"/>
    <mergeCell ref="I47:I49"/>
    <mergeCell ref="J47:J49"/>
    <mergeCell ref="K47:K49"/>
    <mergeCell ref="L47:L49"/>
    <mergeCell ref="I38:I39"/>
    <mergeCell ref="J38:J39"/>
    <mergeCell ref="K38:K39"/>
    <mergeCell ref="L38:L39"/>
    <mergeCell ref="F41:F43"/>
    <mergeCell ref="F44:F45"/>
    <mergeCell ref="I41:I43"/>
    <mergeCell ref="I44:I45"/>
    <mergeCell ref="J41:J43"/>
    <mergeCell ref="K41:K43"/>
    <mergeCell ref="K23:K25"/>
    <mergeCell ref="L23:L25"/>
    <mergeCell ref="K21:K22"/>
    <mergeCell ref="L21:L22"/>
    <mergeCell ref="I23:I25"/>
    <mergeCell ref="F35:F37"/>
    <mergeCell ref="I35:I37"/>
    <mergeCell ref="J35:J37"/>
    <mergeCell ref="K35:K37"/>
    <mergeCell ref="L35:L37"/>
    <mergeCell ref="A1:L1"/>
    <mergeCell ref="A2:L2"/>
    <mergeCell ref="I5:J5"/>
    <mergeCell ref="A10:B10"/>
    <mergeCell ref="I10:J10"/>
    <mergeCell ref="I6:J6"/>
    <mergeCell ref="I7:J7"/>
    <mergeCell ref="A3:L3"/>
    <mergeCell ref="I8:J8"/>
    <mergeCell ref="I9:J9"/>
    <mergeCell ref="H11:H12"/>
    <mergeCell ref="I11:I12"/>
    <mergeCell ref="J11:L11"/>
    <mergeCell ref="A11:A12"/>
    <mergeCell ref="B11:B12"/>
    <mergeCell ref="C11:D11"/>
    <mergeCell ref="E11:E12"/>
    <mergeCell ref="F11:F12"/>
    <mergeCell ref="G11:G12"/>
    <mergeCell ref="C170:C174"/>
    <mergeCell ref="D170:D174"/>
    <mergeCell ref="E170:E174"/>
    <mergeCell ref="G170:G174"/>
    <mergeCell ref="H170:H174"/>
    <mergeCell ref="C17:C20"/>
    <mergeCell ref="F38:F39"/>
    <mergeCell ref="F58:F59"/>
    <mergeCell ref="F68:F69"/>
    <mergeCell ref="F70:F71"/>
    <mergeCell ref="C162:C164"/>
    <mergeCell ref="D162:D164"/>
    <mergeCell ref="E162:E164"/>
    <mergeCell ref="G162:G164"/>
    <mergeCell ref="H162:H164"/>
    <mergeCell ref="C165:C169"/>
    <mergeCell ref="D165:D169"/>
    <mergeCell ref="E165:E169"/>
    <mergeCell ref="G165:G169"/>
    <mergeCell ref="H165:H169"/>
    <mergeCell ref="C155:C158"/>
    <mergeCell ref="D155:D158"/>
    <mergeCell ref="E155:E158"/>
    <mergeCell ref="G155:G158"/>
    <mergeCell ref="H155:H158"/>
    <mergeCell ref="C159:C161"/>
    <mergeCell ref="D159:D161"/>
    <mergeCell ref="E159:E161"/>
    <mergeCell ref="G159:G161"/>
    <mergeCell ref="H159:H161"/>
    <mergeCell ref="C143:C146"/>
    <mergeCell ref="D143:D146"/>
    <mergeCell ref="E143:E146"/>
    <mergeCell ref="G143:G146"/>
    <mergeCell ref="H143:H146"/>
    <mergeCell ref="C148:C150"/>
    <mergeCell ref="D148:D150"/>
    <mergeCell ref="E148:E150"/>
    <mergeCell ref="G148:G150"/>
    <mergeCell ref="H148:H150"/>
    <mergeCell ref="C117:C118"/>
    <mergeCell ref="D117:D118"/>
    <mergeCell ref="E117:E118"/>
    <mergeCell ref="G117:G118"/>
    <mergeCell ref="H117:H118"/>
    <mergeCell ref="C140:C141"/>
    <mergeCell ref="D140:D141"/>
    <mergeCell ref="E140:E141"/>
    <mergeCell ref="G140:G141"/>
    <mergeCell ref="H140:H141"/>
    <mergeCell ref="C89:C90"/>
    <mergeCell ref="D89:D90"/>
    <mergeCell ref="E89:E90"/>
    <mergeCell ref="G89:G90"/>
    <mergeCell ref="H89:H90"/>
    <mergeCell ref="C115:C116"/>
    <mergeCell ref="D115:D116"/>
    <mergeCell ref="E115:E116"/>
    <mergeCell ref="G115:G116"/>
    <mergeCell ref="H115:H116"/>
    <mergeCell ref="C76:C77"/>
    <mergeCell ref="D76:D77"/>
    <mergeCell ref="E76:E77"/>
    <mergeCell ref="G76:G77"/>
    <mergeCell ref="H76:H77"/>
    <mergeCell ref="C86:C87"/>
    <mergeCell ref="D86:D87"/>
    <mergeCell ref="E86:E87"/>
    <mergeCell ref="G86:G87"/>
    <mergeCell ref="H86:H87"/>
    <mergeCell ref="C70:C71"/>
    <mergeCell ref="D70:D71"/>
    <mergeCell ref="E70:E71"/>
    <mergeCell ref="G70:G71"/>
    <mergeCell ref="H70:H71"/>
    <mergeCell ref="C73:C75"/>
    <mergeCell ref="D73:D75"/>
    <mergeCell ref="E73:E75"/>
    <mergeCell ref="G73:G75"/>
    <mergeCell ref="H73:H75"/>
    <mergeCell ref="C68:C69"/>
    <mergeCell ref="D68:D69"/>
    <mergeCell ref="E68:E69"/>
    <mergeCell ref="G68:G69"/>
    <mergeCell ref="H68:H69"/>
    <mergeCell ref="C62:C64"/>
    <mergeCell ref="D62:D64"/>
    <mergeCell ref="E62:E64"/>
    <mergeCell ref="C65:C66"/>
    <mergeCell ref="D65:D66"/>
    <mergeCell ref="E65:E66"/>
    <mergeCell ref="C56:C57"/>
    <mergeCell ref="D56:D57"/>
    <mergeCell ref="E56:E57"/>
    <mergeCell ref="G56:G57"/>
    <mergeCell ref="H56:H57"/>
    <mergeCell ref="C58:C59"/>
    <mergeCell ref="D58:D59"/>
    <mergeCell ref="E58:E59"/>
    <mergeCell ref="G58:G59"/>
    <mergeCell ref="D47:D49"/>
    <mergeCell ref="E47:E49"/>
    <mergeCell ref="C47:C49"/>
    <mergeCell ref="G47:G49"/>
    <mergeCell ref="H47:H49"/>
    <mergeCell ref="D51:D52"/>
    <mergeCell ref="C51:C52"/>
    <mergeCell ref="G51:G52"/>
    <mergeCell ref="H51:H52"/>
    <mergeCell ref="E51:E52"/>
    <mergeCell ref="C41:C43"/>
    <mergeCell ref="D41:D43"/>
    <mergeCell ref="E41:E43"/>
    <mergeCell ref="G41:G43"/>
    <mergeCell ref="H41:H43"/>
    <mergeCell ref="D44:D45"/>
    <mergeCell ref="C44:C45"/>
    <mergeCell ref="E44:E45"/>
    <mergeCell ref="G44:G45"/>
    <mergeCell ref="H44:H45"/>
    <mergeCell ref="C35:C37"/>
    <mergeCell ref="D35:D37"/>
    <mergeCell ref="E35:E37"/>
    <mergeCell ref="G35:G37"/>
    <mergeCell ref="H35:H37"/>
    <mergeCell ref="C38:C39"/>
    <mergeCell ref="D38:D39"/>
    <mergeCell ref="E38:E39"/>
    <mergeCell ref="G38:G39"/>
    <mergeCell ref="H38:H39"/>
    <mergeCell ref="J21:J22"/>
    <mergeCell ref="C23:C25"/>
    <mergeCell ref="D23:D25"/>
    <mergeCell ref="E23:E25"/>
    <mergeCell ref="F23:F25"/>
    <mergeCell ref="G23:G25"/>
    <mergeCell ref="H23:H25"/>
    <mergeCell ref="J23:J25"/>
    <mergeCell ref="J17:J20"/>
    <mergeCell ref="K17:K20"/>
    <mergeCell ref="L17:L20"/>
    <mergeCell ref="C21:C22"/>
    <mergeCell ref="D21:D22"/>
    <mergeCell ref="E21:E22"/>
    <mergeCell ref="F21:F22"/>
    <mergeCell ref="G21:G22"/>
    <mergeCell ref="H21:H22"/>
    <mergeCell ref="I21:I22"/>
    <mergeCell ref="D17:D20"/>
    <mergeCell ref="E17:E20"/>
    <mergeCell ref="F17:F20"/>
    <mergeCell ref="G17:G20"/>
    <mergeCell ref="H17:H20"/>
    <mergeCell ref="I17:I20"/>
  </mergeCells>
  <printOptions/>
  <pageMargins left="0" right="0" top="1.1811023622047245" bottom="0" header="0.31496062992125984" footer="0.31496062992125984"/>
  <pageSetup fitToHeight="0" horizontalDpi="600" verticalDpi="600" orientation="landscape" paperSize="9" scale="64" r:id="rId1"/>
  <headerFooter differentFirst="1">
    <oddHeader>&amp;C&amp;P</oddHeader>
  </headerFooter>
  <rowBreaks count="6" manualBreakCount="6">
    <brk id="22" max="11" man="1"/>
    <brk id="53" max="11" man="1"/>
    <brk id="164" max="11" man="1"/>
    <brk id="231" max="11" man="1"/>
    <brk id="237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2017-10-18T07:31:37Z</cp:lastPrinted>
  <dcterms:created xsi:type="dcterms:W3CDTF">2006-09-16T00:00:00Z</dcterms:created>
  <dcterms:modified xsi:type="dcterms:W3CDTF">2022-11-14T11:17:00Z</dcterms:modified>
  <cp:category/>
  <cp:version/>
  <cp:contentType/>
  <cp:contentStatus/>
</cp:coreProperties>
</file>