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2\КАПИТАЛЬНЫЙ РЕМОНТ\постановления\07.12\"/>
    </mc:Choice>
  </mc:AlternateContent>
  <bookViews>
    <workbookView xWindow="-120" yWindow="-120" windowWidth="19440" windowHeight="15600" activeTab="1"/>
  </bookViews>
  <sheets>
    <sheet name="Перечень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6" i="2" l="1"/>
  <c r="G44" i="2"/>
  <c r="F44" i="2"/>
  <c r="E44" i="2"/>
  <c r="D44" i="2"/>
  <c r="C43" i="2"/>
  <c r="C42" i="2"/>
  <c r="C44" i="2" s="1"/>
  <c r="G39" i="2"/>
  <c r="F39" i="2"/>
  <c r="E39" i="2"/>
  <c r="D39" i="2"/>
  <c r="C38" i="2"/>
  <c r="C37" i="2"/>
  <c r="C36" i="2"/>
  <c r="C35" i="2"/>
  <c r="C39" i="2" s="1"/>
  <c r="G32" i="2"/>
  <c r="F32" i="2"/>
  <c r="D32" i="2"/>
  <c r="C31" i="2"/>
  <c r="C30" i="2"/>
  <c r="C29" i="2"/>
  <c r="C28" i="2"/>
  <c r="C27" i="2"/>
  <c r="C26" i="2"/>
  <c r="C32" i="2" s="1"/>
  <c r="C25" i="2"/>
  <c r="R48" i="1"/>
  <c r="M48" i="1"/>
  <c r="J48" i="1"/>
  <c r="H48" i="1"/>
  <c r="Q46" i="1"/>
  <c r="K46" i="1"/>
  <c r="J46" i="1"/>
  <c r="I46" i="1"/>
  <c r="H46" i="1"/>
  <c r="R45" i="1"/>
  <c r="M45" i="1"/>
  <c r="R44" i="1"/>
  <c r="R46" i="1" s="1"/>
  <c r="M44" i="1"/>
  <c r="M46" i="1" s="1"/>
  <c r="Q41" i="1"/>
  <c r="K41" i="1"/>
  <c r="J41" i="1"/>
  <c r="I41" i="1"/>
  <c r="H41" i="1"/>
  <c r="R40" i="1"/>
  <c r="M40" i="1"/>
  <c r="R39" i="1"/>
  <c r="M39" i="1"/>
  <c r="R38" i="1"/>
  <c r="M38" i="1"/>
  <c r="R37" i="1"/>
  <c r="R41" i="1" s="1"/>
  <c r="M37" i="1"/>
  <c r="M41" i="1" s="1"/>
  <c r="M28" i="1" l="1"/>
  <c r="Q34" i="1"/>
  <c r="K34" i="1"/>
  <c r="J34" i="1"/>
  <c r="I34" i="1"/>
  <c r="H34" i="1"/>
  <c r="M33" i="1"/>
  <c r="M32" i="1"/>
  <c r="M31" i="1"/>
  <c r="M30" i="1"/>
  <c r="M29" i="1"/>
  <c r="A29" i="1"/>
  <c r="A30" i="1" s="1"/>
  <c r="A31" i="1" s="1"/>
  <c r="A32" i="1" s="1"/>
  <c r="A33" i="1" s="1"/>
  <c r="R27" i="1"/>
  <c r="R34" i="1" s="1"/>
  <c r="M27" i="1"/>
  <c r="M34" i="1" s="1"/>
  <c r="G46" i="2" l="1"/>
  <c r="F46" i="2"/>
  <c r="Q48" i="1"/>
  <c r="K48" i="1"/>
  <c r="I48" i="1"/>
  <c r="D46" i="2" l="1"/>
</calcChain>
</file>

<file path=xl/sharedStrings.xml><?xml version="1.0" encoding="utf-8"?>
<sst xmlns="http://schemas.openxmlformats.org/spreadsheetml/2006/main" count="224" uniqueCount="120">
  <si>
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    </t>
  </si>
  <si>
    <t>№ п/п</t>
  </si>
  <si>
    <t>Адрес многоквартирного дома</t>
  </si>
  <si>
    <t>Год</t>
  </si>
  <si>
    <t>Материал стен</t>
  </si>
  <si>
    <t>Количество этажей в многоквартирном доме</t>
  </si>
  <si>
    <t>Количество подъездов в многоквартирном доме</t>
  </si>
  <si>
    <t>Общая площадь МКД, всего</t>
  </si>
  <si>
    <t>Площадь помещений МКД</t>
  </si>
  <si>
    <t>Количество жителей, зарегистрированных в многоквартирном доме на дату утверждения Республикан-ской программы капитального ремонта общего имущества в многоквартир-
ных домах, расположенных на территории Чувашской Республики, на 2014–
2043 годы</t>
  </si>
  <si>
    <t>Вид ремонта общего имущества 
в много-
квартирном доме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</si>
  <si>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</si>
  <si>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</si>
  <si>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</si>
  <si>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Способ формиро-вания фонда капитального ремонта</t>
  </si>
  <si>
    <t>Минимальный размер фонда капитального ремонта (для домов, выбравших спецсчет)</t>
  </si>
  <si>
    <t>Год проведения капитального ремонта общего имущества в многоквартирных домах</t>
  </si>
  <si>
    <t>ввода в 
экс-
плуата-
цию мно-
гоквар-
тирного дома</t>
  </si>
  <si>
    <t>Завершение последнего капитального ремонта в многоквартирном доме</t>
  </si>
  <si>
    <t>Всего</t>
  </si>
  <si>
    <t>В том числе жилых помещений, находящихся в собственности граждан</t>
  </si>
  <si>
    <t>Всего:</t>
  </si>
  <si>
    <t>за счет средств государствен-
ной корпора-
ции – Фонда содействия реформирова-нию жилищ-
но-комму-
нального хозяйства</t>
  </si>
  <si>
    <t>за счет средств государственной и муниципальной поддержки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</si>
  <si>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</si>
  <si>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</si>
  <si>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</si>
  <si>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кв.метров</t>
  </si>
  <si>
    <t>чел.</t>
  </si>
  <si>
    <t>рублей</t>
  </si>
  <si>
    <t>рублей/кв.м</t>
  </si>
  <si>
    <t>2021 год</t>
  </si>
  <si>
    <t>кирпич</t>
  </si>
  <si>
    <t>2</t>
  </si>
  <si>
    <t>1</t>
  </si>
  <si>
    <t>ремонт системы электроснабжения</t>
  </si>
  <si>
    <t>на счете рег.оператора</t>
  </si>
  <si>
    <t>2022 г.</t>
  </si>
  <si>
    <t>3</t>
  </si>
  <si>
    <t>ремонт крыши</t>
  </si>
  <si>
    <t>на счете рег. оператора</t>
  </si>
  <si>
    <t>5</t>
  </si>
  <si>
    <t>Итого: 2 дома</t>
  </si>
  <si>
    <t>Итого за 2021–2023 годы: 4 дома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</si>
  <si>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</si>
  <si>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Стоимость капитального ремонта общего имущества в многоквартирном доме – всего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</si>
  <si>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</si>
  <si>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</si>
  <si>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</si>
  <si>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Ремонт, замена, модернизация лифтов, ремонт лифтовых шахт,  машинных и блочных помещений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</si>
  <si>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</si>
  <si>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</si>
  <si>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</si>
  <si>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Энерге-тическое обследо-вание много-квартир-ного дома</t>
  </si>
  <si>
    <t>руб.</t>
  </si>
  <si>
    <t>кв.м.</t>
  </si>
  <si>
    <t>ед.</t>
  </si>
  <si>
    <t>куб.м.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</si>
  <si>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</si>
  <si>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</si>
  <si>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</si>
  <si>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</si>
  <si>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</si>
  <si>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</si>
  <si>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</si>
  <si>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</si>
  <si>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</si>
  <si>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</si>
  <si>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</si>
  <si>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</si>
  <si>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 по району</t>
  </si>
  <si>
    <t>2023 г.</t>
  </si>
  <si>
    <t>1984</t>
  </si>
  <si>
    <t>1985</t>
  </si>
  <si>
    <t>1970</t>
  </si>
  <si>
    <t>Итого: 4 дома</t>
  </si>
  <si>
    <t>1973</t>
  </si>
  <si>
    <t>2016</t>
  </si>
  <si>
    <t>1971</t>
  </si>
  <si>
    <t>Козловский район</t>
  </si>
  <si>
    <t>ст. Тюрлема, ул. Лесная, д. 1</t>
  </si>
  <si>
    <t>2017</t>
  </si>
  <si>
    <t>панель</t>
  </si>
  <si>
    <t>г. Козловка, ул. Герцена, д. 5</t>
  </si>
  <si>
    <t>2009</t>
  </si>
  <si>
    <t>ремонт  систем  электроснабжения,  водоотведения</t>
  </si>
  <si>
    <t>г. Козловка, ул. Герцена, д. 8</t>
  </si>
  <si>
    <t>г. Козловка, ул. Герцена, д. 11</t>
  </si>
  <si>
    <t>1992</t>
  </si>
  <si>
    <t>1969</t>
  </si>
  <si>
    <t>Итого: 7 домов</t>
  </si>
  <si>
    <t>1977</t>
  </si>
  <si>
    <t>1966</t>
  </si>
  <si>
    <t>ремонт систем холодного водоснабжения, теплоснабжения</t>
  </si>
  <si>
    <t>ст. Тюрлема, ул. Лесная, д. 2</t>
  </si>
  <si>
    <t>Итого за 2021–2023 годы: 13 домов</t>
  </si>
  <si>
    <t xml:space="preserve">«Приложение № 1
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      </t>
  </si>
  <si>
    <t>Приложение № 2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</si>
  <si>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>г. Козловка, ул. Герцена,         д. 11</t>
  </si>
  <si>
    <t>г. Козловка,                             ул. Маяковского, д. 4</t>
  </si>
  <si>
    <t>г. Козловка,                                    ул. Маяковского, д. 5</t>
  </si>
  <si>
    <t>г. Козловка,                                       ул. Маяковского, д. 8</t>
  </si>
  <si>
    <t>г. Козловка,                                      ул. Маяковского, д. 2</t>
  </si>
  <si>
    <t>ремонт систем водоотведения,  теплоснабжения, холодного водоснабжения, замена узлов управления и регулирования потребления тепловой энергии</t>
  </si>
  <si>
    <t>г. Козловка,                                       ул. Маяковского, д. 7</t>
  </si>
  <si>
    <t>г. Козловка, ул. Чкалова,      д. 10</t>
  </si>
  <si>
    <t xml:space="preserve">ремонт крыши </t>
  </si>
  <si>
    <t>г. Козловка,                           ул. Чернышевского, д. 9</t>
  </si>
  <si>
    <t>ремонт системы теплоснабжения, замена узла управления и  регулирования потребления тепловой энергии</t>
  </si>
  <si>
    <t>г. Козловка,                           ул. Лобачевского, д. 22</t>
  </si>
  <si>
    <t>ремонт крыши,  систем холодного водоснабжения,  водоотведения, теплоснабжения,     замена узла управления и регулирования потребления тепловой энергии</t>
  </si>
  <si>
    <t>г. Козловка,                               ул. Маяковского, д. 4</t>
  </si>
  <si>
    <t>г. Козловка,                               ул. Маяковского, д. 5</t>
  </si>
  <si>
    <t>г. Козловка,                               ул. Маяковского, д. 8</t>
  </si>
  <si>
    <t>г. Козловка,                                ул. Маяковского, д. 2</t>
  </si>
  <si>
    <t>г. Козловка,                                ул. Маяковского, д. 7</t>
  </si>
  <si>
    <t>г. Козловка,                         ул. Чкалова, д. 10</t>
  </si>
  <si>
    <t>г. Козловка,                                       ул. Лобачевского, д. 22</t>
  </si>
  <si>
    <t>г. Козловка,                                  ул. Чернышевского, д. 9</t>
  </si>
  <si>
    <t>Приложение №1  к постановлению администрации Козловского района 
Чувашской Республики от 07.12.2022 №631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</si>
</sst>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textRotation="90" wrapText="1"/>
    </xf>
    <xf numFmtId="3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2" xfId="0" applyFont="1" applyBorder="1"/>
    <xf numFmtId="0" fontId="1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" fontId="4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5" xfId="0" quotePrefix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8"/>
  <sheetViews>
    <sheetView view="pageBreakPreview" topLeftCell="A31" zoomScale="60" zoomScaleNormal="90" workbookViewId="0">
      <selection activeCell="AA22" sqref="AA22"/>
    </sheetView>
  </sheetViews>
  <sheetFormatPr defaultRowHeight="15" x14ac:dyDescent="0.25"/>
  <cols>
    <col min="1" max="1" width="9.140625" style="14"/>
    <col min="2" max="2" width="25.140625" style="14" customWidth="1"/>
    <col min="3" max="3" width="9.140625" style="14"/>
    <col min="4" max="4" width="11.42578125" style="14" customWidth="1"/>
    <col min="5" max="5" width="11" style="14" customWidth="1"/>
    <col min="6" max="6" width="11.85546875" style="14" customWidth="1"/>
    <col min="7" max="7" width="12.85546875" style="14" customWidth="1"/>
    <col min="8" max="8" width="14.5703125" style="14" customWidth="1"/>
    <col min="9" max="9" width="16.85546875" style="14" customWidth="1"/>
    <col min="10" max="10" width="12.5703125" style="14" customWidth="1"/>
    <col min="11" max="11" width="9.140625" style="14"/>
    <col min="12" max="12" width="21.85546875" style="14" customWidth="1"/>
    <col min="13" max="13" width="14.7109375" style="14" customWidth="1"/>
    <col min="14" max="16" width="9.140625" style="14"/>
    <col min="17" max="18" width="14.42578125" style="14" customWidth="1"/>
    <col min="19" max="19" width="13" style="14" customWidth="1"/>
    <col min="20" max="20" width="14" style="14" customWidth="1"/>
    <col min="21" max="21" width="10.28515625" style="14" customWidth="1"/>
    <col min="22" max="16384" width="9.140625" style="14"/>
  </cols>
  <sheetData>
    <row r="1" spans="17:21" x14ac:dyDescent="0.25">
      <c r="Q1" s="43" t="s">
        <v>119</v>
      </c>
      <c r="R1" s="43"/>
      <c r="S1" s="43"/>
      <c r="T1" s="43"/>
      <c r="U1" s="43"/>
    </row>
    <row r="2" spans="17:21" x14ac:dyDescent="0.25">
      <c r="Q2" s="43"/>
      <c r="R2" s="43"/>
      <c r="S2" s="43"/>
      <c r="T2" s="43"/>
      <c r="U2" s="43"/>
    </row>
    <row r="3" spans="17:21" x14ac:dyDescent="0.25">
      <c r="Q3" s="43"/>
      <c r="R3" s="43"/>
      <c r="S3" s="43"/>
      <c r="T3" s="43"/>
      <c r="U3" s="43"/>
    </row>
    <row r="4" spans="17:21" ht="5.25" customHeight="1" x14ac:dyDescent="0.25">
      <c r="Q4" s="43"/>
      <c r="R4" s="43"/>
      <c r="S4" s="43"/>
      <c r="T4" s="43"/>
      <c r="U4" s="43"/>
    </row>
    <row r="5" spans="17:21" hidden="1" x14ac:dyDescent="0.25">
      <c r="Q5" s="43"/>
      <c r="R5" s="43"/>
      <c r="S5" s="43"/>
      <c r="T5" s="43"/>
      <c r="U5" s="43"/>
    </row>
    <row r="6" spans="17:21" hidden="1" x14ac:dyDescent="0.25">
      <c r="Q6" s="43"/>
      <c r="R6" s="43"/>
      <c r="S6" s="43"/>
      <c r="T6" s="43"/>
      <c r="U6" s="43"/>
    </row>
    <row r="7" spans="17:21" ht="2.25" customHeight="1" x14ac:dyDescent="0.25">
      <c r="Q7" s="43"/>
      <c r="R7" s="43"/>
      <c r="S7" s="43"/>
      <c r="T7" s="43"/>
      <c r="U7" s="43"/>
    </row>
    <row r="8" spans="17:21" hidden="1" x14ac:dyDescent="0.25">
      <c r="Q8" s="43"/>
      <c r="R8" s="43"/>
      <c r="S8" s="43"/>
      <c r="T8" s="43"/>
      <c r="U8" s="43"/>
    </row>
    <row r="9" spans="17:21" hidden="1" x14ac:dyDescent="0.25">
      <c r="Q9" s="43"/>
      <c r="R9" s="43"/>
      <c r="S9" s="43"/>
      <c r="T9" s="43"/>
      <c r="U9" s="43"/>
    </row>
    <row r="10" spans="17:21" x14ac:dyDescent="0.25">
      <c r="Q10" s="43" t="s">
        <v>96</v>
      </c>
      <c r="R10" s="43"/>
      <c r="S10" s="43"/>
      <c r="T10" s="43"/>
      <c r="U10" s="43"/>
    </row>
    <row r="11" spans="17:21" x14ac:dyDescent="0.25">
      <c r="Q11" s="43"/>
      <c r="R11" s="43"/>
      <c r="S11" s="43"/>
      <c r="T11" s="43"/>
      <c r="U11" s="43"/>
    </row>
    <row r="12" spans="17:21" x14ac:dyDescent="0.25">
      <c r="Q12" s="43"/>
      <c r="R12" s="43"/>
      <c r="S12" s="43"/>
      <c r="T12" s="43"/>
      <c r="U12" s="43"/>
    </row>
    <row r="13" spans="17:21" x14ac:dyDescent="0.25">
      <c r="Q13" s="43"/>
      <c r="R13" s="43"/>
      <c r="S13" s="43"/>
      <c r="T13" s="43"/>
      <c r="U13" s="43"/>
    </row>
    <row r="14" spans="17:21" x14ac:dyDescent="0.25">
      <c r="Q14" s="43"/>
      <c r="R14" s="43"/>
      <c r="S14" s="43"/>
      <c r="T14" s="43"/>
      <c r="U14" s="43"/>
    </row>
    <row r="15" spans="17:21" x14ac:dyDescent="0.25">
      <c r="Q15" s="43"/>
      <c r="R15" s="43"/>
      <c r="S15" s="43"/>
      <c r="T15" s="43"/>
      <c r="U15" s="43"/>
    </row>
    <row r="16" spans="17:21" x14ac:dyDescent="0.25">
      <c r="Q16" s="43"/>
      <c r="R16" s="43"/>
      <c r="S16" s="43"/>
      <c r="T16" s="43"/>
      <c r="U16" s="43"/>
    </row>
    <row r="17" spans="1:22" x14ac:dyDescent="0.25">
      <c r="Q17" s="43"/>
      <c r="R17" s="43"/>
      <c r="S17" s="43"/>
      <c r="T17" s="43"/>
      <c r="U17" s="43"/>
    </row>
    <row r="18" spans="1:22" x14ac:dyDescent="0.25">
      <c r="Q18" s="43"/>
      <c r="R18" s="43"/>
      <c r="S18" s="43"/>
      <c r="T18" s="43"/>
      <c r="U18" s="43"/>
    </row>
    <row r="19" spans="1:22" x14ac:dyDescent="0.25">
      <c r="A19" s="1"/>
      <c r="B19" s="45" t="s">
        <v>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2"/>
      <c r="V19" s="2"/>
    </row>
    <row r="20" spans="1:22" x14ac:dyDescent="0.25">
      <c r="A20" s="41" t="s">
        <v>1</v>
      </c>
      <c r="B20" s="41" t="s">
        <v>2</v>
      </c>
      <c r="C20" s="41" t="s">
        <v>3</v>
      </c>
      <c r="D20" s="41"/>
      <c r="E20" s="41" t="s">
        <v>4</v>
      </c>
      <c r="F20" s="41" t="s">
        <v>5</v>
      </c>
      <c r="G20" s="41" t="s">
        <v>6</v>
      </c>
      <c r="H20" s="41" t="s">
        <v>7</v>
      </c>
      <c r="I20" s="41" t="s">
        <v>8</v>
      </c>
      <c r="J20" s="41"/>
      <c r="K20" s="46" t="s">
        <v>9</v>
      </c>
      <c r="L20" s="41" t="s">
        <v>10</v>
      </c>
      <c r="M20" s="41" t="s">
        <v>11</v>
      </c>
      <c r="N20" s="41"/>
      <c r="O20" s="41"/>
      <c r="P20" s="41"/>
      <c r="Q20" s="41"/>
      <c r="R20" s="41" t="s">
        <v>12</v>
      </c>
      <c r="S20" s="41" t="s">
        <v>13</v>
      </c>
      <c r="T20" s="41" t="s">
        <v>14</v>
      </c>
      <c r="U20" s="41" t="s">
        <v>15</v>
      </c>
      <c r="V20" s="41" t="s">
        <v>16</v>
      </c>
    </row>
    <row r="21" spans="1:22" x14ac:dyDescent="0.25">
      <c r="A21" s="41"/>
      <c r="B21" s="41"/>
      <c r="C21" s="41" t="s">
        <v>17</v>
      </c>
      <c r="D21" s="41" t="s">
        <v>18</v>
      </c>
      <c r="E21" s="41"/>
      <c r="F21" s="41"/>
      <c r="G21" s="41"/>
      <c r="H21" s="41"/>
      <c r="I21" s="41" t="s">
        <v>19</v>
      </c>
      <c r="J21" s="41" t="s">
        <v>20</v>
      </c>
      <c r="K21" s="46"/>
      <c r="L21" s="41"/>
      <c r="M21" s="41" t="s">
        <v>21</v>
      </c>
      <c r="N21" s="41" t="s">
        <v>22</v>
      </c>
      <c r="O21" s="41" t="s">
        <v>23</v>
      </c>
      <c r="P21" s="41"/>
      <c r="Q21" s="3"/>
      <c r="R21" s="41"/>
      <c r="S21" s="41"/>
      <c r="T21" s="41"/>
      <c r="U21" s="41"/>
      <c r="V21" s="41"/>
    </row>
    <row r="22" spans="1:22" ht="150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6"/>
      <c r="L22" s="41"/>
      <c r="M22" s="41"/>
      <c r="N22" s="41"/>
      <c r="O22" s="3" t="s">
        <v>24</v>
      </c>
      <c r="P22" s="3" t="s">
        <v>25</v>
      </c>
      <c r="Q22" s="3" t="s">
        <v>26</v>
      </c>
      <c r="R22" s="41"/>
      <c r="S22" s="41"/>
      <c r="T22" s="41"/>
      <c r="U22" s="41"/>
      <c r="V22" s="41"/>
    </row>
    <row r="23" spans="1:22" x14ac:dyDescent="0.25">
      <c r="A23" s="41"/>
      <c r="B23" s="41"/>
      <c r="C23" s="41"/>
      <c r="D23" s="41"/>
      <c r="E23" s="41"/>
      <c r="F23" s="41"/>
      <c r="G23" s="41"/>
      <c r="H23" s="3" t="s">
        <v>27</v>
      </c>
      <c r="I23" s="3" t="s">
        <v>27</v>
      </c>
      <c r="J23" s="3" t="s">
        <v>27</v>
      </c>
      <c r="K23" s="4" t="s">
        <v>28</v>
      </c>
      <c r="L23" s="3"/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3" t="s">
        <v>30</v>
      </c>
      <c r="S23" s="3" t="s">
        <v>30</v>
      </c>
      <c r="T23" s="3"/>
      <c r="U23" s="3" t="s">
        <v>29</v>
      </c>
      <c r="V23" s="5"/>
    </row>
    <row r="24" spans="1:22" x14ac:dyDescent="0.2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4">
        <v>11</v>
      </c>
      <c r="L24" s="6">
        <v>12</v>
      </c>
      <c r="M24" s="6">
        <v>13</v>
      </c>
      <c r="N24" s="6">
        <v>14</v>
      </c>
      <c r="O24" s="6">
        <v>15</v>
      </c>
      <c r="P24" s="6">
        <v>16</v>
      </c>
      <c r="Q24" s="6">
        <v>17</v>
      </c>
      <c r="R24" s="6">
        <v>18</v>
      </c>
      <c r="S24" s="6">
        <v>19</v>
      </c>
      <c r="T24" s="6">
        <v>20</v>
      </c>
      <c r="U24" s="6">
        <v>21</v>
      </c>
      <c r="V24" s="6">
        <v>22</v>
      </c>
    </row>
    <row r="25" spans="1:22" x14ac:dyDescent="0.25">
      <c r="A25" s="44" t="s">
        <v>31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6"/>
    </row>
    <row r="26" spans="1:22" ht="15" customHeight="1" x14ac:dyDescent="0.25">
      <c r="A26" s="44" t="s">
        <v>79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3"/>
    </row>
    <row r="27" spans="1:22" ht="33.75" customHeight="1" x14ac:dyDescent="0.25">
      <c r="A27" s="26">
        <v>1</v>
      </c>
      <c r="B27" s="7" t="s">
        <v>80</v>
      </c>
      <c r="C27" s="33" t="s">
        <v>72</v>
      </c>
      <c r="D27" s="33" t="s">
        <v>81</v>
      </c>
      <c r="E27" s="8" t="s">
        <v>82</v>
      </c>
      <c r="F27" s="33" t="s">
        <v>38</v>
      </c>
      <c r="G27" s="33" t="s">
        <v>38</v>
      </c>
      <c r="H27" s="37">
        <v>1371.12</v>
      </c>
      <c r="I27" s="37">
        <v>1371.12</v>
      </c>
      <c r="J27" s="37">
        <v>1371.12</v>
      </c>
      <c r="K27" s="36">
        <v>30</v>
      </c>
      <c r="L27" s="8" t="s">
        <v>35</v>
      </c>
      <c r="M27" s="37">
        <f>N27+O27+P27+Q27</f>
        <v>602828.04</v>
      </c>
      <c r="N27" s="37"/>
      <c r="O27" s="37"/>
      <c r="P27" s="37"/>
      <c r="Q27" s="37">
        <v>602828.04</v>
      </c>
      <c r="R27" s="37">
        <f>M27/I27</f>
        <v>439.66103623315252</v>
      </c>
      <c r="S27" s="37">
        <v>15143.38</v>
      </c>
      <c r="T27" s="37" t="s">
        <v>36</v>
      </c>
      <c r="U27" s="11">
        <v>6.53</v>
      </c>
      <c r="V27" s="33">
        <v>2021</v>
      </c>
    </row>
    <row r="28" spans="1:22" ht="48" customHeight="1" x14ac:dyDescent="0.25">
      <c r="A28" s="26">
        <v>2</v>
      </c>
      <c r="B28" s="7" t="s">
        <v>83</v>
      </c>
      <c r="C28" s="33" t="s">
        <v>76</v>
      </c>
      <c r="D28" s="33" t="s">
        <v>84</v>
      </c>
      <c r="E28" s="8" t="s">
        <v>32</v>
      </c>
      <c r="F28" s="33" t="s">
        <v>33</v>
      </c>
      <c r="G28" s="33" t="s">
        <v>33</v>
      </c>
      <c r="H28" s="37">
        <v>706.32</v>
      </c>
      <c r="I28" s="37">
        <v>706.32</v>
      </c>
      <c r="J28" s="37">
        <v>706.32</v>
      </c>
      <c r="K28" s="36">
        <v>20</v>
      </c>
      <c r="L28" s="8" t="s">
        <v>85</v>
      </c>
      <c r="M28" s="37">
        <f>N28+O28+P28+Q28</f>
        <v>522722.03</v>
      </c>
      <c r="N28" s="37"/>
      <c r="O28" s="37"/>
      <c r="P28" s="37"/>
      <c r="Q28" s="37">
        <v>522722.03</v>
      </c>
      <c r="R28" s="37">
        <v>740.06</v>
      </c>
      <c r="S28" s="37">
        <v>15143.38</v>
      </c>
      <c r="T28" s="37" t="s">
        <v>36</v>
      </c>
      <c r="U28" s="11">
        <v>6.53</v>
      </c>
      <c r="V28" s="33">
        <v>2021</v>
      </c>
    </row>
    <row r="29" spans="1:22" ht="30.75" customHeight="1" x14ac:dyDescent="0.25">
      <c r="A29" s="26">
        <f t="shared" ref="A29:A33" si="0">A28+1</f>
        <v>3</v>
      </c>
      <c r="B29" s="7" t="s">
        <v>86</v>
      </c>
      <c r="C29" s="33" t="s">
        <v>73</v>
      </c>
      <c r="D29" s="33"/>
      <c r="E29" s="8" t="s">
        <v>82</v>
      </c>
      <c r="F29" s="33" t="s">
        <v>41</v>
      </c>
      <c r="G29" s="33" t="s">
        <v>41</v>
      </c>
      <c r="H29" s="37">
        <v>5488.53</v>
      </c>
      <c r="I29" s="37">
        <v>5488.53</v>
      </c>
      <c r="J29" s="37">
        <v>5282.61</v>
      </c>
      <c r="K29" s="36">
        <v>187</v>
      </c>
      <c r="L29" s="8" t="s">
        <v>39</v>
      </c>
      <c r="M29" s="37">
        <f t="shared" ref="M29:M33" si="1">N29+O29+P29+Q29</f>
        <v>2858268.38</v>
      </c>
      <c r="N29" s="37"/>
      <c r="O29" s="37"/>
      <c r="P29" s="37"/>
      <c r="Q29" s="37">
        <v>2858268.38</v>
      </c>
      <c r="R29" s="37">
        <v>520.77</v>
      </c>
      <c r="S29" s="37">
        <v>15143.38</v>
      </c>
      <c r="T29" s="37" t="s">
        <v>36</v>
      </c>
      <c r="U29" s="11">
        <v>6.53</v>
      </c>
      <c r="V29" s="33">
        <v>2021</v>
      </c>
    </row>
    <row r="30" spans="1:22" ht="30.75" customHeight="1" x14ac:dyDescent="0.25">
      <c r="A30" s="26">
        <f t="shared" si="0"/>
        <v>4</v>
      </c>
      <c r="B30" s="7" t="s">
        <v>98</v>
      </c>
      <c r="C30" s="33" t="s">
        <v>88</v>
      </c>
      <c r="D30" s="33"/>
      <c r="E30" s="8" t="s">
        <v>32</v>
      </c>
      <c r="F30" s="33" t="s">
        <v>41</v>
      </c>
      <c r="G30" s="33" t="s">
        <v>59</v>
      </c>
      <c r="H30" s="37">
        <v>4017.34</v>
      </c>
      <c r="I30" s="37">
        <v>4017.34</v>
      </c>
      <c r="J30" s="37">
        <v>3485.1</v>
      </c>
      <c r="K30" s="36">
        <v>150</v>
      </c>
      <c r="L30" s="8" t="s">
        <v>39</v>
      </c>
      <c r="M30" s="37">
        <f t="shared" si="1"/>
        <v>2969150.34</v>
      </c>
      <c r="N30" s="37"/>
      <c r="O30" s="37"/>
      <c r="P30" s="37"/>
      <c r="Q30" s="37">
        <v>2969150.34</v>
      </c>
      <c r="R30" s="37">
        <v>739.08</v>
      </c>
      <c r="S30" s="37">
        <v>15143.38</v>
      </c>
      <c r="T30" s="37" t="s">
        <v>36</v>
      </c>
      <c r="U30" s="11">
        <v>6.53</v>
      </c>
      <c r="V30" s="33">
        <v>2021</v>
      </c>
    </row>
    <row r="31" spans="1:22" ht="30.75" customHeight="1" x14ac:dyDescent="0.25">
      <c r="A31" s="26">
        <f t="shared" si="0"/>
        <v>5</v>
      </c>
      <c r="B31" s="7" t="s">
        <v>99</v>
      </c>
      <c r="C31" s="33" t="s">
        <v>89</v>
      </c>
      <c r="D31" s="33" t="s">
        <v>84</v>
      </c>
      <c r="E31" s="8" t="s">
        <v>32</v>
      </c>
      <c r="F31" s="33" t="s">
        <v>33</v>
      </c>
      <c r="G31" s="33" t="s">
        <v>33</v>
      </c>
      <c r="H31" s="37">
        <v>692.05</v>
      </c>
      <c r="I31" s="37">
        <v>692.05</v>
      </c>
      <c r="J31" s="37">
        <v>651.85</v>
      </c>
      <c r="K31" s="36">
        <v>35</v>
      </c>
      <c r="L31" s="8" t="s">
        <v>35</v>
      </c>
      <c r="M31" s="37">
        <f t="shared" si="1"/>
        <v>327211.39</v>
      </c>
      <c r="N31" s="37"/>
      <c r="O31" s="37"/>
      <c r="P31" s="37"/>
      <c r="Q31" s="37">
        <v>327211.39</v>
      </c>
      <c r="R31" s="37">
        <v>472.81</v>
      </c>
      <c r="S31" s="37">
        <v>15143.38</v>
      </c>
      <c r="T31" s="37" t="s">
        <v>36</v>
      </c>
      <c r="U31" s="11">
        <v>6.53</v>
      </c>
      <c r="V31" s="33">
        <v>2021</v>
      </c>
    </row>
    <row r="32" spans="1:22" ht="30.75" customHeight="1" x14ac:dyDescent="0.25">
      <c r="A32" s="26">
        <f t="shared" si="0"/>
        <v>6</v>
      </c>
      <c r="B32" s="7" t="s">
        <v>100</v>
      </c>
      <c r="C32" s="33" t="s">
        <v>74</v>
      </c>
      <c r="D32" s="33" t="s">
        <v>84</v>
      </c>
      <c r="E32" s="8" t="s">
        <v>32</v>
      </c>
      <c r="F32" s="33" t="s">
        <v>33</v>
      </c>
      <c r="G32" s="33" t="s">
        <v>33</v>
      </c>
      <c r="H32" s="37">
        <v>694.26</v>
      </c>
      <c r="I32" s="37">
        <v>694.26</v>
      </c>
      <c r="J32" s="37">
        <v>613.9</v>
      </c>
      <c r="K32" s="36">
        <v>20</v>
      </c>
      <c r="L32" s="8" t="s">
        <v>35</v>
      </c>
      <c r="M32" s="37">
        <f t="shared" si="1"/>
        <v>312409.23</v>
      </c>
      <c r="N32" s="37"/>
      <c r="O32" s="37"/>
      <c r="P32" s="37"/>
      <c r="Q32" s="37">
        <v>312409.23</v>
      </c>
      <c r="R32" s="37">
        <v>449.99</v>
      </c>
      <c r="S32" s="37">
        <v>15143.38</v>
      </c>
      <c r="T32" s="37" t="s">
        <v>36</v>
      </c>
      <c r="U32" s="11">
        <v>6.53</v>
      </c>
      <c r="V32" s="33">
        <v>2021</v>
      </c>
    </row>
    <row r="33" spans="1:1024" ht="30" x14ac:dyDescent="0.25">
      <c r="A33" s="26">
        <f t="shared" si="0"/>
        <v>7</v>
      </c>
      <c r="B33" s="7" t="s">
        <v>101</v>
      </c>
      <c r="C33" s="33" t="s">
        <v>74</v>
      </c>
      <c r="D33" s="33" t="s">
        <v>84</v>
      </c>
      <c r="E33" s="8" t="s">
        <v>82</v>
      </c>
      <c r="F33" s="33" t="s">
        <v>33</v>
      </c>
      <c r="G33" s="33" t="s">
        <v>33</v>
      </c>
      <c r="H33" s="37">
        <v>642.19000000000005</v>
      </c>
      <c r="I33" s="37">
        <v>642.19000000000005</v>
      </c>
      <c r="J33" s="37">
        <v>642.19000000000005</v>
      </c>
      <c r="K33" s="36">
        <v>22</v>
      </c>
      <c r="L33" s="8" t="s">
        <v>35</v>
      </c>
      <c r="M33" s="37">
        <f t="shared" si="1"/>
        <v>371836.29</v>
      </c>
      <c r="N33" s="37"/>
      <c r="O33" s="37"/>
      <c r="P33" s="37"/>
      <c r="Q33" s="37">
        <v>371836.29</v>
      </c>
      <c r="R33" s="37">
        <v>578.73</v>
      </c>
      <c r="S33" s="37">
        <v>15143.38</v>
      </c>
      <c r="T33" s="37" t="s">
        <v>36</v>
      </c>
      <c r="U33" s="11">
        <v>6.53</v>
      </c>
      <c r="V33" s="33">
        <v>2021</v>
      </c>
    </row>
    <row r="34" spans="1:1024" ht="15" customHeight="1" x14ac:dyDescent="0.25">
      <c r="A34" s="12"/>
      <c r="B34" s="38" t="s">
        <v>90</v>
      </c>
      <c r="C34" s="34"/>
      <c r="D34" s="34"/>
      <c r="E34" s="34"/>
      <c r="F34" s="34"/>
      <c r="G34" s="34"/>
      <c r="H34" s="10">
        <f>SUM(H27:H33)</f>
        <v>13611.81</v>
      </c>
      <c r="I34" s="10">
        <f t="shared" ref="I34:M34" si="2">SUM(I27:I33)</f>
        <v>13611.81</v>
      </c>
      <c r="J34" s="10">
        <f t="shared" si="2"/>
        <v>12753.09</v>
      </c>
      <c r="K34" s="35">
        <f t="shared" si="2"/>
        <v>464</v>
      </c>
      <c r="L34" s="10"/>
      <c r="M34" s="10">
        <f t="shared" si="2"/>
        <v>7964425.7000000002</v>
      </c>
      <c r="N34" s="10"/>
      <c r="O34" s="10"/>
      <c r="P34" s="10"/>
      <c r="Q34" s="10">
        <f t="shared" ref="Q34:R34" si="3">SUM(Q27:Q33)</f>
        <v>7964425.7000000002</v>
      </c>
      <c r="R34" s="10">
        <f t="shared" si="3"/>
        <v>3941.1010362331522</v>
      </c>
      <c r="S34" s="34"/>
      <c r="T34" s="34"/>
      <c r="U34" s="34"/>
      <c r="V34" s="34"/>
    </row>
    <row r="35" spans="1:1024" x14ac:dyDescent="0.25">
      <c r="A35" s="42" t="s">
        <v>37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1024" ht="15" customHeight="1" x14ac:dyDescent="0.25">
      <c r="A36" s="42" t="s">
        <v>79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024" ht="150" x14ac:dyDescent="0.25">
      <c r="A37" s="6">
        <v>1</v>
      </c>
      <c r="B37" s="7" t="s">
        <v>102</v>
      </c>
      <c r="C37" s="33" t="s">
        <v>91</v>
      </c>
      <c r="D37" s="33"/>
      <c r="E37" s="8" t="s">
        <v>32</v>
      </c>
      <c r="F37" s="33" t="s">
        <v>41</v>
      </c>
      <c r="G37" s="33" t="s">
        <v>33</v>
      </c>
      <c r="H37" s="37">
        <v>1731.8</v>
      </c>
      <c r="I37" s="37">
        <v>1731.8</v>
      </c>
      <c r="J37" s="37">
        <v>1731.8</v>
      </c>
      <c r="K37" s="36">
        <v>52</v>
      </c>
      <c r="L37" s="8" t="s">
        <v>103</v>
      </c>
      <c r="M37" s="37">
        <f>N37+O37+P37+Q37</f>
        <v>5961645.4000000004</v>
      </c>
      <c r="N37" s="37"/>
      <c r="O37" s="37"/>
      <c r="P37" s="37"/>
      <c r="Q37" s="37">
        <v>5961645.4000000004</v>
      </c>
      <c r="R37" s="37">
        <f>M37/I37</f>
        <v>3442.4560572814416</v>
      </c>
      <c r="S37" s="37">
        <v>20169.39</v>
      </c>
      <c r="T37" s="8" t="s">
        <v>40</v>
      </c>
      <c r="U37" s="21">
        <v>6.92</v>
      </c>
      <c r="V37" s="33">
        <v>2022</v>
      </c>
    </row>
    <row r="38" spans="1:1024" ht="30" x14ac:dyDescent="0.25">
      <c r="A38" s="6">
        <v>2</v>
      </c>
      <c r="B38" s="7" t="s">
        <v>104</v>
      </c>
      <c r="C38" s="33" t="s">
        <v>89</v>
      </c>
      <c r="D38" s="33" t="s">
        <v>84</v>
      </c>
      <c r="E38" s="8" t="s">
        <v>32</v>
      </c>
      <c r="F38" s="33" t="s">
        <v>33</v>
      </c>
      <c r="G38" s="33" t="s">
        <v>33</v>
      </c>
      <c r="H38" s="37">
        <v>689.28</v>
      </c>
      <c r="I38" s="37">
        <v>689.28</v>
      </c>
      <c r="J38" s="37">
        <v>633.88</v>
      </c>
      <c r="K38" s="36">
        <v>25</v>
      </c>
      <c r="L38" s="8" t="s">
        <v>35</v>
      </c>
      <c r="M38" s="37">
        <f t="shared" ref="M38:M40" si="4">N38+O38+P38+Q38</f>
        <v>499728</v>
      </c>
      <c r="N38" s="37"/>
      <c r="O38" s="37"/>
      <c r="P38" s="37"/>
      <c r="Q38" s="37">
        <v>499728</v>
      </c>
      <c r="R38" s="37">
        <f t="shared" ref="R38:R40" si="5">M38/I38</f>
        <v>725</v>
      </c>
      <c r="S38" s="37">
        <v>20169.39</v>
      </c>
      <c r="T38" s="8" t="s">
        <v>40</v>
      </c>
      <c r="U38" s="21">
        <v>6.92</v>
      </c>
      <c r="V38" s="33">
        <v>2022</v>
      </c>
    </row>
    <row r="39" spans="1:1024" ht="60" x14ac:dyDescent="0.25">
      <c r="A39" s="6">
        <v>3</v>
      </c>
      <c r="B39" s="7" t="s">
        <v>105</v>
      </c>
      <c r="C39" s="33" t="s">
        <v>92</v>
      </c>
      <c r="D39" s="33"/>
      <c r="E39" s="8" t="s">
        <v>32</v>
      </c>
      <c r="F39" s="33" t="s">
        <v>58</v>
      </c>
      <c r="G39" s="33" t="s">
        <v>33</v>
      </c>
      <c r="H39" s="37">
        <v>1292.2</v>
      </c>
      <c r="I39" s="37">
        <v>1292.2</v>
      </c>
      <c r="J39" s="37">
        <v>1209.0999999999999</v>
      </c>
      <c r="K39" s="36">
        <v>36</v>
      </c>
      <c r="L39" s="8" t="s">
        <v>93</v>
      </c>
      <c r="M39" s="37">
        <f t="shared" si="4"/>
        <v>4152340</v>
      </c>
      <c r="N39" s="37"/>
      <c r="O39" s="37"/>
      <c r="P39" s="37"/>
      <c r="Q39" s="37">
        <v>4152340</v>
      </c>
      <c r="R39" s="37">
        <f t="shared" si="5"/>
        <v>3213.3880204302736</v>
      </c>
      <c r="S39" s="37">
        <v>20169.39</v>
      </c>
      <c r="T39" s="8" t="s">
        <v>40</v>
      </c>
      <c r="U39" s="21">
        <v>6.92</v>
      </c>
      <c r="V39" s="33">
        <v>2022</v>
      </c>
    </row>
    <row r="40" spans="1:1024" ht="45.75" customHeight="1" x14ac:dyDescent="0.25">
      <c r="A40" s="6">
        <v>4</v>
      </c>
      <c r="B40" s="7" t="s">
        <v>94</v>
      </c>
      <c r="C40" s="33" t="s">
        <v>72</v>
      </c>
      <c r="D40" s="33"/>
      <c r="E40" s="8" t="s">
        <v>32</v>
      </c>
      <c r="F40" s="33" t="s">
        <v>33</v>
      </c>
      <c r="G40" s="33" t="s">
        <v>33</v>
      </c>
      <c r="H40" s="37">
        <v>372.29</v>
      </c>
      <c r="I40" s="37">
        <v>372.29</v>
      </c>
      <c r="J40" s="37">
        <v>236.22</v>
      </c>
      <c r="K40" s="36">
        <v>13</v>
      </c>
      <c r="L40" s="8" t="s">
        <v>106</v>
      </c>
      <c r="M40" s="37">
        <f t="shared" si="4"/>
        <v>2286306.56</v>
      </c>
      <c r="N40" s="37"/>
      <c r="O40" s="37"/>
      <c r="P40" s="37"/>
      <c r="Q40" s="37">
        <v>2286306.56</v>
      </c>
      <c r="R40" s="37">
        <f t="shared" si="5"/>
        <v>6141.1978833704907</v>
      </c>
      <c r="S40" s="37">
        <v>20169.39</v>
      </c>
      <c r="T40" s="8" t="s">
        <v>40</v>
      </c>
      <c r="U40" s="21">
        <v>6.92</v>
      </c>
      <c r="V40" s="33">
        <v>2022</v>
      </c>
    </row>
    <row r="41" spans="1:1024" ht="15" customHeight="1" x14ac:dyDescent="0.25">
      <c r="A41" s="12"/>
      <c r="B41" s="38" t="s">
        <v>75</v>
      </c>
      <c r="C41" s="34"/>
      <c r="D41" s="34"/>
      <c r="E41" s="34"/>
      <c r="F41" s="34"/>
      <c r="G41" s="34"/>
      <c r="H41" s="10">
        <f>SUM(H37:H40)</f>
        <v>4085.5699999999997</v>
      </c>
      <c r="I41" s="10">
        <f t="shared" ref="I41:M41" si="6">SUM(I37:I40)</f>
        <v>4085.5699999999997</v>
      </c>
      <c r="J41" s="10">
        <f t="shared" si="6"/>
        <v>3810.9999999999995</v>
      </c>
      <c r="K41" s="35">
        <f t="shared" si="6"/>
        <v>126</v>
      </c>
      <c r="L41" s="10"/>
      <c r="M41" s="10">
        <f t="shared" si="6"/>
        <v>12900019.960000001</v>
      </c>
      <c r="N41" s="10"/>
      <c r="O41" s="10"/>
      <c r="P41" s="10"/>
      <c r="Q41" s="10">
        <f t="shared" ref="Q41:R41" si="7">SUM(Q37:Q40)</f>
        <v>12900019.960000001</v>
      </c>
      <c r="R41" s="10">
        <f t="shared" si="7"/>
        <v>13522.041961082206</v>
      </c>
      <c r="S41" s="34"/>
      <c r="T41" s="34"/>
      <c r="U41" s="34"/>
      <c r="V41" s="34"/>
    </row>
    <row r="42" spans="1:1024" s="12" customFormat="1" ht="14.25" x14ac:dyDescent="0.2">
      <c r="A42" s="42" t="s">
        <v>71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</row>
    <row r="43" spans="1:1024" s="12" customFormat="1" ht="14.25" customHeight="1" x14ac:dyDescent="0.2">
      <c r="A43" s="42" t="s">
        <v>79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</row>
    <row r="44" spans="1:1024" ht="111.75" customHeight="1" x14ac:dyDescent="0.25">
      <c r="A44" s="6">
        <v>12</v>
      </c>
      <c r="B44" s="7" t="s">
        <v>107</v>
      </c>
      <c r="C44" s="33" t="s">
        <v>78</v>
      </c>
      <c r="D44" s="33" t="s">
        <v>77</v>
      </c>
      <c r="E44" s="8" t="s">
        <v>82</v>
      </c>
      <c r="F44" s="33" t="s">
        <v>33</v>
      </c>
      <c r="G44" s="33" t="s">
        <v>33</v>
      </c>
      <c r="H44" s="37">
        <v>653.94000000000005</v>
      </c>
      <c r="I44" s="37">
        <v>653.94000000000005</v>
      </c>
      <c r="J44" s="37">
        <v>546.98</v>
      </c>
      <c r="K44" s="36">
        <v>27</v>
      </c>
      <c r="L44" s="8" t="s">
        <v>108</v>
      </c>
      <c r="M44" s="37">
        <f>N44+O44+P44+Q44</f>
        <v>1839149.5</v>
      </c>
      <c r="N44" s="37"/>
      <c r="O44" s="37"/>
      <c r="P44" s="37"/>
      <c r="Q44" s="37">
        <v>1839149.5</v>
      </c>
      <c r="R44" s="37">
        <f>M44/I44</f>
        <v>2812.4132183380734</v>
      </c>
      <c r="S44" s="37">
        <v>22041.119999999999</v>
      </c>
      <c r="T44" s="37" t="s">
        <v>40</v>
      </c>
      <c r="U44" s="21">
        <v>7.38</v>
      </c>
      <c r="V44" s="33">
        <v>2023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</row>
    <row r="45" spans="1:1024" ht="80.25" customHeight="1" x14ac:dyDescent="0.25">
      <c r="A45" s="6">
        <v>13</v>
      </c>
      <c r="B45" s="7" t="s">
        <v>109</v>
      </c>
      <c r="C45" s="33" t="s">
        <v>76</v>
      </c>
      <c r="D45" s="33"/>
      <c r="E45" s="8" t="s">
        <v>82</v>
      </c>
      <c r="F45" s="33" t="s">
        <v>41</v>
      </c>
      <c r="G45" s="33" t="s">
        <v>38</v>
      </c>
      <c r="H45" s="37">
        <v>2551.92</v>
      </c>
      <c r="I45" s="37">
        <v>2551.92</v>
      </c>
      <c r="J45" s="37">
        <v>2551.92</v>
      </c>
      <c r="K45" s="36">
        <v>104</v>
      </c>
      <c r="L45" s="8" t="s">
        <v>110</v>
      </c>
      <c r="M45" s="37">
        <f>N45+O45+P45+Q45</f>
        <v>11629377.23</v>
      </c>
      <c r="N45" s="37"/>
      <c r="O45" s="37"/>
      <c r="P45" s="37"/>
      <c r="Q45" s="37">
        <v>11629377.23</v>
      </c>
      <c r="R45" s="37">
        <f>M45/I45</f>
        <v>4557.1088552932697</v>
      </c>
      <c r="S45" s="37">
        <v>22041.119999999999</v>
      </c>
      <c r="T45" s="37" t="s">
        <v>40</v>
      </c>
      <c r="U45" s="21">
        <v>7.38</v>
      </c>
      <c r="V45" s="33">
        <v>2023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</row>
    <row r="46" spans="1:1024" ht="15" customHeight="1" x14ac:dyDescent="0.25">
      <c r="A46" s="12"/>
      <c r="B46" s="38" t="s">
        <v>42</v>
      </c>
      <c r="C46" s="34"/>
      <c r="D46" s="34"/>
      <c r="E46" s="34"/>
      <c r="F46" s="34"/>
      <c r="G46" s="34"/>
      <c r="H46" s="10">
        <f>SUM(H44:H45)</f>
        <v>3205.86</v>
      </c>
      <c r="I46" s="10">
        <f t="shared" ref="I46:K46" si="8">SUM(I44:I45)</f>
        <v>3205.86</v>
      </c>
      <c r="J46" s="10">
        <f t="shared" si="8"/>
        <v>3098.9</v>
      </c>
      <c r="K46" s="35">
        <f t="shared" si="8"/>
        <v>131</v>
      </c>
      <c r="L46" s="10"/>
      <c r="M46" s="10">
        <f>SUM(M44:M45)</f>
        <v>13468526.73</v>
      </c>
      <c r="N46" s="10"/>
      <c r="O46" s="10"/>
      <c r="P46" s="10"/>
      <c r="Q46" s="10">
        <f t="shared" ref="Q46:R46" si="9">SUM(Q44:Q45)</f>
        <v>13468526.73</v>
      </c>
      <c r="R46" s="10">
        <f t="shared" si="9"/>
        <v>7369.5220736313431</v>
      </c>
      <c r="S46" s="34"/>
      <c r="T46" s="34"/>
      <c r="U46" s="34"/>
      <c r="V46" s="34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</row>
    <row r="47" spans="1:102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1024" s="19" customFormat="1" ht="15.75" x14ac:dyDescent="0.25">
      <c r="A48" s="47" t="s">
        <v>95</v>
      </c>
      <c r="B48" s="48"/>
      <c r="C48" s="49"/>
      <c r="D48" s="16"/>
      <c r="E48" s="16"/>
      <c r="F48" s="16"/>
      <c r="G48" s="16"/>
      <c r="H48" s="17">
        <f>H34+H41+H46</f>
        <v>20903.239999999998</v>
      </c>
      <c r="I48" s="17">
        <f>I34+I41+I46</f>
        <v>20903.239999999998</v>
      </c>
      <c r="J48" s="17">
        <f>J34+J41+J46</f>
        <v>19662.990000000002</v>
      </c>
      <c r="K48" s="17">
        <f>K34+K41+K46</f>
        <v>721</v>
      </c>
      <c r="L48" s="17"/>
      <c r="M48" s="17">
        <f>M34+M41+M46</f>
        <v>34332972.390000001</v>
      </c>
      <c r="N48" s="17"/>
      <c r="O48" s="17"/>
      <c r="P48" s="17"/>
      <c r="Q48" s="17">
        <f>Q34+Q41+Q46</f>
        <v>34332972.390000001</v>
      </c>
      <c r="R48" s="17">
        <f>R34+R41+R46</f>
        <v>24832.665070946699</v>
      </c>
      <c r="S48" s="17"/>
      <c r="T48" s="18"/>
      <c r="U48" s="18"/>
      <c r="V48" s="18"/>
    </row>
  </sheetData>
  <mergeCells count="33">
    <mergeCell ref="A43:V43"/>
    <mergeCell ref="A48:C48"/>
    <mergeCell ref="Q1:U9"/>
    <mergeCell ref="Q10:U18"/>
    <mergeCell ref="A25:U25"/>
    <mergeCell ref="A26:U26"/>
    <mergeCell ref="A35:V35"/>
    <mergeCell ref="V20:V22"/>
    <mergeCell ref="C21:C23"/>
    <mergeCell ref="D21:D23"/>
    <mergeCell ref="I21:I22"/>
    <mergeCell ref="J21:J22"/>
    <mergeCell ref="B19:T19"/>
    <mergeCell ref="G20:G23"/>
    <mergeCell ref="H20:H22"/>
    <mergeCell ref="I20:J20"/>
    <mergeCell ref="K20:K22"/>
    <mergeCell ref="M21:M22"/>
    <mergeCell ref="N21:N22"/>
    <mergeCell ref="O21:P21"/>
    <mergeCell ref="L20:L22"/>
    <mergeCell ref="M20:Q20"/>
    <mergeCell ref="A42:V42"/>
    <mergeCell ref="A20:A23"/>
    <mergeCell ref="B20:B23"/>
    <mergeCell ref="C20:D20"/>
    <mergeCell ref="E20:E23"/>
    <mergeCell ref="F20:F23"/>
    <mergeCell ref="R20:R22"/>
    <mergeCell ref="S20:S22"/>
    <mergeCell ref="T20:T22"/>
    <mergeCell ref="U20:U22"/>
    <mergeCell ref="A36:V3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="60" zoomScaleNormal="100" workbookViewId="0">
      <selection activeCell="D42" sqref="D42"/>
    </sheetView>
  </sheetViews>
  <sheetFormatPr defaultRowHeight="15" x14ac:dyDescent="0.25"/>
  <cols>
    <col min="1" max="1" width="3.5703125" style="14" customWidth="1"/>
    <col min="2" max="2" width="21.28515625" style="14" customWidth="1"/>
    <col min="3" max="3" width="25.7109375" style="14" customWidth="1"/>
    <col min="4" max="4" width="23.85546875" style="14" customWidth="1"/>
    <col min="5" max="5" width="23" style="14" customWidth="1"/>
    <col min="6" max="6" width="13.140625" style="14" customWidth="1"/>
    <col min="7" max="7" width="14.5703125" style="14" customWidth="1"/>
    <col min="8" max="8" width="19" style="14" customWidth="1"/>
    <col min="9" max="9" width="17" style="14" customWidth="1"/>
    <col min="10" max="10" width="16.5703125" style="14" customWidth="1"/>
    <col min="11" max="11" width="14.28515625" style="14" customWidth="1"/>
    <col min="12" max="12" width="15" style="14" customWidth="1"/>
    <col min="13" max="13" width="13.85546875" style="14" customWidth="1"/>
    <col min="14" max="14" width="10.42578125" style="14" customWidth="1"/>
    <col min="15" max="15" width="13.85546875" style="14" customWidth="1"/>
    <col min="16" max="16" width="11.7109375" style="14" customWidth="1"/>
    <col min="17" max="16384" width="9.140625" style="14"/>
  </cols>
  <sheetData>
    <row r="1" spans="13:16" x14ac:dyDescent="0.25">
      <c r="M1" s="53"/>
      <c r="N1" s="54"/>
      <c r="O1" s="54"/>
      <c r="P1" s="54"/>
    </row>
    <row r="2" spans="13:16" ht="3.75" customHeight="1" x14ac:dyDescent="0.25">
      <c r="M2" s="54"/>
      <c r="N2" s="54"/>
      <c r="O2" s="54"/>
      <c r="P2" s="54"/>
    </row>
    <row r="3" spans="13:16" ht="9.75" hidden="1" customHeight="1" x14ac:dyDescent="0.25">
      <c r="M3" s="54"/>
      <c r="N3" s="54"/>
      <c r="O3" s="54"/>
      <c r="P3" s="54"/>
    </row>
    <row r="4" spans="13:16" hidden="1" x14ac:dyDescent="0.25">
      <c r="M4" s="54"/>
      <c r="N4" s="54"/>
      <c r="O4" s="54"/>
      <c r="P4" s="54"/>
    </row>
    <row r="5" spans="13:16" hidden="1" x14ac:dyDescent="0.25">
      <c r="M5" s="54"/>
      <c r="N5" s="54"/>
      <c r="O5" s="54"/>
      <c r="P5" s="54"/>
    </row>
    <row r="6" spans="13:16" hidden="1" x14ac:dyDescent="0.25">
      <c r="M6" s="54"/>
      <c r="N6" s="54"/>
      <c r="O6" s="54"/>
      <c r="P6" s="54"/>
    </row>
    <row r="7" spans="13:16" hidden="1" x14ac:dyDescent="0.25">
      <c r="M7" s="54"/>
      <c r="N7" s="54"/>
      <c r="O7" s="54"/>
      <c r="P7" s="54"/>
    </row>
    <row r="8" spans="13:16" hidden="1" x14ac:dyDescent="0.25">
      <c r="M8" s="54"/>
      <c r="N8" s="54"/>
      <c r="O8" s="54"/>
      <c r="P8" s="54"/>
    </row>
    <row r="9" spans="13:16" hidden="1" x14ac:dyDescent="0.25">
      <c r="M9" s="54"/>
      <c r="N9" s="54"/>
      <c r="O9" s="54"/>
      <c r="P9" s="54"/>
    </row>
    <row r="10" spans="13:16" x14ac:dyDescent="0.25">
      <c r="M10" s="43" t="s">
        <v>97</v>
      </c>
      <c r="N10" s="43"/>
      <c r="O10" s="43"/>
      <c r="P10" s="43"/>
    </row>
    <row r="11" spans="13:16" x14ac:dyDescent="0.25">
      <c r="M11" s="43"/>
      <c r="N11" s="43"/>
      <c r="O11" s="43"/>
      <c r="P11" s="43"/>
    </row>
    <row r="12" spans="13:16" x14ac:dyDescent="0.25">
      <c r="M12" s="43"/>
      <c r="N12" s="43"/>
      <c r="O12" s="43"/>
      <c r="P12" s="43"/>
    </row>
    <row r="13" spans="13:16" x14ac:dyDescent="0.25">
      <c r="M13" s="43"/>
      <c r="N13" s="43"/>
      <c r="O13" s="43"/>
      <c r="P13" s="43"/>
    </row>
    <row r="14" spans="13:16" x14ac:dyDescent="0.25">
      <c r="M14" s="43"/>
      <c r="N14" s="43"/>
      <c r="O14" s="43"/>
      <c r="P14" s="43"/>
    </row>
    <row r="15" spans="13:16" x14ac:dyDescent="0.25">
      <c r="M15" s="43"/>
      <c r="N15" s="43"/>
      <c r="O15" s="43"/>
      <c r="P15" s="43"/>
    </row>
    <row r="16" spans="13:16" x14ac:dyDescent="0.25">
      <c r="M16" s="43"/>
      <c r="N16" s="43"/>
      <c r="O16" s="43"/>
      <c r="P16" s="43"/>
    </row>
    <row r="17" spans="1:16" x14ac:dyDescent="0.25">
      <c r="M17" s="43"/>
      <c r="N17" s="43"/>
      <c r="O17" s="43"/>
      <c r="P17" s="43"/>
    </row>
    <row r="18" spans="1:16" x14ac:dyDescent="0.25">
      <c r="A18" s="56" t="s">
        <v>44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33" customHeight="1" x14ac:dyDescent="0.25">
      <c r="A19" s="50" t="s">
        <v>1</v>
      </c>
      <c r="B19" s="50" t="s">
        <v>2</v>
      </c>
      <c r="C19" s="58" t="s">
        <v>45</v>
      </c>
      <c r="D19" s="58" t="s">
        <v>46</v>
      </c>
      <c r="E19" s="58" t="s">
        <v>47</v>
      </c>
      <c r="F19" s="50" t="s">
        <v>48</v>
      </c>
      <c r="G19" s="50"/>
      <c r="H19" s="50" t="s">
        <v>49</v>
      </c>
      <c r="I19" s="50"/>
      <c r="J19" s="50" t="s">
        <v>50</v>
      </c>
      <c r="K19" s="50"/>
      <c r="L19" s="50" t="s">
        <v>51</v>
      </c>
      <c r="M19" s="50"/>
      <c r="N19" s="55" t="s">
        <v>52</v>
      </c>
      <c r="O19" s="50"/>
      <c r="P19" s="50" t="s">
        <v>53</v>
      </c>
    </row>
    <row r="20" spans="1:16" ht="39.75" customHeight="1" x14ac:dyDescent="0.25">
      <c r="A20" s="41"/>
      <c r="B20" s="41"/>
      <c r="C20" s="59"/>
      <c r="D20" s="59"/>
      <c r="E20" s="59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x14ac:dyDescent="0.25">
      <c r="A21" s="3"/>
      <c r="B21" s="7"/>
      <c r="C21" s="9" t="s">
        <v>54</v>
      </c>
      <c r="D21" s="9" t="s">
        <v>54</v>
      </c>
      <c r="E21" s="9" t="s">
        <v>54</v>
      </c>
      <c r="F21" s="9" t="s">
        <v>55</v>
      </c>
      <c r="G21" s="3" t="s">
        <v>54</v>
      </c>
      <c r="H21" s="3" t="s">
        <v>56</v>
      </c>
      <c r="I21" s="3" t="s">
        <v>54</v>
      </c>
      <c r="J21" s="3" t="s">
        <v>55</v>
      </c>
      <c r="K21" s="3" t="s">
        <v>54</v>
      </c>
      <c r="L21" s="21" t="s">
        <v>55</v>
      </c>
      <c r="M21" s="3" t="s">
        <v>54</v>
      </c>
      <c r="N21" s="21" t="s">
        <v>57</v>
      </c>
      <c r="O21" s="3" t="s">
        <v>54</v>
      </c>
      <c r="P21" s="3" t="s">
        <v>54</v>
      </c>
    </row>
    <row r="22" spans="1:16" x14ac:dyDescent="0.25">
      <c r="A22" s="3" t="s">
        <v>34</v>
      </c>
      <c r="B22" s="3" t="s">
        <v>33</v>
      </c>
      <c r="C22" s="9" t="s">
        <v>38</v>
      </c>
      <c r="D22" s="9" t="s">
        <v>58</v>
      </c>
      <c r="E22" s="9" t="s">
        <v>41</v>
      </c>
      <c r="F22" s="9" t="s">
        <v>59</v>
      </c>
      <c r="G22" s="3" t="s">
        <v>60</v>
      </c>
      <c r="H22" s="3" t="s">
        <v>61</v>
      </c>
      <c r="I22" s="3" t="s">
        <v>62</v>
      </c>
      <c r="J22" s="3" t="s">
        <v>63</v>
      </c>
      <c r="K22" s="3" t="s">
        <v>64</v>
      </c>
      <c r="L22" s="21" t="s">
        <v>65</v>
      </c>
      <c r="M22" s="3" t="s">
        <v>66</v>
      </c>
      <c r="N22" s="21" t="s">
        <v>67</v>
      </c>
      <c r="O22" s="3" t="s">
        <v>68</v>
      </c>
      <c r="P22" s="3" t="s">
        <v>69</v>
      </c>
    </row>
    <row r="23" spans="1:16" x14ac:dyDescent="0.25">
      <c r="A23" s="42" t="s">
        <v>31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 customHeight="1" x14ac:dyDescent="0.25">
      <c r="A24" s="42" t="s">
        <v>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30" x14ac:dyDescent="0.25">
      <c r="A25" s="31" t="s">
        <v>34</v>
      </c>
      <c r="B25" s="32" t="s">
        <v>83</v>
      </c>
      <c r="C25" s="25">
        <f>D25+E25+G25+I25+K25+M25+O25+P25</f>
        <v>522722.03</v>
      </c>
      <c r="D25" s="25">
        <v>522722.03</v>
      </c>
      <c r="E25" s="25"/>
      <c r="F25" s="25"/>
      <c r="G25" s="25"/>
      <c r="H25" s="26"/>
      <c r="I25" s="25"/>
      <c r="J25" s="26"/>
      <c r="K25" s="25"/>
      <c r="L25" s="27"/>
      <c r="M25" s="25"/>
      <c r="N25" s="27"/>
      <c r="O25" s="25"/>
      <c r="P25" s="26"/>
    </row>
    <row r="26" spans="1:16" ht="30" x14ac:dyDescent="0.25">
      <c r="A26" s="31" t="s">
        <v>33</v>
      </c>
      <c r="B26" s="32" t="s">
        <v>86</v>
      </c>
      <c r="C26" s="25">
        <f t="shared" ref="C26:C31" si="0">D26+E26+G26+I26+K26+M26+O26+P26</f>
        <v>2858268.38</v>
      </c>
      <c r="D26" s="25"/>
      <c r="E26" s="25"/>
      <c r="F26" s="25">
        <v>1800</v>
      </c>
      <c r="G26" s="25">
        <v>2858268.38</v>
      </c>
      <c r="H26" s="26"/>
      <c r="I26" s="25"/>
      <c r="J26" s="26"/>
      <c r="K26" s="25"/>
      <c r="L26" s="27"/>
      <c r="M26" s="25"/>
      <c r="N26" s="27"/>
      <c r="O26" s="25"/>
      <c r="P26" s="26"/>
    </row>
    <row r="27" spans="1:16" ht="30" x14ac:dyDescent="0.25">
      <c r="A27" s="31" t="s">
        <v>38</v>
      </c>
      <c r="B27" s="32" t="s">
        <v>87</v>
      </c>
      <c r="C27" s="25">
        <f t="shared" si="0"/>
        <v>2969150.34</v>
      </c>
      <c r="D27" s="25"/>
      <c r="E27" s="25"/>
      <c r="F27" s="25">
        <v>1700</v>
      </c>
      <c r="G27" s="25">
        <v>2969150.34</v>
      </c>
      <c r="H27" s="26"/>
      <c r="I27" s="25"/>
      <c r="J27" s="26"/>
      <c r="K27" s="25"/>
      <c r="L27" s="27"/>
      <c r="M27" s="25"/>
      <c r="N27" s="27"/>
      <c r="O27" s="25"/>
      <c r="P27" s="26"/>
    </row>
    <row r="28" spans="1:16" ht="30" x14ac:dyDescent="0.25">
      <c r="A28" s="31" t="s">
        <v>58</v>
      </c>
      <c r="B28" s="32" t="s">
        <v>111</v>
      </c>
      <c r="C28" s="25">
        <f t="shared" si="0"/>
        <v>327211.39</v>
      </c>
      <c r="D28" s="25">
        <v>327211.39</v>
      </c>
      <c r="E28" s="25"/>
      <c r="F28" s="25"/>
      <c r="G28" s="25"/>
      <c r="H28" s="26"/>
      <c r="I28" s="25"/>
      <c r="J28" s="26"/>
      <c r="K28" s="25"/>
      <c r="L28" s="27"/>
      <c r="M28" s="25"/>
      <c r="N28" s="27"/>
      <c r="O28" s="25"/>
      <c r="P28" s="26"/>
    </row>
    <row r="29" spans="1:16" ht="30" x14ac:dyDescent="0.25">
      <c r="A29" s="31" t="s">
        <v>41</v>
      </c>
      <c r="B29" s="32" t="s">
        <v>112</v>
      </c>
      <c r="C29" s="25">
        <f t="shared" si="0"/>
        <v>312409.23</v>
      </c>
      <c r="D29" s="25">
        <v>312409.23</v>
      </c>
      <c r="E29" s="25"/>
      <c r="F29" s="25"/>
      <c r="G29" s="25"/>
      <c r="H29" s="26"/>
      <c r="I29" s="25"/>
      <c r="J29" s="26"/>
      <c r="K29" s="25"/>
      <c r="L29" s="27"/>
      <c r="M29" s="25"/>
      <c r="N29" s="27"/>
      <c r="O29" s="25"/>
      <c r="P29" s="26"/>
    </row>
    <row r="30" spans="1:16" ht="30" x14ac:dyDescent="0.25">
      <c r="A30" s="31" t="s">
        <v>59</v>
      </c>
      <c r="B30" s="32" t="s">
        <v>113</v>
      </c>
      <c r="C30" s="25">
        <f t="shared" si="0"/>
        <v>371836.29</v>
      </c>
      <c r="D30" s="25">
        <v>371836.29</v>
      </c>
      <c r="E30" s="25"/>
      <c r="F30" s="25"/>
      <c r="G30" s="25"/>
      <c r="H30" s="26"/>
      <c r="I30" s="25"/>
      <c r="J30" s="26"/>
      <c r="K30" s="25"/>
      <c r="L30" s="27"/>
      <c r="M30" s="25"/>
      <c r="N30" s="27"/>
      <c r="O30" s="25"/>
      <c r="P30" s="26"/>
    </row>
    <row r="31" spans="1:16" ht="30" x14ac:dyDescent="0.25">
      <c r="A31" s="31" t="s">
        <v>60</v>
      </c>
      <c r="B31" s="32" t="s">
        <v>80</v>
      </c>
      <c r="C31" s="25">
        <f t="shared" si="0"/>
        <v>602828.04</v>
      </c>
      <c r="D31" s="25">
        <v>602828.04</v>
      </c>
      <c r="E31" s="25"/>
      <c r="F31" s="25"/>
      <c r="G31" s="25"/>
      <c r="H31" s="26"/>
      <c r="I31" s="25"/>
      <c r="J31" s="26"/>
      <c r="K31" s="25"/>
      <c r="L31" s="27"/>
      <c r="M31" s="25"/>
      <c r="N31" s="27"/>
      <c r="O31" s="25"/>
      <c r="P31" s="26"/>
    </row>
    <row r="32" spans="1:16" x14ac:dyDescent="0.25">
      <c r="A32" s="22"/>
      <c r="B32" s="20" t="s">
        <v>70</v>
      </c>
      <c r="C32" s="10">
        <f>SUM(C25:C31)</f>
        <v>7964425.6999999993</v>
      </c>
      <c r="D32" s="10">
        <f>SUM(D25:D31)</f>
        <v>2137006.98</v>
      </c>
      <c r="E32" s="10"/>
      <c r="F32" s="10">
        <f>SUM(F25:F31)</f>
        <v>3500</v>
      </c>
      <c r="G32" s="10">
        <f>SUM(G25:G31)</f>
        <v>5827418.7199999997</v>
      </c>
      <c r="H32" s="28"/>
      <c r="I32" s="10"/>
      <c r="J32" s="28"/>
      <c r="K32" s="28"/>
      <c r="L32" s="23"/>
      <c r="M32" s="28"/>
      <c r="N32" s="23"/>
      <c r="O32" s="28"/>
      <c r="P32" s="28"/>
    </row>
    <row r="33" spans="1:22" x14ac:dyDescent="0.25">
      <c r="A33" s="51" t="s">
        <v>37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22" ht="15" customHeight="1" x14ac:dyDescent="0.25">
      <c r="A34" s="42" t="s">
        <v>79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22" ht="30" x14ac:dyDescent="0.25">
      <c r="A35" s="6">
        <v>1</v>
      </c>
      <c r="B35" s="7" t="s">
        <v>114</v>
      </c>
      <c r="C35" s="25">
        <f>D35+E35+G35+I35+K35+M35+O35+P35</f>
        <v>5961645.4000000004</v>
      </c>
      <c r="D35" s="25">
        <v>5442576.4000000004</v>
      </c>
      <c r="E35" s="25">
        <v>519069</v>
      </c>
      <c r="F35" s="25"/>
      <c r="G35" s="25"/>
      <c r="H35" s="26"/>
      <c r="I35" s="25"/>
      <c r="J35" s="26"/>
      <c r="K35" s="25"/>
      <c r="L35" s="27"/>
      <c r="M35" s="25"/>
      <c r="N35" s="27"/>
      <c r="O35" s="25"/>
      <c r="P35" s="39"/>
    </row>
    <row r="36" spans="1:22" ht="30" x14ac:dyDescent="0.25">
      <c r="A36" s="6">
        <v>2</v>
      </c>
      <c r="B36" s="7" t="s">
        <v>115</v>
      </c>
      <c r="C36" s="25">
        <f t="shared" ref="C36:C38" si="1">D36+E36+G36+I36+K36+M36+O36+P36</f>
        <v>499728</v>
      </c>
      <c r="D36" s="25">
        <v>499728</v>
      </c>
      <c r="E36" s="25"/>
      <c r="F36" s="25"/>
      <c r="G36" s="25"/>
      <c r="H36" s="26"/>
      <c r="I36" s="25"/>
      <c r="J36" s="26"/>
      <c r="K36" s="25"/>
      <c r="L36" s="27"/>
      <c r="M36" s="25"/>
      <c r="N36" s="27"/>
      <c r="O36" s="25"/>
      <c r="P36" s="39"/>
    </row>
    <row r="37" spans="1:22" ht="30" x14ac:dyDescent="0.25">
      <c r="A37" s="6">
        <v>3</v>
      </c>
      <c r="B37" s="7" t="s">
        <v>116</v>
      </c>
      <c r="C37" s="25">
        <f t="shared" si="1"/>
        <v>4152340</v>
      </c>
      <c r="D37" s="25">
        <v>3633271</v>
      </c>
      <c r="E37" s="25">
        <v>519069</v>
      </c>
      <c r="F37" s="25"/>
      <c r="G37" s="25"/>
      <c r="H37" s="26"/>
      <c r="I37" s="25"/>
      <c r="J37" s="26"/>
      <c r="K37" s="25"/>
      <c r="L37" s="27"/>
      <c r="M37" s="25"/>
      <c r="N37" s="27"/>
      <c r="O37" s="25"/>
      <c r="P37" s="39"/>
    </row>
    <row r="38" spans="1:22" ht="33" customHeight="1" x14ac:dyDescent="0.25">
      <c r="A38" s="6">
        <v>4</v>
      </c>
      <c r="B38" s="7" t="s">
        <v>94</v>
      </c>
      <c r="C38" s="25">
        <f t="shared" si="1"/>
        <v>2286306.56</v>
      </c>
      <c r="D38" s="25"/>
      <c r="E38" s="25"/>
      <c r="F38" s="25">
        <v>368.86</v>
      </c>
      <c r="G38" s="25">
        <v>2286306.56</v>
      </c>
      <c r="H38" s="26"/>
      <c r="I38" s="25"/>
      <c r="J38" s="26"/>
      <c r="K38" s="25"/>
      <c r="L38" s="27"/>
      <c r="M38" s="25"/>
      <c r="N38" s="27"/>
      <c r="O38" s="25"/>
      <c r="P38" s="39"/>
    </row>
    <row r="39" spans="1:22" x14ac:dyDescent="0.25">
      <c r="A39" s="22"/>
      <c r="B39" s="20" t="s">
        <v>70</v>
      </c>
      <c r="C39" s="10">
        <f>SUM(C35:C38)</f>
        <v>12900019.960000001</v>
      </c>
      <c r="D39" s="10">
        <f t="shared" ref="D39:G39" si="2">SUM(D35:D38)</f>
        <v>9575575.4000000004</v>
      </c>
      <c r="E39" s="10">
        <f t="shared" si="2"/>
        <v>1038138</v>
      </c>
      <c r="F39" s="10">
        <f t="shared" si="2"/>
        <v>368.86</v>
      </c>
      <c r="G39" s="10">
        <f t="shared" si="2"/>
        <v>2286306.56</v>
      </c>
      <c r="H39" s="35"/>
      <c r="I39" s="10"/>
      <c r="J39" s="35"/>
      <c r="K39" s="10"/>
      <c r="L39" s="23"/>
      <c r="M39" s="10"/>
      <c r="N39" s="23"/>
      <c r="O39" s="10"/>
      <c r="P39" s="40"/>
    </row>
    <row r="40" spans="1:22" x14ac:dyDescent="0.25">
      <c r="A40" s="51" t="s">
        <v>71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1:22" ht="15" customHeight="1" x14ac:dyDescent="0.25">
      <c r="A41" s="42" t="s">
        <v>79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1"/>
      <c r="R41" s="1"/>
      <c r="S41" s="1"/>
      <c r="T41" s="1"/>
      <c r="U41" s="1"/>
      <c r="V41" s="1"/>
    </row>
    <row r="42" spans="1:22" ht="45" x14ac:dyDescent="0.25">
      <c r="A42" s="31" t="s">
        <v>34</v>
      </c>
      <c r="B42" s="32" t="s">
        <v>117</v>
      </c>
      <c r="C42" s="25">
        <f>D42+E42+G42+I42+K42+M42+O42+P42</f>
        <v>11629377.23</v>
      </c>
      <c r="D42" s="25">
        <v>7654739.2300000004</v>
      </c>
      <c r="E42" s="25">
        <v>547618</v>
      </c>
      <c r="F42" s="25">
        <v>790</v>
      </c>
      <c r="G42" s="25">
        <v>3427020</v>
      </c>
      <c r="H42" s="26"/>
      <c r="I42" s="25"/>
      <c r="J42" s="26"/>
      <c r="K42" s="25"/>
      <c r="L42" s="27"/>
      <c r="M42" s="25"/>
      <c r="N42" s="27"/>
      <c r="O42" s="25"/>
      <c r="P42" s="26"/>
      <c r="Q42" s="24"/>
      <c r="R42" s="24"/>
      <c r="S42" s="24"/>
      <c r="T42" s="24"/>
      <c r="U42" s="24"/>
      <c r="V42" s="24"/>
    </row>
    <row r="43" spans="1:22" ht="45" x14ac:dyDescent="0.25">
      <c r="A43" s="31" t="s">
        <v>33</v>
      </c>
      <c r="B43" s="32" t="s">
        <v>118</v>
      </c>
      <c r="C43" s="25">
        <f>D43+E43+G43+I43+K43+M43+O43+P43</f>
        <v>1839149.5</v>
      </c>
      <c r="D43" s="25">
        <v>1291531.5</v>
      </c>
      <c r="E43" s="25">
        <v>547618</v>
      </c>
      <c r="F43" s="25"/>
      <c r="G43" s="25"/>
      <c r="H43" s="26"/>
      <c r="I43" s="25"/>
      <c r="J43" s="26"/>
      <c r="K43" s="25"/>
      <c r="L43" s="27"/>
      <c r="M43" s="25"/>
      <c r="N43" s="27"/>
      <c r="O43" s="25"/>
      <c r="P43" s="26"/>
      <c r="Q43" s="24"/>
      <c r="R43" s="24"/>
      <c r="S43" s="24"/>
      <c r="T43" s="24"/>
      <c r="U43" s="24"/>
      <c r="V43" s="24"/>
    </row>
    <row r="44" spans="1:22" x14ac:dyDescent="0.25">
      <c r="A44" s="22"/>
      <c r="B44" s="20" t="s">
        <v>70</v>
      </c>
      <c r="C44" s="10">
        <f>SUM(C42:C43)</f>
        <v>13468526.73</v>
      </c>
      <c r="D44" s="10">
        <f t="shared" ref="D44:G44" si="3">SUM(D42:D43)</f>
        <v>8946270.7300000004</v>
      </c>
      <c r="E44" s="10">
        <f t="shared" si="3"/>
        <v>1095236</v>
      </c>
      <c r="F44" s="10">
        <f t="shared" si="3"/>
        <v>790</v>
      </c>
      <c r="G44" s="10">
        <f t="shared" si="3"/>
        <v>3427020</v>
      </c>
      <c r="H44" s="35"/>
      <c r="I44" s="10"/>
      <c r="J44" s="35"/>
      <c r="K44" s="10"/>
      <c r="L44" s="23"/>
      <c r="M44" s="10"/>
      <c r="N44" s="23"/>
      <c r="O44" s="10"/>
      <c r="P44" s="35"/>
      <c r="Q44" s="30"/>
      <c r="R44" s="30"/>
      <c r="S44" s="30"/>
      <c r="T44" s="30"/>
      <c r="U44" s="30"/>
      <c r="V44" s="30"/>
    </row>
    <row r="45" spans="1:22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22" s="19" customFormat="1" ht="15" customHeight="1" x14ac:dyDescent="0.25">
      <c r="A46" s="52" t="s">
        <v>43</v>
      </c>
      <c r="B46" s="52"/>
      <c r="C46" s="17">
        <f>C32+C39+C44</f>
        <v>34332972.390000001</v>
      </c>
      <c r="D46" s="17">
        <f>D32+D39+D44</f>
        <v>20658853.109999999</v>
      </c>
      <c r="E46" s="17"/>
      <c r="F46" s="17">
        <f>F32+F39+F44</f>
        <v>4658.8600000000006</v>
      </c>
      <c r="G46" s="17">
        <f>G32+G39+G44</f>
        <v>11540745.279999999</v>
      </c>
      <c r="H46" s="17"/>
      <c r="I46" s="17"/>
      <c r="J46" s="17"/>
      <c r="K46" s="17"/>
      <c r="L46" s="17"/>
      <c r="M46" s="17"/>
      <c r="N46" s="18"/>
      <c r="O46" s="18"/>
      <c r="P46" s="18"/>
      <c r="Q46" s="29"/>
      <c r="R46" s="29"/>
    </row>
  </sheetData>
  <mergeCells count="21">
    <mergeCell ref="A41:P41"/>
    <mergeCell ref="A46:B46"/>
    <mergeCell ref="M1:P9"/>
    <mergeCell ref="M10:P17"/>
    <mergeCell ref="N19:O20"/>
    <mergeCell ref="P19:P20"/>
    <mergeCell ref="A23:P23"/>
    <mergeCell ref="A24:P24"/>
    <mergeCell ref="A33:P33"/>
    <mergeCell ref="A34:P34"/>
    <mergeCell ref="A18:P18"/>
    <mergeCell ref="A19:A20"/>
    <mergeCell ref="B19:B20"/>
    <mergeCell ref="C19:C20"/>
    <mergeCell ref="D19:D20"/>
    <mergeCell ref="E19:E20"/>
    <mergeCell ref="F19:G20"/>
    <mergeCell ref="H19:I20"/>
    <mergeCell ref="J19:K20"/>
    <mergeCell ref="L19:M20"/>
    <mergeCell ref="A40:P4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Валерьевна Никифорова</dc:creator>
  <cp:lastModifiedBy>kozlov_construct2 С.А. Григорьева</cp:lastModifiedBy>
  <cp:lastPrinted>2022-12-07T12:52:22Z</cp:lastPrinted>
  <dcterms:created xsi:type="dcterms:W3CDTF">2022-09-29T11:12:08Z</dcterms:created>
  <dcterms:modified xsi:type="dcterms:W3CDTF">2022-12-08T05:10:46Z</dcterms:modified>
</cp:coreProperties>
</file>