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<sst xmlns="http://schemas.openxmlformats.org/spreadsheetml/2006/main" count="106" uniqueCount="43">
  <si>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</si>
  <si>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</si>
  <si>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</si>
  <si>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</si>
  <si>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</si>
  <si>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</si>
  <si>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</si>
  <si>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</si>
  <si>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</si>
  <si>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</si>
  <si>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</si>
  <si>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</si>
  <si>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</si>
  <si>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</si>
  <si>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</si>
  <si>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</si>
  <si>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</si>
  <si>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</si>
  <si>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</si>
  <si>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</si>
  <si>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</si>
  <si>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</si>
  <si>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</si>
  <si>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</si>
  <si>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</si>
  <si>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</si>
  <si>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</si>
  <si>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</si>
  <si>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</si>
  <si>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</si>
  <si>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</si>
  <si>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</si>
  <si>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</si>
  <si>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</si>
  <si>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</si>
  <si>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</si>
  <si>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</si>
  <si>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</si>
  <si>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</si>
  <si>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</si>
  <si>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</si>
  <si>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</si>
  <si>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января  </t>
    </r>
    <r>
      <rPr>
        <b/>
        <sz val="12"/>
        <rFont val="TimesET"/>
        <family val="0"/>
      </rPr>
      <t xml:space="preserve"> 2023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</si>
</sst>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P1" activePane="topRight" state="frozen"/>
      <selection pane="topLeft" activeCell="A1" sqref="A1"/>
      <selection pane="topRight" activeCell="AH17" sqref="AH17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8.42187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8515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31.2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8296.7</v>
      </c>
      <c r="D10" s="8">
        <f>G10+AK10</f>
        <v>8446.1</v>
      </c>
      <c r="E10" s="2">
        <f>D10/C10*100</f>
        <v>101.80071594730435</v>
      </c>
      <c r="F10" s="2">
        <v>1465.7</v>
      </c>
      <c r="G10" s="2">
        <v>1615.1</v>
      </c>
      <c r="H10" s="2">
        <f>G10/F10*100</f>
        <v>110.1930818039162</v>
      </c>
      <c r="I10" s="2">
        <v>20.1</v>
      </c>
      <c r="J10" s="2">
        <v>18.3</v>
      </c>
      <c r="K10" s="2">
        <f aca="true" t="shared" si="0" ref="K10:K22">J10/I10*100</f>
        <v>91.04477611940298</v>
      </c>
      <c r="L10" s="2">
        <v>0</v>
      </c>
      <c r="M10" s="2">
        <v>0.1</v>
      </c>
      <c r="N10" s="2" t="e">
        <f>M10/L10*100</f>
        <v>#DIV/0!</v>
      </c>
      <c r="O10" s="2">
        <v>52.4</v>
      </c>
      <c r="P10" s="29">
        <v>31.9</v>
      </c>
      <c r="Q10" s="2">
        <f>P10/O10*100</f>
        <v>60.87786259541985</v>
      </c>
      <c r="R10" s="2">
        <v>206.2</v>
      </c>
      <c r="S10" s="2">
        <v>211</v>
      </c>
      <c r="T10" s="2">
        <f>S10/R10*100</f>
        <v>102.3278370514064</v>
      </c>
      <c r="U10" s="2">
        <v>0</v>
      </c>
      <c r="V10" s="2">
        <v>0</v>
      </c>
      <c r="W10" s="2">
        <v>0</v>
      </c>
      <c r="X10" s="2">
        <v>484.2</v>
      </c>
      <c r="Y10" s="2">
        <v>529.8</v>
      </c>
      <c r="Z10" s="2">
        <f>Y10/X10*100</f>
        <v>109.4175960346964</v>
      </c>
      <c r="AA10" s="2">
        <v>60</v>
      </c>
      <c r="AB10" s="2">
        <v>60</v>
      </c>
      <c r="AC10" s="2">
        <v>0</v>
      </c>
      <c r="AD10" s="2">
        <v>0</v>
      </c>
      <c r="AE10" s="2">
        <v>0</v>
      </c>
      <c r="AF10" s="2">
        <v>0</v>
      </c>
      <c r="AG10" s="2">
        <v>40</v>
      </c>
      <c r="AH10" s="2">
        <v>21.9</v>
      </c>
      <c r="AI10" s="2">
        <f>AH10/AG10*100</f>
        <v>54.75</v>
      </c>
      <c r="AJ10" s="2">
        <v>6831</v>
      </c>
      <c r="AK10" s="2">
        <v>6831</v>
      </c>
      <c r="AL10" s="2">
        <f>AK10/AJ10*100</f>
        <v>100</v>
      </c>
      <c r="AM10" s="2">
        <v>1255.1</v>
      </c>
      <c r="AN10" s="2">
        <v>1255.1</v>
      </c>
      <c r="AO10" s="2">
        <f>AN10/AM10*100</f>
        <v>100</v>
      </c>
      <c r="AP10" s="2">
        <v>0</v>
      </c>
      <c r="AQ10" s="2">
        <v>0</v>
      </c>
      <c r="AR10" s="2" t="e">
        <f>AQ10/AP10*100</f>
        <v>#DIV/0!</v>
      </c>
      <c r="AS10" s="20">
        <v>9528.6</v>
      </c>
      <c r="AT10" s="2">
        <v>9474.3</v>
      </c>
      <c r="AU10" s="2">
        <f>AT10/AS10*100</f>
        <v>99.43013664126943</v>
      </c>
      <c r="AV10" s="21">
        <v>1637.8</v>
      </c>
      <c r="AW10" s="2">
        <v>1606.6</v>
      </c>
      <c r="AX10" s="2">
        <f>AW10/AV10*100</f>
        <v>98.09500549517645</v>
      </c>
      <c r="AY10" s="21">
        <v>1630.8</v>
      </c>
      <c r="AZ10" s="2">
        <v>1600.2</v>
      </c>
      <c r="BA10" s="2">
        <f aca="true" t="shared" si="1" ref="BA10:BA22">AZ10/AY10*100</f>
        <v>98.12362030905078</v>
      </c>
      <c r="BB10" s="2">
        <v>2219.6</v>
      </c>
      <c r="BC10" s="2">
        <v>2207.2</v>
      </c>
      <c r="BD10" s="2">
        <f>BC10/BB10*100</f>
        <v>99.4413407821229</v>
      </c>
      <c r="BE10" s="21">
        <v>730</v>
      </c>
      <c r="BF10" s="2">
        <v>719.6</v>
      </c>
      <c r="BG10" s="2">
        <f>BF10/BE10*100</f>
        <v>98.57534246575342</v>
      </c>
      <c r="BH10" s="21">
        <v>650</v>
      </c>
      <c r="BI10" s="2">
        <v>650</v>
      </c>
      <c r="BJ10" s="2">
        <f>BI10/BH10*100</f>
        <v>100</v>
      </c>
      <c r="BK10" s="20">
        <f>C10-AS10</f>
        <v>-1231.8999999999996</v>
      </c>
      <c r="BL10" s="20">
        <f>D10-AT10</f>
        <v>-1028.199999999999</v>
      </c>
      <c r="BM10" s="2">
        <f>BL10/BK10*100</f>
        <v>83.4645669291338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2" ref="C11:C21">F11+AJ11</f>
        <v>9145.4</v>
      </c>
      <c r="D11" s="8">
        <f aca="true" t="shared" si="3" ref="D11:D21">G11+AK11</f>
        <v>6252.8</v>
      </c>
      <c r="E11" s="2">
        <f aca="true" t="shared" si="4" ref="E11:E21">D11/C11*100</f>
        <v>68.37098431998601</v>
      </c>
      <c r="F11" s="2">
        <v>1628.3</v>
      </c>
      <c r="G11" s="2">
        <v>1867</v>
      </c>
      <c r="H11" s="2">
        <f aca="true" t="shared" si="5" ref="H11:H21">G11/F11*100</f>
        <v>114.6594607873242</v>
      </c>
      <c r="I11" s="2">
        <v>30.3</v>
      </c>
      <c r="J11" s="2">
        <v>36</v>
      </c>
      <c r="K11" s="2">
        <f t="shared" si="0"/>
        <v>118.8118811881188</v>
      </c>
      <c r="L11" s="2">
        <v>37.4</v>
      </c>
      <c r="M11" s="2">
        <v>37.4</v>
      </c>
      <c r="N11" s="2">
        <f aca="true" t="shared" si="6" ref="N11:N21">M11/L11*100</f>
        <v>100</v>
      </c>
      <c r="O11" s="2">
        <v>33.5</v>
      </c>
      <c r="P11" s="29">
        <v>49.2</v>
      </c>
      <c r="Q11" s="2">
        <f aca="true" t="shared" si="7" ref="Q11:Q21">P11/O11*100</f>
        <v>146.86567164179104</v>
      </c>
      <c r="R11" s="2">
        <v>183.2</v>
      </c>
      <c r="S11" s="2">
        <v>204.6</v>
      </c>
      <c r="T11" s="2">
        <f aca="true" t="shared" si="8" ref="T11:T21">S11/R11*100</f>
        <v>111.68122270742357</v>
      </c>
      <c r="U11" s="2">
        <v>0</v>
      </c>
      <c r="V11" s="2">
        <v>0</v>
      </c>
      <c r="W11" s="2">
        <v>0</v>
      </c>
      <c r="X11" s="2">
        <v>338.6</v>
      </c>
      <c r="Y11" s="2">
        <v>457.4</v>
      </c>
      <c r="Z11" s="2">
        <f aca="true" t="shared" si="9" ref="Z11:Z21">Y11/X11*100</f>
        <v>135.08564678086236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82.3</v>
      </c>
      <c r="AH11" s="2">
        <v>96.3</v>
      </c>
      <c r="AI11" s="2">
        <f aca="true" t="shared" si="10" ref="AI11:AI22">AH11/AG11*100</f>
        <v>117.01093560145807</v>
      </c>
      <c r="AJ11" s="2">
        <v>7517.1</v>
      </c>
      <c r="AK11" s="2">
        <v>4385.8</v>
      </c>
      <c r="AL11" s="2">
        <f aca="true" t="shared" si="11" ref="AL11:AL21">AK11/AJ11*100</f>
        <v>58.34430831038565</v>
      </c>
      <c r="AM11" s="2">
        <v>1804.4</v>
      </c>
      <c r="AN11" s="2">
        <v>1804.4</v>
      </c>
      <c r="AO11" s="2">
        <f aca="true" t="shared" si="12" ref="AO11:AO21">AN11/AM11*100</f>
        <v>100</v>
      </c>
      <c r="AP11" s="2">
        <v>0</v>
      </c>
      <c r="AQ11" s="2">
        <v>0</v>
      </c>
      <c r="AR11" s="2" t="e">
        <f aca="true" t="shared" si="13" ref="AR11:AR21">AQ11/AP11*100</f>
        <v>#DIV/0!</v>
      </c>
      <c r="AS11" s="20">
        <v>9664.9</v>
      </c>
      <c r="AT11" s="2">
        <v>6388.7</v>
      </c>
      <c r="AU11" s="2">
        <f aca="true" t="shared" si="14" ref="AU11:AU21">AT11/AS11*100</f>
        <v>66.10208072509803</v>
      </c>
      <c r="AV11" s="22">
        <v>1514.9</v>
      </c>
      <c r="AW11" s="2">
        <v>1486.4</v>
      </c>
      <c r="AX11" s="2">
        <f aca="true" t="shared" si="15" ref="AX11:AX21">AW11/AV11*100</f>
        <v>98.11868770215855</v>
      </c>
      <c r="AY11" s="21">
        <v>1508.5</v>
      </c>
      <c r="AZ11" s="2">
        <v>1484.3</v>
      </c>
      <c r="BA11" s="2">
        <f t="shared" si="1"/>
        <v>98.3957573748757</v>
      </c>
      <c r="BB11" s="2">
        <v>2964.9</v>
      </c>
      <c r="BC11" s="2">
        <v>2875</v>
      </c>
      <c r="BD11" s="2">
        <f aca="true" t="shared" si="16" ref="BD11:BD21">BC11/BB11*100</f>
        <v>96.9678572633141</v>
      </c>
      <c r="BE11" s="21">
        <v>4308.2</v>
      </c>
      <c r="BF11" s="2">
        <v>1150.5</v>
      </c>
      <c r="BG11" s="2">
        <f aca="true" t="shared" si="17" ref="BG11:BG21">BF11/BE11*100</f>
        <v>26.70488835244418</v>
      </c>
      <c r="BH11" s="21">
        <v>710</v>
      </c>
      <c r="BI11" s="2">
        <v>710</v>
      </c>
      <c r="BJ11" s="2">
        <f aca="true" t="shared" si="18" ref="BJ11:BJ21">BI11/BH11*100</f>
        <v>100</v>
      </c>
      <c r="BK11" s="20">
        <f aca="true" t="shared" si="19" ref="BK11:BK21">C11-AS11</f>
        <v>-519.5</v>
      </c>
      <c r="BL11" s="20">
        <f aca="true" t="shared" si="20" ref="BL11:BL21">D11-AT11</f>
        <v>-135.89999999999964</v>
      </c>
      <c r="BM11" s="2">
        <f aca="true" t="shared" si="21" ref="BM11:BM21">BL11/BK11*100</f>
        <v>26.159769008662103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2"/>
        <v>14402.5</v>
      </c>
      <c r="D12" s="8">
        <f t="shared" si="3"/>
        <v>12519.3</v>
      </c>
      <c r="E12" s="2">
        <f t="shared" si="4"/>
        <v>86.92449227564659</v>
      </c>
      <c r="F12" s="2">
        <v>2355</v>
      </c>
      <c r="G12" s="2">
        <v>2607.2</v>
      </c>
      <c r="H12" s="2">
        <f t="shared" si="5"/>
        <v>110.70912951167729</v>
      </c>
      <c r="I12" s="2">
        <v>64</v>
      </c>
      <c r="J12" s="2">
        <v>106.4</v>
      </c>
      <c r="K12" s="2">
        <f t="shared" si="0"/>
        <v>166.25</v>
      </c>
      <c r="L12" s="2">
        <v>6.2</v>
      </c>
      <c r="M12" s="2">
        <v>6.2</v>
      </c>
      <c r="N12" s="2">
        <f t="shared" si="6"/>
        <v>100</v>
      </c>
      <c r="O12" s="2">
        <v>177.5</v>
      </c>
      <c r="P12" s="29">
        <v>181.9</v>
      </c>
      <c r="Q12" s="2">
        <f t="shared" si="7"/>
        <v>102.47887323943662</v>
      </c>
      <c r="R12" s="17">
        <v>447.7</v>
      </c>
      <c r="S12" s="2">
        <v>473.7</v>
      </c>
      <c r="T12" s="2">
        <f t="shared" si="8"/>
        <v>105.8074603529149</v>
      </c>
      <c r="U12" s="2">
        <v>0</v>
      </c>
      <c r="V12" s="2">
        <v>0</v>
      </c>
      <c r="W12" s="2">
        <v>0</v>
      </c>
      <c r="X12" s="2">
        <v>462</v>
      </c>
      <c r="Y12" s="2">
        <v>534</v>
      </c>
      <c r="Z12" s="2">
        <f t="shared" si="9"/>
        <v>115.5844155844156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8</v>
      </c>
      <c r="AH12" s="2">
        <v>0</v>
      </c>
      <c r="AI12" s="2">
        <f t="shared" si="10"/>
        <v>0</v>
      </c>
      <c r="AJ12" s="2">
        <v>12047.5</v>
      </c>
      <c r="AK12" s="2">
        <v>9912.1</v>
      </c>
      <c r="AL12" s="2">
        <f t="shared" si="11"/>
        <v>82.27516082174725</v>
      </c>
      <c r="AM12" s="2">
        <v>2685.7</v>
      </c>
      <c r="AN12" s="2">
        <v>2685.7</v>
      </c>
      <c r="AO12" s="2">
        <f t="shared" si="12"/>
        <v>100</v>
      </c>
      <c r="AP12" s="2">
        <v>0</v>
      </c>
      <c r="AQ12" s="2">
        <v>0</v>
      </c>
      <c r="AR12" s="2" t="e">
        <f t="shared" si="13"/>
        <v>#DIV/0!</v>
      </c>
      <c r="AS12" s="2">
        <v>14489.1</v>
      </c>
      <c r="AT12" s="2">
        <v>12286.3</v>
      </c>
      <c r="AU12" s="2">
        <f t="shared" si="14"/>
        <v>84.7968472852006</v>
      </c>
      <c r="AV12" s="22">
        <v>1452.8</v>
      </c>
      <c r="AW12" s="2">
        <v>1411.9</v>
      </c>
      <c r="AX12" s="2">
        <f t="shared" si="15"/>
        <v>97.18474669603525</v>
      </c>
      <c r="AY12" s="21">
        <v>1445.8</v>
      </c>
      <c r="AZ12" s="2">
        <v>1405.5</v>
      </c>
      <c r="BA12" s="2">
        <f t="shared" si="1"/>
        <v>97.21261585281505</v>
      </c>
      <c r="BB12" s="2">
        <v>3147.1</v>
      </c>
      <c r="BC12" s="2">
        <v>3141.2</v>
      </c>
      <c r="BD12" s="2">
        <f t="shared" si="16"/>
        <v>99.8125258174192</v>
      </c>
      <c r="BE12" s="21">
        <v>7401.7</v>
      </c>
      <c r="BF12" s="2">
        <v>5245.7</v>
      </c>
      <c r="BG12" s="2">
        <f t="shared" si="17"/>
        <v>70.87155653430969</v>
      </c>
      <c r="BH12" s="21">
        <v>1385.1</v>
      </c>
      <c r="BI12" s="2">
        <v>1385.1</v>
      </c>
      <c r="BJ12" s="2">
        <f t="shared" si="18"/>
        <v>100</v>
      </c>
      <c r="BK12" s="20">
        <f t="shared" si="19"/>
        <v>-86.60000000000036</v>
      </c>
      <c r="BL12" s="20">
        <f t="shared" si="20"/>
        <v>233</v>
      </c>
      <c r="BM12" s="2">
        <f t="shared" si="21"/>
        <v>-269.05311778290877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2"/>
        <v>5804.599999999999</v>
      </c>
      <c r="D13" s="8">
        <f t="shared" si="3"/>
        <v>5960.799999999999</v>
      </c>
      <c r="E13" s="2">
        <f t="shared" si="4"/>
        <v>102.6909692312993</v>
      </c>
      <c r="F13" s="2">
        <v>1170.7</v>
      </c>
      <c r="G13" s="2">
        <v>1323.9</v>
      </c>
      <c r="H13" s="2">
        <f t="shared" si="5"/>
        <v>113.08618775091826</v>
      </c>
      <c r="I13" s="2">
        <v>10</v>
      </c>
      <c r="J13" s="2">
        <v>11.8</v>
      </c>
      <c r="K13" s="2">
        <f t="shared" si="0"/>
        <v>118.00000000000001</v>
      </c>
      <c r="L13" s="2">
        <v>0</v>
      </c>
      <c r="M13" s="2">
        <v>0</v>
      </c>
      <c r="N13" s="2">
        <v>0</v>
      </c>
      <c r="O13" s="2">
        <v>37.3</v>
      </c>
      <c r="P13" s="29">
        <v>40.6</v>
      </c>
      <c r="Q13" s="2">
        <f t="shared" si="7"/>
        <v>108.84718498659518</v>
      </c>
      <c r="R13" s="2">
        <v>271.5</v>
      </c>
      <c r="S13" s="2">
        <v>292.8</v>
      </c>
      <c r="T13" s="2">
        <f t="shared" si="8"/>
        <v>107.84530386740332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52.3</v>
      </c>
      <c r="AB13" s="2">
        <v>71.6</v>
      </c>
      <c r="AC13" s="2">
        <f aca="true" t="shared" si="22" ref="AC13:AC20">AB13/AA13*100</f>
        <v>136.90248565965584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4633.9</v>
      </c>
      <c r="AK13" s="2">
        <v>4636.9</v>
      </c>
      <c r="AL13" s="2">
        <f t="shared" si="11"/>
        <v>100.06474028356244</v>
      </c>
      <c r="AM13" s="2">
        <v>2044.2</v>
      </c>
      <c r="AN13" s="2">
        <v>2044.2</v>
      </c>
      <c r="AO13" s="2">
        <f t="shared" si="12"/>
        <v>100</v>
      </c>
      <c r="AP13" s="2">
        <v>0</v>
      </c>
      <c r="AQ13" s="2">
        <v>0</v>
      </c>
      <c r="AR13" s="2" t="e">
        <f t="shared" si="13"/>
        <v>#DIV/0!</v>
      </c>
      <c r="AS13" s="2">
        <v>5893</v>
      </c>
      <c r="AT13" s="2">
        <v>5849.2</v>
      </c>
      <c r="AU13" s="2">
        <f t="shared" si="14"/>
        <v>99.25674529102324</v>
      </c>
      <c r="AV13" s="22">
        <v>1591.7</v>
      </c>
      <c r="AW13" s="2">
        <v>1563.2</v>
      </c>
      <c r="AX13" s="2">
        <f t="shared" si="15"/>
        <v>98.2094615819564</v>
      </c>
      <c r="AY13" s="21">
        <v>1584.7</v>
      </c>
      <c r="AZ13" s="2">
        <v>1561.1</v>
      </c>
      <c r="BA13" s="2">
        <f t="shared" si="1"/>
        <v>98.51075913422098</v>
      </c>
      <c r="BB13" s="2">
        <v>1610.1</v>
      </c>
      <c r="BC13" s="2">
        <v>1609.3</v>
      </c>
      <c r="BD13" s="2">
        <f t="shared" si="16"/>
        <v>99.95031364511522</v>
      </c>
      <c r="BE13" s="21">
        <v>1780.9</v>
      </c>
      <c r="BF13" s="2">
        <v>1766.4</v>
      </c>
      <c r="BG13" s="2">
        <f t="shared" si="17"/>
        <v>99.18580493009152</v>
      </c>
      <c r="BH13" s="21">
        <v>553.4</v>
      </c>
      <c r="BI13" s="2">
        <v>553.4</v>
      </c>
      <c r="BJ13" s="2">
        <f t="shared" si="18"/>
        <v>100</v>
      </c>
      <c r="BK13" s="20">
        <f t="shared" si="19"/>
        <v>-88.40000000000055</v>
      </c>
      <c r="BL13" s="20">
        <f t="shared" si="20"/>
        <v>111.59999999999945</v>
      </c>
      <c r="BM13" s="2">
        <f t="shared" si="21"/>
        <v>-126.24434389140131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2"/>
        <v>4466.9</v>
      </c>
      <c r="D14" s="8">
        <f t="shared" si="3"/>
        <v>4527.9</v>
      </c>
      <c r="E14" s="2">
        <f t="shared" si="4"/>
        <v>101.36560030446171</v>
      </c>
      <c r="F14" s="2">
        <v>1499.4</v>
      </c>
      <c r="G14" s="2">
        <v>1560.4</v>
      </c>
      <c r="H14" s="2">
        <f t="shared" si="5"/>
        <v>104.06829398426036</v>
      </c>
      <c r="I14" s="2">
        <v>35.7</v>
      </c>
      <c r="J14" s="2">
        <v>45.4</v>
      </c>
      <c r="K14" s="2">
        <f t="shared" si="0"/>
        <v>127.17086834733892</v>
      </c>
      <c r="L14" s="2">
        <v>3.2</v>
      </c>
      <c r="M14" s="2">
        <v>3</v>
      </c>
      <c r="N14" s="2">
        <f t="shared" si="6"/>
        <v>93.75</v>
      </c>
      <c r="O14" s="2">
        <v>23.8</v>
      </c>
      <c r="P14" s="29">
        <v>23.4</v>
      </c>
      <c r="Q14" s="2">
        <f t="shared" si="7"/>
        <v>98.31932773109243</v>
      </c>
      <c r="R14" s="2">
        <v>265.6</v>
      </c>
      <c r="S14" s="2">
        <v>178.1</v>
      </c>
      <c r="T14" s="2">
        <f t="shared" si="8"/>
        <v>67.05572289156626</v>
      </c>
      <c r="U14" s="2">
        <v>0</v>
      </c>
      <c r="V14" s="2">
        <v>0</v>
      </c>
      <c r="W14" s="2">
        <v>0</v>
      </c>
      <c r="X14" s="2">
        <v>400</v>
      </c>
      <c r="Y14" s="2">
        <v>451.1</v>
      </c>
      <c r="Z14" s="2">
        <f t="shared" si="9"/>
        <v>112.775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2967.5</v>
      </c>
      <c r="AK14" s="2">
        <v>2967.5</v>
      </c>
      <c r="AL14" s="2">
        <f t="shared" si="11"/>
        <v>100</v>
      </c>
      <c r="AM14" s="2">
        <v>1274.1</v>
      </c>
      <c r="AN14" s="2">
        <v>1274.1</v>
      </c>
      <c r="AO14" s="2">
        <f t="shared" si="12"/>
        <v>100</v>
      </c>
      <c r="AP14" s="2">
        <v>0</v>
      </c>
      <c r="AQ14" s="2">
        <v>0</v>
      </c>
      <c r="AR14" s="2" t="e">
        <f t="shared" si="13"/>
        <v>#DIV/0!</v>
      </c>
      <c r="AS14" s="2">
        <v>4747.5</v>
      </c>
      <c r="AT14" s="2">
        <v>4531.7</v>
      </c>
      <c r="AU14" s="2">
        <f t="shared" si="14"/>
        <v>95.45444971037388</v>
      </c>
      <c r="AV14" s="22">
        <v>1382.8</v>
      </c>
      <c r="AW14" s="2">
        <v>1345.7</v>
      </c>
      <c r="AX14" s="2">
        <f t="shared" si="15"/>
        <v>97.31703789412786</v>
      </c>
      <c r="AY14" s="21">
        <v>1376.4</v>
      </c>
      <c r="AZ14" s="2">
        <v>1343.6</v>
      </c>
      <c r="BA14" s="2">
        <f t="shared" si="1"/>
        <v>97.61697181052018</v>
      </c>
      <c r="BB14" s="2">
        <v>2466.2</v>
      </c>
      <c r="BC14" s="2">
        <v>2360.9</v>
      </c>
      <c r="BD14" s="2">
        <f t="shared" si="16"/>
        <v>95.7302732949477</v>
      </c>
      <c r="BE14" s="21">
        <v>304.3</v>
      </c>
      <c r="BF14" s="2">
        <v>235.8</v>
      </c>
      <c r="BG14" s="2">
        <f t="shared" si="17"/>
        <v>77.48931975024647</v>
      </c>
      <c r="BH14" s="21">
        <v>520</v>
      </c>
      <c r="BI14" s="2">
        <v>520</v>
      </c>
      <c r="BJ14" s="2">
        <f t="shared" si="18"/>
        <v>100</v>
      </c>
      <c r="BK14" s="20">
        <f t="shared" si="19"/>
        <v>-280.60000000000036</v>
      </c>
      <c r="BL14" s="20">
        <f t="shared" si="20"/>
        <v>-3.800000000000182</v>
      </c>
      <c r="BM14" s="2">
        <f t="shared" si="21"/>
        <v>1.354240912330783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2"/>
        <v>104703.09999999999</v>
      </c>
      <c r="D15" s="8">
        <f t="shared" si="3"/>
        <v>85569.9</v>
      </c>
      <c r="E15" s="2">
        <f t="shared" si="4"/>
        <v>81.72623351171073</v>
      </c>
      <c r="F15" s="2">
        <v>20437.2</v>
      </c>
      <c r="G15" s="2">
        <v>21308.5</v>
      </c>
      <c r="H15" s="2">
        <f t="shared" si="5"/>
        <v>104.26330417082575</v>
      </c>
      <c r="I15" s="2">
        <v>7545.9</v>
      </c>
      <c r="J15" s="2">
        <v>8409.9</v>
      </c>
      <c r="K15" s="2">
        <f t="shared" si="0"/>
        <v>111.44992645012523</v>
      </c>
      <c r="L15" s="2">
        <v>5.7</v>
      </c>
      <c r="M15" s="2">
        <v>5.7</v>
      </c>
      <c r="N15" s="2">
        <f t="shared" si="6"/>
        <v>100</v>
      </c>
      <c r="O15" s="2">
        <v>2416.5</v>
      </c>
      <c r="P15" s="29">
        <v>2538.2</v>
      </c>
      <c r="Q15" s="2">
        <f t="shared" si="7"/>
        <v>105.03620939375129</v>
      </c>
      <c r="R15" s="2">
        <v>4887.5</v>
      </c>
      <c r="S15" s="2">
        <v>5105.4</v>
      </c>
      <c r="T15" s="2">
        <f t="shared" si="8"/>
        <v>104.45831202046034</v>
      </c>
      <c r="U15" s="2">
        <v>383.4</v>
      </c>
      <c r="V15" s="2">
        <v>52.6</v>
      </c>
      <c r="W15" s="2">
        <f>V15/U15*100</f>
        <v>13.719353155972874</v>
      </c>
      <c r="X15" s="2">
        <v>5.6</v>
      </c>
      <c r="Y15" s="2">
        <v>0.4</v>
      </c>
      <c r="Z15" s="2">
        <f t="shared" si="9"/>
        <v>7.142857142857144</v>
      </c>
      <c r="AA15" s="2">
        <v>0</v>
      </c>
      <c r="AB15" s="2">
        <v>0</v>
      </c>
      <c r="AC15" s="2" t="e">
        <f t="shared" si="22"/>
        <v>#DIV/0!</v>
      </c>
      <c r="AD15" s="2">
        <v>0</v>
      </c>
      <c r="AE15" s="2">
        <v>0</v>
      </c>
      <c r="AF15" s="2">
        <v>0</v>
      </c>
      <c r="AG15" s="2">
        <v>572.4</v>
      </c>
      <c r="AH15" s="2">
        <v>562.8</v>
      </c>
      <c r="AI15" s="2">
        <f t="shared" si="10"/>
        <v>98.32285115303982</v>
      </c>
      <c r="AJ15" s="2">
        <v>84265.9</v>
      </c>
      <c r="AK15" s="2">
        <v>64261.4</v>
      </c>
      <c r="AL15" s="2">
        <f t="shared" si="11"/>
        <v>76.2602666084383</v>
      </c>
      <c r="AM15" s="2">
        <v>11162.5</v>
      </c>
      <c r="AN15" s="2">
        <v>11162.5</v>
      </c>
      <c r="AO15" s="2">
        <f t="shared" si="12"/>
        <v>100</v>
      </c>
      <c r="AP15" s="2">
        <v>0</v>
      </c>
      <c r="AQ15" s="2">
        <v>0</v>
      </c>
      <c r="AR15" s="2" t="e">
        <f t="shared" si="13"/>
        <v>#DIV/0!</v>
      </c>
      <c r="AS15" s="2">
        <v>110946.9</v>
      </c>
      <c r="AT15" s="2">
        <v>86733.6</v>
      </c>
      <c r="AU15" s="2">
        <f t="shared" si="14"/>
        <v>78.17577597931985</v>
      </c>
      <c r="AV15" s="22">
        <v>5749.6</v>
      </c>
      <c r="AW15" s="2">
        <v>5535.5</v>
      </c>
      <c r="AX15" s="2">
        <f t="shared" si="15"/>
        <v>96.27626269653541</v>
      </c>
      <c r="AY15" s="21">
        <v>5742.6</v>
      </c>
      <c r="AZ15" s="2">
        <v>5535.5</v>
      </c>
      <c r="BA15" s="2">
        <f t="shared" si="1"/>
        <v>96.39361961480861</v>
      </c>
      <c r="BB15" s="2">
        <v>21015</v>
      </c>
      <c r="BC15" s="2">
        <v>19977.4</v>
      </c>
      <c r="BD15" s="2">
        <f t="shared" si="16"/>
        <v>95.06257435165358</v>
      </c>
      <c r="BE15" s="21">
        <v>80686.8</v>
      </c>
      <c r="BF15" s="2">
        <v>57725.2</v>
      </c>
      <c r="BG15" s="2">
        <f t="shared" si="17"/>
        <v>71.5423092748752</v>
      </c>
      <c r="BH15" s="21">
        <v>1962.4</v>
      </c>
      <c r="BI15" s="2">
        <v>1962.4</v>
      </c>
      <c r="BJ15" s="2">
        <f t="shared" si="18"/>
        <v>100</v>
      </c>
      <c r="BK15" s="20">
        <f t="shared" si="19"/>
        <v>-6243.800000000003</v>
      </c>
      <c r="BL15" s="20">
        <f t="shared" si="20"/>
        <v>-1163.7000000000116</v>
      </c>
      <c r="BM15" s="2">
        <f t="shared" si="21"/>
        <v>18.63768858707856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2"/>
        <v>11266.2</v>
      </c>
      <c r="D16" s="8">
        <f t="shared" si="3"/>
        <v>9417.8</v>
      </c>
      <c r="E16" s="2">
        <f t="shared" si="4"/>
        <v>83.5934032770588</v>
      </c>
      <c r="F16" s="2">
        <v>2618.7</v>
      </c>
      <c r="G16" s="2">
        <v>2928.3</v>
      </c>
      <c r="H16" s="2">
        <f t="shared" si="5"/>
        <v>111.82266009852218</v>
      </c>
      <c r="I16" s="2">
        <v>183.8</v>
      </c>
      <c r="J16" s="2">
        <v>246.5</v>
      </c>
      <c r="K16" s="2">
        <f t="shared" si="0"/>
        <v>134.1131664853101</v>
      </c>
      <c r="L16" s="2">
        <v>41.5</v>
      </c>
      <c r="M16" s="2">
        <v>41.5</v>
      </c>
      <c r="N16" s="2">
        <v>0</v>
      </c>
      <c r="O16" s="2">
        <v>104</v>
      </c>
      <c r="P16" s="29">
        <v>165.3</v>
      </c>
      <c r="Q16" s="2">
        <f t="shared" si="7"/>
        <v>158.9423076923077</v>
      </c>
      <c r="R16" s="2">
        <v>482.1</v>
      </c>
      <c r="S16" s="2">
        <v>453.6</v>
      </c>
      <c r="T16" s="2">
        <f t="shared" si="8"/>
        <v>94.0883634100809</v>
      </c>
      <c r="U16" s="2">
        <v>0</v>
      </c>
      <c r="V16" s="2">
        <v>0</v>
      </c>
      <c r="W16" s="2">
        <v>0</v>
      </c>
      <c r="X16" s="2">
        <v>704.2</v>
      </c>
      <c r="Y16" s="2">
        <v>709.4</v>
      </c>
      <c r="Z16" s="2">
        <f t="shared" si="9"/>
        <v>100.73842658335698</v>
      </c>
      <c r="AA16" s="2">
        <v>1.6</v>
      </c>
      <c r="AB16" s="2">
        <v>1.6</v>
      </c>
      <c r="AC16" s="2">
        <f t="shared" si="22"/>
        <v>100</v>
      </c>
      <c r="AD16" s="2">
        <v>0</v>
      </c>
      <c r="AE16" s="2">
        <v>0</v>
      </c>
      <c r="AF16" s="2">
        <v>0</v>
      </c>
      <c r="AG16" s="2">
        <v>8.1</v>
      </c>
      <c r="AH16" s="2">
        <v>18.9</v>
      </c>
      <c r="AI16" s="2">
        <f t="shared" si="10"/>
        <v>233.33333333333334</v>
      </c>
      <c r="AJ16" s="2">
        <v>8647.5</v>
      </c>
      <c r="AK16" s="2">
        <v>6489.5</v>
      </c>
      <c r="AL16" s="2">
        <f t="shared" si="11"/>
        <v>75.04481063891298</v>
      </c>
      <c r="AM16" s="2">
        <v>2862.4</v>
      </c>
      <c r="AN16" s="2">
        <v>2862.4</v>
      </c>
      <c r="AO16" s="2">
        <f t="shared" si="12"/>
        <v>100</v>
      </c>
      <c r="AP16" s="2">
        <v>0</v>
      </c>
      <c r="AQ16" s="2">
        <v>0</v>
      </c>
      <c r="AR16" s="2" t="e">
        <f t="shared" si="13"/>
        <v>#DIV/0!</v>
      </c>
      <c r="AS16" s="2">
        <v>11448.8</v>
      </c>
      <c r="AT16" s="2">
        <v>9058.9</v>
      </c>
      <c r="AU16" s="2">
        <f t="shared" si="14"/>
        <v>79.12532317797498</v>
      </c>
      <c r="AV16" s="22">
        <v>1659.2</v>
      </c>
      <c r="AW16" s="2">
        <v>1598.5</v>
      </c>
      <c r="AX16" s="2">
        <f t="shared" si="15"/>
        <v>96.34161041465767</v>
      </c>
      <c r="AY16" s="21">
        <v>1639.1</v>
      </c>
      <c r="AZ16" s="2">
        <v>1592.5</v>
      </c>
      <c r="BA16" s="2">
        <f t="shared" si="1"/>
        <v>97.15697638948204</v>
      </c>
      <c r="BB16" s="2">
        <v>3307.4</v>
      </c>
      <c r="BC16" s="2">
        <v>3205.2</v>
      </c>
      <c r="BD16" s="2">
        <f t="shared" si="16"/>
        <v>96.90995948479167</v>
      </c>
      <c r="BE16" s="21">
        <v>4573.8</v>
      </c>
      <c r="BF16" s="2">
        <v>2351.3</v>
      </c>
      <c r="BG16" s="2">
        <f t="shared" si="17"/>
        <v>51.40801958983777</v>
      </c>
      <c r="BH16" s="21">
        <v>1429</v>
      </c>
      <c r="BI16" s="2">
        <v>1429</v>
      </c>
      <c r="BJ16" s="2">
        <f t="shared" si="18"/>
        <v>100</v>
      </c>
      <c r="BK16" s="20">
        <f t="shared" si="19"/>
        <v>-182.59999999999854</v>
      </c>
      <c r="BL16" s="20">
        <f t="shared" si="20"/>
        <v>358.89999999999964</v>
      </c>
      <c r="BM16" s="2">
        <f t="shared" si="21"/>
        <v>-196.54983570646357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2"/>
        <v>10943</v>
      </c>
      <c r="D17" s="8">
        <f t="shared" si="3"/>
        <v>9936.2</v>
      </c>
      <c r="E17" s="2">
        <f t="shared" si="4"/>
        <v>90.79959791647629</v>
      </c>
      <c r="F17" s="2">
        <v>2929.5</v>
      </c>
      <c r="G17" s="2">
        <v>3044.6</v>
      </c>
      <c r="H17" s="2">
        <f t="shared" si="5"/>
        <v>103.9289981225465</v>
      </c>
      <c r="I17" s="2">
        <v>52.2</v>
      </c>
      <c r="J17" s="2">
        <v>61.8</v>
      </c>
      <c r="K17" s="2">
        <f t="shared" si="0"/>
        <v>118.39080459770113</v>
      </c>
      <c r="L17" s="2">
        <v>27.5</v>
      </c>
      <c r="M17" s="2">
        <v>27.5</v>
      </c>
      <c r="N17" s="2">
        <f t="shared" si="6"/>
        <v>100</v>
      </c>
      <c r="O17" s="2">
        <v>147.5</v>
      </c>
      <c r="P17" s="29">
        <v>164.1</v>
      </c>
      <c r="Q17" s="2">
        <f t="shared" si="7"/>
        <v>111.2542372881356</v>
      </c>
      <c r="R17" s="2">
        <v>634.2</v>
      </c>
      <c r="S17" s="2">
        <v>678.8</v>
      </c>
      <c r="T17" s="2">
        <f t="shared" si="8"/>
        <v>107.03248186691894</v>
      </c>
      <c r="U17" s="2">
        <v>0</v>
      </c>
      <c r="V17" s="2">
        <v>0</v>
      </c>
      <c r="W17" s="2">
        <v>0</v>
      </c>
      <c r="X17" s="2">
        <v>478.8</v>
      </c>
      <c r="Y17" s="2">
        <v>429.5</v>
      </c>
      <c r="Z17" s="2">
        <f t="shared" si="9"/>
        <v>89.70342522974101</v>
      </c>
      <c r="AA17" s="2">
        <v>9</v>
      </c>
      <c r="AB17" s="2">
        <v>8.4</v>
      </c>
      <c r="AC17" s="2">
        <f t="shared" si="22"/>
        <v>93.33333333333333</v>
      </c>
      <c r="AD17" s="2">
        <v>0</v>
      </c>
      <c r="AE17" s="2">
        <v>0</v>
      </c>
      <c r="AF17" s="2">
        <v>0</v>
      </c>
      <c r="AG17" s="2">
        <v>1.6</v>
      </c>
      <c r="AH17" s="2">
        <v>8.9</v>
      </c>
      <c r="AI17" s="2">
        <f t="shared" si="10"/>
        <v>556.25</v>
      </c>
      <c r="AJ17" s="2">
        <v>8013.5</v>
      </c>
      <c r="AK17" s="2">
        <v>6891.6</v>
      </c>
      <c r="AL17" s="2">
        <f t="shared" si="11"/>
        <v>85.99987521058215</v>
      </c>
      <c r="AM17" s="2">
        <v>3103.9</v>
      </c>
      <c r="AN17" s="2">
        <v>3103.9</v>
      </c>
      <c r="AO17" s="2">
        <f t="shared" si="12"/>
        <v>100</v>
      </c>
      <c r="AP17" s="2">
        <v>0</v>
      </c>
      <c r="AQ17" s="2">
        <v>0</v>
      </c>
      <c r="AR17" s="2" t="e">
        <f t="shared" si="13"/>
        <v>#DIV/0!</v>
      </c>
      <c r="AS17" s="2">
        <v>12144.4</v>
      </c>
      <c r="AT17" s="2">
        <v>10583.4</v>
      </c>
      <c r="AU17" s="2">
        <f t="shared" si="14"/>
        <v>87.14633905339086</v>
      </c>
      <c r="AV17" s="22">
        <v>1630.9</v>
      </c>
      <c r="AW17" s="2">
        <v>1601</v>
      </c>
      <c r="AX17" s="2">
        <f t="shared" si="15"/>
        <v>98.16665644736034</v>
      </c>
      <c r="AY17" s="21">
        <v>1623.9</v>
      </c>
      <c r="AZ17" s="2">
        <v>1598.9</v>
      </c>
      <c r="BA17" s="2">
        <f t="shared" si="1"/>
        <v>98.46049633598129</v>
      </c>
      <c r="BB17" s="2">
        <v>5026.7</v>
      </c>
      <c r="BC17" s="2">
        <v>4673.3</v>
      </c>
      <c r="BD17" s="2">
        <f t="shared" si="16"/>
        <v>92.96954264229018</v>
      </c>
      <c r="BE17" s="21">
        <v>3955.4</v>
      </c>
      <c r="BF17" s="2">
        <v>2784</v>
      </c>
      <c r="BG17" s="2">
        <f t="shared" si="17"/>
        <v>70.38479041310613</v>
      </c>
      <c r="BH17" s="21">
        <v>1336.9</v>
      </c>
      <c r="BI17" s="2">
        <v>1336.9</v>
      </c>
      <c r="BJ17" s="2">
        <f t="shared" si="18"/>
        <v>100</v>
      </c>
      <c r="BK17" s="20">
        <f t="shared" si="19"/>
        <v>-1201.3999999999996</v>
      </c>
      <c r="BL17" s="20">
        <f t="shared" si="20"/>
        <v>-647.1999999999989</v>
      </c>
      <c r="BM17" s="2">
        <f t="shared" si="21"/>
        <v>53.87048443482596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2"/>
        <v>10984.5</v>
      </c>
      <c r="D18" s="8">
        <f t="shared" si="3"/>
        <v>11224.900000000001</v>
      </c>
      <c r="E18" s="2">
        <f t="shared" si="4"/>
        <v>102.18853839501116</v>
      </c>
      <c r="F18" s="2">
        <v>2823.6</v>
      </c>
      <c r="G18" s="2">
        <v>3078.3</v>
      </c>
      <c r="H18" s="2">
        <f t="shared" si="5"/>
        <v>109.02039949001276</v>
      </c>
      <c r="I18" s="2">
        <v>20</v>
      </c>
      <c r="J18" s="2">
        <v>7.1</v>
      </c>
      <c r="K18" s="2">
        <f t="shared" si="0"/>
        <v>35.5</v>
      </c>
      <c r="L18" s="2">
        <v>0</v>
      </c>
      <c r="M18" s="2">
        <v>0</v>
      </c>
      <c r="N18" s="2">
        <v>0</v>
      </c>
      <c r="O18" s="2">
        <v>65.4</v>
      </c>
      <c r="P18" s="29">
        <v>74.7</v>
      </c>
      <c r="Q18" s="2">
        <f t="shared" si="7"/>
        <v>114.22018348623853</v>
      </c>
      <c r="R18" s="2">
        <v>1067.5</v>
      </c>
      <c r="S18" s="2">
        <v>1097.5</v>
      </c>
      <c r="T18" s="2">
        <f t="shared" si="8"/>
        <v>102.81030444964871</v>
      </c>
      <c r="U18" s="2">
        <v>0</v>
      </c>
      <c r="V18" s="2">
        <v>0</v>
      </c>
      <c r="W18" s="2">
        <v>0</v>
      </c>
      <c r="X18" s="29">
        <v>298.3</v>
      </c>
      <c r="Y18" s="2">
        <v>294.9</v>
      </c>
      <c r="Z18" s="2">
        <f t="shared" si="9"/>
        <v>98.86020784445189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12</v>
      </c>
      <c r="AH18" s="2">
        <v>11.6</v>
      </c>
      <c r="AI18" s="2">
        <f t="shared" si="10"/>
        <v>96.66666666666667</v>
      </c>
      <c r="AJ18" s="2">
        <v>8160.9</v>
      </c>
      <c r="AK18" s="2">
        <v>8146.6</v>
      </c>
      <c r="AL18" s="2">
        <f t="shared" si="11"/>
        <v>99.82477422833267</v>
      </c>
      <c r="AM18" s="2">
        <v>1011.5</v>
      </c>
      <c r="AN18" s="2">
        <v>1011.5</v>
      </c>
      <c r="AO18" s="2">
        <f t="shared" si="12"/>
        <v>100</v>
      </c>
      <c r="AP18" s="2">
        <v>0</v>
      </c>
      <c r="AQ18" s="2">
        <v>0</v>
      </c>
      <c r="AR18" s="2" t="e">
        <f t="shared" si="13"/>
        <v>#DIV/0!</v>
      </c>
      <c r="AS18" s="2">
        <v>11454.2</v>
      </c>
      <c r="AT18" s="2">
        <v>10632.8</v>
      </c>
      <c r="AU18" s="2">
        <f t="shared" si="14"/>
        <v>92.82883134570724</v>
      </c>
      <c r="AV18" s="22">
        <v>1843.7</v>
      </c>
      <c r="AW18" s="2">
        <v>1780.4</v>
      </c>
      <c r="AX18" s="2">
        <f t="shared" si="15"/>
        <v>96.56668655421164</v>
      </c>
      <c r="AY18" s="21">
        <v>1835.6</v>
      </c>
      <c r="AZ18" s="2">
        <v>1778.3</v>
      </c>
      <c r="BA18" s="2">
        <f t="shared" si="1"/>
        <v>96.87840488123774</v>
      </c>
      <c r="BB18" s="2">
        <v>4287.9</v>
      </c>
      <c r="BC18" s="2">
        <v>3627.2</v>
      </c>
      <c r="BD18" s="2">
        <f t="shared" si="16"/>
        <v>84.59152498892232</v>
      </c>
      <c r="BE18" s="21">
        <v>599.1</v>
      </c>
      <c r="BF18" s="2">
        <v>503.2</v>
      </c>
      <c r="BG18" s="2">
        <f t="shared" si="17"/>
        <v>83.99265565014188</v>
      </c>
      <c r="BH18" s="21">
        <v>600</v>
      </c>
      <c r="BI18" s="2">
        <v>600</v>
      </c>
      <c r="BJ18" s="2">
        <f t="shared" si="18"/>
        <v>100</v>
      </c>
      <c r="BK18" s="20">
        <f t="shared" si="19"/>
        <v>-469.7000000000007</v>
      </c>
      <c r="BL18" s="20">
        <f t="shared" si="20"/>
        <v>592.1000000000022</v>
      </c>
      <c r="BM18" s="2">
        <f t="shared" si="21"/>
        <v>-126.05918671492469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2"/>
        <v>6735.9</v>
      </c>
      <c r="D19" s="8">
        <f t="shared" si="3"/>
        <v>5383.7</v>
      </c>
      <c r="E19" s="2">
        <f t="shared" si="4"/>
        <v>79.92547395299812</v>
      </c>
      <c r="F19" s="2">
        <v>1647.2</v>
      </c>
      <c r="G19" s="2">
        <v>1623.1</v>
      </c>
      <c r="H19" s="2">
        <f t="shared" si="5"/>
        <v>98.53691112190383</v>
      </c>
      <c r="I19" s="2">
        <v>39.3</v>
      </c>
      <c r="J19" s="2">
        <v>37.6</v>
      </c>
      <c r="K19" s="2">
        <f t="shared" si="0"/>
        <v>95.67430025445293</v>
      </c>
      <c r="L19" s="2">
        <v>0</v>
      </c>
      <c r="M19" s="2">
        <v>0</v>
      </c>
      <c r="N19" s="2">
        <v>0</v>
      </c>
      <c r="O19" s="2">
        <v>96.8</v>
      </c>
      <c r="P19" s="29">
        <v>69.7</v>
      </c>
      <c r="Q19" s="2">
        <f t="shared" si="7"/>
        <v>72.00413223140497</v>
      </c>
      <c r="R19" s="2">
        <v>631.2</v>
      </c>
      <c r="S19" s="2">
        <v>614.7</v>
      </c>
      <c r="T19" s="2">
        <f t="shared" si="8"/>
        <v>97.38593155893535</v>
      </c>
      <c r="U19" s="2">
        <v>0</v>
      </c>
      <c r="V19" s="2">
        <v>0</v>
      </c>
      <c r="W19" s="2">
        <v>0</v>
      </c>
      <c r="X19" s="2">
        <v>100</v>
      </c>
      <c r="Y19" s="2">
        <v>121.7</v>
      </c>
      <c r="Z19" s="2">
        <f t="shared" si="9"/>
        <v>121.7</v>
      </c>
      <c r="AA19" s="2">
        <v>0</v>
      </c>
      <c r="AB19" s="2">
        <v>0</v>
      </c>
      <c r="AC19" s="2" t="e">
        <f t="shared" si="22"/>
        <v>#DIV/0!</v>
      </c>
      <c r="AD19" s="2">
        <v>0</v>
      </c>
      <c r="AE19" s="2">
        <v>0</v>
      </c>
      <c r="AF19" s="2">
        <v>0</v>
      </c>
      <c r="AG19" s="2">
        <v>23.3</v>
      </c>
      <c r="AH19" s="2">
        <v>14</v>
      </c>
      <c r="AI19" s="2">
        <f t="shared" si="10"/>
        <v>60.08583690987124</v>
      </c>
      <c r="AJ19" s="2">
        <v>5088.7</v>
      </c>
      <c r="AK19" s="2">
        <v>3760.6</v>
      </c>
      <c r="AL19" s="2">
        <f t="shared" si="11"/>
        <v>73.90099632519112</v>
      </c>
      <c r="AM19" s="2">
        <v>1907.1</v>
      </c>
      <c r="AN19" s="2">
        <v>1907.1</v>
      </c>
      <c r="AO19" s="2">
        <f t="shared" si="12"/>
        <v>100</v>
      </c>
      <c r="AP19" s="2">
        <v>0</v>
      </c>
      <c r="AQ19" s="2">
        <v>0</v>
      </c>
      <c r="AR19" s="2" t="e">
        <f t="shared" si="13"/>
        <v>#DIV/0!</v>
      </c>
      <c r="AS19" s="2">
        <v>6815.2</v>
      </c>
      <c r="AT19" s="2">
        <v>5387.4</v>
      </c>
      <c r="AU19" s="2">
        <f t="shared" si="14"/>
        <v>79.04977109989434</v>
      </c>
      <c r="AV19" s="22">
        <v>1456.4</v>
      </c>
      <c r="AW19" s="2">
        <v>1455.2</v>
      </c>
      <c r="AX19" s="2">
        <f t="shared" si="15"/>
        <v>99.91760505355671</v>
      </c>
      <c r="AY19" s="21">
        <v>1449.9</v>
      </c>
      <c r="AZ19" s="2">
        <v>1449.2</v>
      </c>
      <c r="BA19" s="2">
        <f t="shared" si="1"/>
        <v>99.9517208083316</v>
      </c>
      <c r="BB19" s="2">
        <v>1784.1</v>
      </c>
      <c r="BC19" s="2">
        <v>1784.1</v>
      </c>
      <c r="BD19" s="2">
        <f t="shared" si="16"/>
        <v>100</v>
      </c>
      <c r="BE19" s="21">
        <v>2237.3</v>
      </c>
      <c r="BF19" s="2">
        <v>906.8</v>
      </c>
      <c r="BG19" s="2">
        <f t="shared" si="17"/>
        <v>40.530997184105836</v>
      </c>
      <c r="BH19" s="21">
        <v>780</v>
      </c>
      <c r="BI19" s="2">
        <v>684</v>
      </c>
      <c r="BJ19" s="2">
        <f t="shared" si="18"/>
        <v>87.6923076923077</v>
      </c>
      <c r="BK19" s="20">
        <f t="shared" si="19"/>
        <v>-79.30000000000018</v>
      </c>
      <c r="BL19" s="20">
        <f t="shared" si="20"/>
        <v>-3.699999999999818</v>
      </c>
      <c r="BM19" s="2">
        <f t="shared" si="21"/>
        <v>4.665825977301147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2"/>
        <v>9102.4</v>
      </c>
      <c r="D20" s="8">
        <f t="shared" si="3"/>
        <v>9108.3</v>
      </c>
      <c r="E20" s="2">
        <f t="shared" si="4"/>
        <v>100.06481806995957</v>
      </c>
      <c r="F20" s="2">
        <v>2171.5</v>
      </c>
      <c r="G20" s="2">
        <v>2177.4</v>
      </c>
      <c r="H20" s="2">
        <f t="shared" si="5"/>
        <v>100.27170158876353</v>
      </c>
      <c r="I20" s="2">
        <v>297</v>
      </c>
      <c r="J20" s="2">
        <v>363.6</v>
      </c>
      <c r="K20" s="2">
        <f t="shared" si="0"/>
        <v>122.42424242424244</v>
      </c>
      <c r="L20" s="2">
        <v>423.4</v>
      </c>
      <c r="M20" s="2">
        <v>423.4</v>
      </c>
      <c r="N20" s="2">
        <f t="shared" si="6"/>
        <v>100</v>
      </c>
      <c r="O20" s="2">
        <v>207.4</v>
      </c>
      <c r="P20" s="29">
        <v>217.8</v>
      </c>
      <c r="Q20" s="2">
        <f t="shared" si="7"/>
        <v>105.01446480231438</v>
      </c>
      <c r="R20" s="2">
        <v>528.3</v>
      </c>
      <c r="S20" s="2">
        <v>425.8</v>
      </c>
      <c r="T20" s="2">
        <f t="shared" si="8"/>
        <v>80.59814499337499</v>
      </c>
      <c r="U20" s="2">
        <v>0</v>
      </c>
      <c r="V20" s="2">
        <v>0</v>
      </c>
      <c r="W20" s="2">
        <v>0</v>
      </c>
      <c r="X20" s="2">
        <v>29.2</v>
      </c>
      <c r="Y20" s="2">
        <v>29.2</v>
      </c>
      <c r="Z20" s="2">
        <f t="shared" si="9"/>
        <v>100</v>
      </c>
      <c r="AA20" s="2">
        <v>46.7</v>
      </c>
      <c r="AB20" s="2">
        <v>46.7</v>
      </c>
      <c r="AC20" s="2">
        <f t="shared" si="22"/>
        <v>100</v>
      </c>
      <c r="AD20" s="2">
        <v>0</v>
      </c>
      <c r="AE20" s="2">
        <v>0</v>
      </c>
      <c r="AF20" s="2">
        <v>0</v>
      </c>
      <c r="AG20" s="2">
        <v>139.2</v>
      </c>
      <c r="AH20" s="2">
        <v>89.7</v>
      </c>
      <c r="AI20" s="2">
        <f t="shared" si="10"/>
        <v>64.43965517241381</v>
      </c>
      <c r="AJ20" s="2">
        <v>6930.9</v>
      </c>
      <c r="AK20" s="2">
        <v>6930.9</v>
      </c>
      <c r="AL20" s="2">
        <f t="shared" si="11"/>
        <v>100</v>
      </c>
      <c r="AM20" s="2">
        <v>3343.7</v>
      </c>
      <c r="AN20" s="2">
        <v>3343.7</v>
      </c>
      <c r="AO20" s="2">
        <f t="shared" si="12"/>
        <v>100</v>
      </c>
      <c r="AP20" s="2">
        <v>0</v>
      </c>
      <c r="AQ20" s="2">
        <v>0</v>
      </c>
      <c r="AR20" s="2" t="e">
        <f t="shared" si="13"/>
        <v>#DIV/0!</v>
      </c>
      <c r="AS20" s="2">
        <v>9934.3</v>
      </c>
      <c r="AT20" s="2">
        <v>9729.9</v>
      </c>
      <c r="AU20" s="2">
        <f t="shared" si="14"/>
        <v>97.94248210744593</v>
      </c>
      <c r="AV20" s="22">
        <v>1514.7</v>
      </c>
      <c r="AW20" s="2">
        <v>1469.1</v>
      </c>
      <c r="AX20" s="2">
        <f t="shared" si="15"/>
        <v>96.9895028718558</v>
      </c>
      <c r="AY20" s="21">
        <v>1507.7</v>
      </c>
      <c r="AZ20" s="2">
        <v>1467</v>
      </c>
      <c r="BA20" s="2">
        <f t="shared" si="1"/>
        <v>97.30052397691848</v>
      </c>
      <c r="BB20" s="2">
        <v>1571.3</v>
      </c>
      <c r="BC20" s="2">
        <v>1556.2</v>
      </c>
      <c r="BD20" s="2">
        <f t="shared" si="16"/>
        <v>99.03901228282315</v>
      </c>
      <c r="BE20" s="21">
        <v>4807.8</v>
      </c>
      <c r="BF20" s="2">
        <v>4664.1</v>
      </c>
      <c r="BG20" s="2">
        <f t="shared" si="17"/>
        <v>97.0111069512043</v>
      </c>
      <c r="BH20" s="21">
        <v>1624.1</v>
      </c>
      <c r="BI20" s="2">
        <v>1624.1</v>
      </c>
      <c r="BJ20" s="2">
        <f t="shared" si="18"/>
        <v>100</v>
      </c>
      <c r="BK20" s="20">
        <f t="shared" si="19"/>
        <v>-831.8999999999996</v>
      </c>
      <c r="BL20" s="20">
        <f t="shared" si="20"/>
        <v>-621.6000000000004</v>
      </c>
      <c r="BM20" s="2">
        <f t="shared" si="21"/>
        <v>74.72051929318435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2"/>
        <v>23092.699999999997</v>
      </c>
      <c r="D21" s="8">
        <f t="shared" si="3"/>
        <v>18343</v>
      </c>
      <c r="E21" s="2">
        <f t="shared" si="4"/>
        <v>79.43202830331664</v>
      </c>
      <c r="F21" s="2">
        <v>1825.6</v>
      </c>
      <c r="G21" s="2">
        <v>2136.9</v>
      </c>
      <c r="H21" s="2">
        <f t="shared" si="5"/>
        <v>117.05192813321649</v>
      </c>
      <c r="I21" s="2">
        <v>70.3</v>
      </c>
      <c r="J21" s="2">
        <v>77.7</v>
      </c>
      <c r="K21" s="2">
        <f t="shared" si="0"/>
        <v>110.5263157894737</v>
      </c>
      <c r="L21" s="2">
        <v>3.6</v>
      </c>
      <c r="M21" s="2">
        <v>3.6</v>
      </c>
      <c r="N21" s="2">
        <f t="shared" si="6"/>
        <v>100</v>
      </c>
      <c r="O21" s="2">
        <v>100.4</v>
      </c>
      <c r="P21" s="29">
        <v>159.8</v>
      </c>
      <c r="Q21" s="2">
        <f t="shared" si="7"/>
        <v>159.1633466135458</v>
      </c>
      <c r="R21" s="2">
        <v>384</v>
      </c>
      <c r="S21" s="2">
        <v>390.2</v>
      </c>
      <c r="T21" s="2">
        <f t="shared" si="8"/>
        <v>101.61458333333333</v>
      </c>
      <c r="U21" s="2">
        <v>0</v>
      </c>
      <c r="V21" s="2">
        <v>0</v>
      </c>
      <c r="W21" s="2">
        <v>0</v>
      </c>
      <c r="X21" s="2">
        <v>250</v>
      </c>
      <c r="Y21" s="2">
        <v>312.8</v>
      </c>
      <c r="Z21" s="2">
        <f t="shared" si="9"/>
        <v>125.12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35.9</v>
      </c>
      <c r="AI21" s="2">
        <f t="shared" si="10"/>
        <v>199.44444444444446</v>
      </c>
      <c r="AJ21" s="2">
        <v>21267.1</v>
      </c>
      <c r="AK21" s="2">
        <v>16206.1</v>
      </c>
      <c r="AL21" s="2">
        <f t="shared" si="11"/>
        <v>76.20267925575185</v>
      </c>
      <c r="AM21" s="2">
        <v>3352.7</v>
      </c>
      <c r="AN21" s="2">
        <v>3352.7</v>
      </c>
      <c r="AO21" s="2">
        <f t="shared" si="12"/>
        <v>100</v>
      </c>
      <c r="AP21" s="2">
        <v>674.8</v>
      </c>
      <c r="AQ21" s="2">
        <v>674.8</v>
      </c>
      <c r="AR21" s="2">
        <f t="shared" si="13"/>
        <v>100</v>
      </c>
      <c r="AS21" s="2">
        <v>23470.2</v>
      </c>
      <c r="AT21" s="2">
        <v>18134.9</v>
      </c>
      <c r="AU21" s="2">
        <f t="shared" si="14"/>
        <v>77.267769341548</v>
      </c>
      <c r="AV21" s="22">
        <v>1475.8</v>
      </c>
      <c r="AW21" s="2">
        <v>1439.4</v>
      </c>
      <c r="AX21" s="2">
        <f t="shared" si="15"/>
        <v>97.53354113023445</v>
      </c>
      <c r="AY21" s="21">
        <v>1468.8</v>
      </c>
      <c r="AZ21" s="2">
        <v>1432.9</v>
      </c>
      <c r="BA21" s="2">
        <f t="shared" si="1"/>
        <v>97.55582788671025</v>
      </c>
      <c r="BB21" s="2">
        <v>3241</v>
      </c>
      <c r="BC21" s="2">
        <v>3191.2</v>
      </c>
      <c r="BD21" s="2">
        <f t="shared" si="16"/>
        <v>98.46343721073742</v>
      </c>
      <c r="BE21" s="21">
        <v>15968.4</v>
      </c>
      <c r="BF21" s="2">
        <v>10737.8</v>
      </c>
      <c r="BG21" s="2">
        <f t="shared" si="17"/>
        <v>67.24405701259988</v>
      </c>
      <c r="BH21" s="21">
        <v>1495</v>
      </c>
      <c r="BI21" s="2">
        <v>1495</v>
      </c>
      <c r="BJ21" s="2">
        <f t="shared" si="18"/>
        <v>100</v>
      </c>
      <c r="BK21" s="20">
        <f t="shared" si="19"/>
        <v>-377.50000000000364</v>
      </c>
      <c r="BL21" s="20">
        <f t="shared" si="20"/>
        <v>208.09999999999854</v>
      </c>
      <c r="BM21" s="2">
        <f t="shared" si="21"/>
        <v>-55.125827814568616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218943.89999999997</v>
      </c>
      <c r="D22" s="30">
        <f>SUM(D10:D21)</f>
        <v>186690.69999999998</v>
      </c>
      <c r="E22" s="27">
        <f>D22/C22*100</f>
        <v>85.26873779082223</v>
      </c>
      <c r="F22" s="27">
        <f>SUM(F10:F21)</f>
        <v>42572.399999999994</v>
      </c>
      <c r="G22" s="27">
        <f>SUM(G10:G21)</f>
        <v>45270.700000000004</v>
      </c>
      <c r="H22" s="27">
        <f>G22/F22*100</f>
        <v>106.33814396181566</v>
      </c>
      <c r="I22" s="27">
        <f>SUM(I10:I21)</f>
        <v>8368.599999999999</v>
      </c>
      <c r="J22" s="27">
        <f>SUM(J10:J21)</f>
        <v>9422.1</v>
      </c>
      <c r="K22" s="27">
        <f t="shared" si="0"/>
        <v>112.58872451784052</v>
      </c>
      <c r="L22" s="27">
        <f>SUM(L10:L21)</f>
        <v>548.5</v>
      </c>
      <c r="M22" s="27">
        <f>SUM(M10:M21)</f>
        <v>548.4</v>
      </c>
      <c r="N22" s="27">
        <f>M22/L22*100</f>
        <v>99.98176845943482</v>
      </c>
      <c r="O22" s="27">
        <f>SUM(O10:O21)</f>
        <v>3462.5000000000005</v>
      </c>
      <c r="P22" s="27">
        <f>P21+P20+P19+P18+P17+P16+P15+P14+P13+P12+P11+P10</f>
        <v>3716.6</v>
      </c>
      <c r="Q22" s="27">
        <f>P22/O22*100</f>
        <v>107.33862815884474</v>
      </c>
      <c r="R22" s="27">
        <f>SUM(R10:R21)</f>
        <v>9989</v>
      </c>
      <c r="S22" s="27">
        <f>SUM(S10:S21)</f>
        <v>10126.2</v>
      </c>
      <c r="T22" s="27">
        <f>S22/R22*100</f>
        <v>101.37351086194815</v>
      </c>
      <c r="U22" s="27">
        <f>SUM(U10:U21)</f>
        <v>383.4</v>
      </c>
      <c r="V22" s="27">
        <f>SUM(V10:V21)</f>
        <v>52.6</v>
      </c>
      <c r="W22" s="27">
        <f>V22/U22*100</f>
        <v>13.719353155972874</v>
      </c>
      <c r="X22" s="27">
        <f>SUM(X10:X21)</f>
        <v>3550.9</v>
      </c>
      <c r="Y22" s="27">
        <f>SUM(Y10:Y21)</f>
        <v>3870.2</v>
      </c>
      <c r="Z22" s="27">
        <f>Y22/X22*100</f>
        <v>108.99208651327832</v>
      </c>
      <c r="AA22" s="27">
        <f>SUM(AA10:AA21)</f>
        <v>169.6</v>
      </c>
      <c r="AB22" s="27">
        <f>SUM(AB10:AB21)</f>
        <v>188.3</v>
      </c>
      <c r="AC22" s="27">
        <f>AB22/AA22*100</f>
        <v>111.02594339622642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904.9000000000001</v>
      </c>
      <c r="AH22" s="27">
        <f>SUM(AH10:AH21)</f>
        <v>860</v>
      </c>
      <c r="AI22" s="28">
        <f t="shared" si="10"/>
        <v>95.03812575975245</v>
      </c>
      <c r="AJ22" s="27">
        <f>SUM(AJ10:AJ21)</f>
        <v>176371.5</v>
      </c>
      <c r="AK22" s="27">
        <f>SUM(AK10:AK21)</f>
        <v>141420.00000000003</v>
      </c>
      <c r="AL22" s="27">
        <f>AK22/AJ22*100</f>
        <v>80.18302276728384</v>
      </c>
      <c r="AM22" s="27">
        <f>SUM(AM10:AM21)</f>
        <v>35807.3</v>
      </c>
      <c r="AN22" s="27">
        <f>SUM(AN10:AN21)</f>
        <v>35807.3</v>
      </c>
      <c r="AO22" s="27">
        <f>AN22/AM22*100</f>
        <v>100</v>
      </c>
      <c r="AP22" s="27">
        <f>SUM(AP10:AP21)</f>
        <v>674.8</v>
      </c>
      <c r="AQ22" s="27">
        <f>SUM(AQ10:AQ21)</f>
        <v>674.8</v>
      </c>
      <c r="AR22" s="27">
        <f>AQ22/AP22*100</f>
        <v>100</v>
      </c>
      <c r="AS22" s="27">
        <f>SUM(AS10:AS21)</f>
        <v>230537.1</v>
      </c>
      <c r="AT22" s="27">
        <f>SUM(AT10:AT21)</f>
        <v>188791.09999999998</v>
      </c>
      <c r="AU22" s="27">
        <f>(AT22/AS22)*100</f>
        <v>81.89185168027184</v>
      </c>
      <c r="AV22" s="27">
        <f>SUM(AV10:AV21)</f>
        <v>22910.300000000003</v>
      </c>
      <c r="AW22" s="27">
        <f>SUM(AW10:AW21)</f>
        <v>22292.9</v>
      </c>
      <c r="AX22" s="27">
        <f>AW22/AV22*100</f>
        <v>97.3051422286046</v>
      </c>
      <c r="AY22" s="27">
        <f>SUM(AY10:AY21)</f>
        <v>22813.800000000003</v>
      </c>
      <c r="AZ22" s="27">
        <f>SUM(AZ10:AZ21)</f>
        <v>22249.000000000004</v>
      </c>
      <c r="BA22" s="27">
        <f t="shared" si="1"/>
        <v>97.52430546423656</v>
      </c>
      <c r="BB22" s="27">
        <f>SUM(BB10:BB21)</f>
        <v>52641.3</v>
      </c>
      <c r="BC22" s="27">
        <f>SUM(BC10:BC21)</f>
        <v>50208.19999999999</v>
      </c>
      <c r="BD22" s="27">
        <f>BC22/BB22*100</f>
        <v>95.37796369010641</v>
      </c>
      <c r="BE22" s="27">
        <f>SUM(BE10:BE21)</f>
        <v>127353.7</v>
      </c>
      <c r="BF22" s="27">
        <f>SUM(BF10:BF21)</f>
        <v>88790.40000000001</v>
      </c>
      <c r="BG22" s="27">
        <f>BF22/BE22*100</f>
        <v>69.71952915384477</v>
      </c>
      <c r="BH22" s="27">
        <f>SUM(BH10:BH21)</f>
        <v>13045.9</v>
      </c>
      <c r="BI22" s="27">
        <f>SUM(BI10:BI21)</f>
        <v>12949.9</v>
      </c>
      <c r="BJ22" s="27">
        <f>BI22/BH22*100</f>
        <v>99.2641366252999</v>
      </c>
      <c r="BK22" s="27">
        <f>SUM(BK10:BK21)</f>
        <v>-11593.200000000006</v>
      </c>
      <c r="BL22" s="27">
        <f>SUM(BL10:BL21)</f>
        <v>-2100.4000000000096</v>
      </c>
      <c r="BM22" s="27">
        <f>BL22/BK22*100</f>
        <v>18.11751716523487</v>
      </c>
      <c r="BN22" s="10"/>
      <c r="BO22" s="11"/>
    </row>
    <row r="23" spans="3:65" ht="15" hidden="1">
      <c r="C23" s="15">
        <f aca="true" t="shared" si="23" ref="C23:AC23">C22-C20</f>
        <v>209841.49999999997</v>
      </c>
      <c r="D23" s="15">
        <f t="shared" si="23"/>
        <v>177582.4</v>
      </c>
      <c r="E23" s="15">
        <f t="shared" si="23"/>
        <v>-14.796080279137342</v>
      </c>
      <c r="F23" s="15">
        <f t="shared" si="23"/>
        <v>40400.899999999994</v>
      </c>
      <c r="G23" s="15">
        <f t="shared" si="23"/>
        <v>43093.3</v>
      </c>
      <c r="H23" s="15">
        <f t="shared" si="23"/>
        <v>6.066442373052126</v>
      </c>
      <c r="I23" s="15">
        <f t="shared" si="23"/>
        <v>8071.5999999999985</v>
      </c>
      <c r="J23" s="15">
        <f t="shared" si="23"/>
        <v>9058.5</v>
      </c>
      <c r="K23" s="15">
        <f t="shared" si="23"/>
        <v>-9.835517906401918</v>
      </c>
      <c r="L23" s="15">
        <f t="shared" si="23"/>
        <v>125.10000000000002</v>
      </c>
      <c r="M23" s="15">
        <f t="shared" si="23"/>
        <v>125</v>
      </c>
      <c r="N23" s="15">
        <f t="shared" si="23"/>
        <v>-0.01823154056518206</v>
      </c>
      <c r="O23" s="15">
        <f t="shared" si="23"/>
        <v>3255.1000000000004</v>
      </c>
      <c r="P23" s="15">
        <f t="shared" si="23"/>
        <v>3498.7999999999997</v>
      </c>
      <c r="Q23" s="15">
        <f t="shared" si="23"/>
        <v>2.324163356530363</v>
      </c>
      <c r="R23" s="15">
        <f t="shared" si="23"/>
        <v>9460.7</v>
      </c>
      <c r="S23" s="15">
        <f t="shared" si="23"/>
        <v>9700.400000000001</v>
      </c>
      <c r="T23" s="15">
        <f t="shared" si="23"/>
        <v>20.77536586857316</v>
      </c>
      <c r="U23" s="15">
        <f t="shared" si="23"/>
        <v>383.4</v>
      </c>
      <c r="V23" s="15">
        <f t="shared" si="23"/>
        <v>52.6</v>
      </c>
      <c r="W23" s="15">
        <f t="shared" si="23"/>
        <v>13.719353155972874</v>
      </c>
      <c r="X23" s="15">
        <f t="shared" si="23"/>
        <v>3521.7000000000003</v>
      </c>
      <c r="Y23" s="15">
        <f t="shared" si="23"/>
        <v>3841</v>
      </c>
      <c r="Z23" s="15">
        <f t="shared" si="23"/>
        <v>8.992086513278323</v>
      </c>
      <c r="AA23" s="15">
        <f t="shared" si="23"/>
        <v>122.89999999999999</v>
      </c>
      <c r="AB23" s="15">
        <f t="shared" si="23"/>
        <v>141.60000000000002</v>
      </c>
      <c r="AC23" s="15">
        <f t="shared" si="23"/>
        <v>11.025943396226424</v>
      </c>
      <c r="AD23" s="15"/>
      <c r="AE23" s="15"/>
      <c r="AF23" s="2" t="e">
        <f>AE23/AD23*100</f>
        <v>#DIV/0!</v>
      </c>
      <c r="AG23" s="15">
        <f aca="true" t="shared" si="24" ref="AG23:BM23">AG22-AG20</f>
        <v>765.7</v>
      </c>
      <c r="AH23" s="15">
        <f t="shared" si="24"/>
        <v>770.3</v>
      </c>
      <c r="AI23" s="15">
        <f t="shared" si="24"/>
        <v>30.59847058733864</v>
      </c>
      <c r="AJ23" s="15">
        <f t="shared" si="24"/>
        <v>169440.6</v>
      </c>
      <c r="AK23" s="15">
        <f t="shared" si="24"/>
        <v>134489.10000000003</v>
      </c>
      <c r="AL23" s="15">
        <f t="shared" si="24"/>
        <v>-19.816977232716155</v>
      </c>
      <c r="AM23" s="15">
        <f t="shared" si="24"/>
        <v>32463.600000000002</v>
      </c>
      <c r="AN23" s="15">
        <f t="shared" si="24"/>
        <v>32463.600000000002</v>
      </c>
      <c r="AO23" s="15">
        <f t="shared" si="24"/>
        <v>0</v>
      </c>
      <c r="AP23" s="15">
        <f t="shared" si="24"/>
        <v>674.8</v>
      </c>
      <c r="AQ23" s="15">
        <f t="shared" si="24"/>
        <v>674.8</v>
      </c>
      <c r="AR23" s="15" t="e">
        <f t="shared" si="24"/>
        <v>#DIV/0!</v>
      </c>
      <c r="AS23" s="15">
        <f t="shared" si="24"/>
        <v>220602.80000000002</v>
      </c>
      <c r="AT23" s="15">
        <f t="shared" si="24"/>
        <v>179061.19999999998</v>
      </c>
      <c r="AU23" s="15">
        <f t="shared" si="24"/>
        <v>-16.050630427174085</v>
      </c>
      <c r="AV23" s="15">
        <f t="shared" si="24"/>
        <v>21395.600000000002</v>
      </c>
      <c r="AW23" s="15">
        <f t="shared" si="24"/>
        <v>20823.800000000003</v>
      </c>
      <c r="AX23" s="15">
        <f t="shared" si="24"/>
        <v>0.3156393567487896</v>
      </c>
      <c r="AY23" s="15">
        <f t="shared" si="24"/>
        <v>21306.100000000002</v>
      </c>
      <c r="AZ23" s="15">
        <f t="shared" si="24"/>
        <v>20782.000000000004</v>
      </c>
      <c r="BA23" s="15">
        <f t="shared" si="24"/>
        <v>0.22378148731807812</v>
      </c>
      <c r="BB23" s="15">
        <f t="shared" si="24"/>
        <v>51070</v>
      </c>
      <c r="BC23" s="15">
        <f t="shared" si="24"/>
        <v>48651.99999999999</v>
      </c>
      <c r="BD23" s="15">
        <f t="shared" si="24"/>
        <v>-3.661048592716739</v>
      </c>
      <c r="BE23" s="15">
        <f t="shared" si="24"/>
        <v>122545.9</v>
      </c>
      <c r="BF23" s="15">
        <f t="shared" si="24"/>
        <v>84126.3</v>
      </c>
      <c r="BG23" s="15">
        <f t="shared" si="24"/>
        <v>-27.291577797359523</v>
      </c>
      <c r="BH23" s="15">
        <f t="shared" si="24"/>
        <v>11421.8</v>
      </c>
      <c r="BI23" s="15">
        <f t="shared" si="24"/>
        <v>11325.8</v>
      </c>
      <c r="BJ23" s="15">
        <f t="shared" si="24"/>
        <v>-0.7358633747001022</v>
      </c>
      <c r="BK23" s="15">
        <f t="shared" si="24"/>
        <v>-10761.300000000007</v>
      </c>
      <c r="BL23" s="15">
        <f t="shared" si="24"/>
        <v>-1478.8000000000093</v>
      </c>
      <c r="BM23" s="15">
        <f t="shared" si="24"/>
        <v>-56.60300212794948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2022-12-20T06:02:25Z</cp:lastPrinted>
  <dcterms:created xsi:type="dcterms:W3CDTF">2013-04-03T10:22:22Z</dcterms:created>
  <dcterms:modified xsi:type="dcterms:W3CDTF">2023-01-17T13:06:35Z</dcterms:modified>
  <cp:category/>
  <cp:version/>
  <cp:contentType/>
  <cp:contentStatus/>
</cp:coreProperties>
</file>