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765" windowWidth="14805" windowHeight="7350"/>
  </bookViews>
  <sheets>
    <sheet name="ЛВ" sheetId="1" r:id="rId1"/>
  </sheets>
  <calcPr calcId="145621"/>
</workbook>
</file>

<file path=xl/calcChain.xml><?xml version="1.0" encoding="utf-8"?>
<calcChain xmlns="http://schemas.openxmlformats.org/spreadsheetml/2006/main">
  <c r="E167" i="1" l="1"/>
  <c r="H167" i="1"/>
  <c r="F166" i="1"/>
  <c r="G166" i="1"/>
  <c r="H166" i="1"/>
  <c r="E166" i="1"/>
  <c r="F162" i="1"/>
  <c r="G162" i="1"/>
  <c r="H162" i="1"/>
  <c r="E161" i="1"/>
  <c r="E164" i="1" l="1"/>
  <c r="E163" i="1"/>
  <c r="E160" i="1"/>
  <c r="E162" i="1" s="1"/>
  <c r="F157" i="1"/>
  <c r="G157" i="1"/>
  <c r="H157" i="1"/>
  <c r="E156" i="1"/>
  <c r="E148" i="1"/>
  <c r="E149" i="1"/>
  <c r="E150" i="1"/>
  <c r="E151" i="1"/>
  <c r="E143" i="1"/>
  <c r="E144" i="1"/>
  <c r="E145" i="1"/>
  <c r="E155" i="1"/>
  <c r="E157" i="1" s="1"/>
  <c r="E153" i="1"/>
  <c r="E147" i="1"/>
  <c r="E142" i="1"/>
  <c r="E140" i="1"/>
  <c r="E135" i="1"/>
  <c r="E131" i="1"/>
  <c r="E132" i="1"/>
  <c r="E133" i="1"/>
  <c r="E118" i="1"/>
  <c r="E119" i="1"/>
  <c r="H102" i="1" l="1"/>
  <c r="H103" i="1" s="1"/>
  <c r="G102" i="1"/>
  <c r="G103" i="1" s="1"/>
  <c r="F102" i="1"/>
  <c r="F103" i="1" s="1"/>
  <c r="E101" i="1"/>
  <c r="E100" i="1"/>
  <c r="E102" i="1" l="1"/>
  <c r="E103" i="1" s="1"/>
  <c r="E92" i="1"/>
  <c r="E95" i="1"/>
  <c r="E96" i="1"/>
  <c r="E94" i="1"/>
  <c r="E90" i="1"/>
  <c r="E86" i="1" l="1"/>
  <c r="E84" i="1"/>
  <c r="E83" i="1"/>
  <c r="E78" i="1"/>
  <c r="E79" i="1"/>
  <c r="E80" i="1"/>
  <c r="E77" i="1"/>
  <c r="E75" i="1"/>
  <c r="E74" i="1"/>
  <c r="E70" i="1" l="1"/>
  <c r="E69" i="1"/>
  <c r="E65" i="1"/>
  <c r="E66" i="1"/>
  <c r="E67" i="1"/>
  <c r="E64" i="1"/>
  <c r="E62" i="1"/>
  <c r="E60" i="1"/>
  <c r="E59" i="1"/>
  <c r="E57" i="1"/>
  <c r="E53" i="1"/>
  <c r="E51" i="1"/>
  <c r="E50" i="1"/>
  <c r="E47" i="1"/>
  <c r="E48" i="1"/>
  <c r="E46" i="1"/>
  <c r="E35" i="1"/>
  <c r="E36" i="1"/>
  <c r="E37" i="1"/>
  <c r="E38" i="1"/>
  <c r="E39" i="1"/>
  <c r="E40" i="1"/>
  <c r="E41" i="1"/>
  <c r="E42" i="1"/>
  <c r="E34" i="1"/>
  <c r="E20" i="1"/>
  <c r="E21" i="1"/>
  <c r="E22" i="1"/>
  <c r="E23" i="1"/>
  <c r="E24" i="1"/>
  <c r="E25" i="1"/>
  <c r="E26" i="1"/>
  <c r="E19" i="1"/>
  <c r="F15" i="1"/>
  <c r="G15" i="1"/>
  <c r="H15" i="1"/>
  <c r="E32" i="1" l="1"/>
  <c r="E31" i="1"/>
  <c r="E30" i="1"/>
  <c r="E29" i="1"/>
  <c r="E28" i="1"/>
  <c r="E17" i="1"/>
  <c r="E16" i="1"/>
  <c r="E14" i="1"/>
  <c r="E13" i="1"/>
  <c r="E12" i="1"/>
  <c r="E11" i="1"/>
  <c r="E10" i="1"/>
  <c r="E9" i="1"/>
  <c r="E8" i="1"/>
  <c r="E15" i="1" l="1"/>
  <c r="F87" i="1"/>
  <c r="G87" i="1"/>
  <c r="H87" i="1"/>
  <c r="E87" i="1"/>
  <c r="F76" i="1"/>
  <c r="G76" i="1"/>
  <c r="H76" i="1"/>
  <c r="E76" i="1"/>
  <c r="F165" i="1" l="1"/>
  <c r="G165" i="1"/>
  <c r="H165" i="1"/>
  <c r="E165" i="1"/>
  <c r="F146" i="1" l="1"/>
  <c r="G146" i="1"/>
  <c r="H146" i="1"/>
  <c r="E146" i="1"/>
  <c r="F141" i="1"/>
  <c r="G141" i="1"/>
  <c r="H141" i="1"/>
  <c r="E141" i="1"/>
  <c r="E136" i="1"/>
  <c r="E134" i="1"/>
  <c r="E130" i="1"/>
  <c r="E129" i="1"/>
  <c r="E128" i="1"/>
  <c r="E127" i="1"/>
  <c r="E126" i="1"/>
  <c r="E125" i="1"/>
  <c r="E124" i="1"/>
  <c r="E123" i="1"/>
  <c r="E121" i="1"/>
  <c r="E120" i="1"/>
  <c r="E117" i="1"/>
  <c r="F54" i="1" l="1"/>
  <c r="G54" i="1"/>
  <c r="H54" i="1"/>
  <c r="E54" i="1"/>
  <c r="F52" i="1"/>
  <c r="G52" i="1"/>
  <c r="H52" i="1"/>
  <c r="E52" i="1"/>
  <c r="F49" i="1"/>
  <c r="G49" i="1"/>
  <c r="H49" i="1"/>
  <c r="E49" i="1"/>
  <c r="E113" i="1" l="1"/>
  <c r="E112" i="1"/>
  <c r="E111" i="1"/>
  <c r="E109" i="1"/>
  <c r="E108" i="1"/>
  <c r="E107" i="1"/>
  <c r="E106" i="1"/>
  <c r="E105" i="1"/>
  <c r="F93" i="1" l="1"/>
  <c r="G93" i="1"/>
  <c r="H93" i="1"/>
  <c r="E93" i="1" l="1"/>
  <c r="H27" i="1" l="1"/>
  <c r="G27" i="1"/>
  <c r="F27" i="1"/>
  <c r="F18" i="1"/>
  <c r="G18" i="1"/>
  <c r="H18" i="1"/>
  <c r="F33" i="1"/>
  <c r="G33" i="1"/>
  <c r="H33" i="1"/>
  <c r="E18" i="1" l="1"/>
  <c r="E27" i="1"/>
  <c r="E33" i="1"/>
  <c r="F152" i="1"/>
  <c r="G152" i="1"/>
  <c r="H152" i="1"/>
  <c r="F154" i="1" l="1"/>
  <c r="F158" i="1" s="1"/>
  <c r="G154" i="1"/>
  <c r="G158" i="1" s="1"/>
  <c r="H154" i="1"/>
  <c r="H158" i="1" s="1"/>
  <c r="F91" i="1" l="1"/>
  <c r="G91" i="1"/>
  <c r="H91" i="1"/>
  <c r="F81" i="1" l="1"/>
  <c r="G81" i="1"/>
  <c r="H81" i="1"/>
  <c r="F58" i="1"/>
  <c r="E81" i="1" l="1"/>
  <c r="E58" i="1"/>
  <c r="E154" i="1" l="1"/>
  <c r="E152" i="1" l="1"/>
  <c r="E158" i="1" s="1"/>
  <c r="E91" i="1" l="1"/>
  <c r="E71" i="1"/>
  <c r="F71" i="1"/>
  <c r="G71" i="1"/>
  <c r="H71" i="1"/>
  <c r="F63" i="1"/>
  <c r="G63" i="1"/>
  <c r="H63" i="1"/>
  <c r="E63" i="1"/>
  <c r="G58" i="1" l="1"/>
  <c r="H58" i="1"/>
  <c r="F68" i="1" l="1"/>
  <c r="G68" i="1"/>
  <c r="H68" i="1"/>
  <c r="E68" i="1"/>
  <c r="F137" i="1" l="1"/>
  <c r="G137" i="1"/>
  <c r="H137" i="1"/>
  <c r="E137" i="1"/>
  <c r="F122" i="1"/>
  <c r="F138" i="1" s="1"/>
  <c r="G122" i="1"/>
  <c r="G138" i="1" s="1"/>
  <c r="H122" i="1"/>
  <c r="H138" i="1" s="1"/>
  <c r="E122" i="1"/>
  <c r="E138" i="1" s="1"/>
  <c r="F97" i="1" l="1"/>
  <c r="F98" i="1" s="1"/>
  <c r="G97" i="1"/>
  <c r="G98" i="1" s="1"/>
  <c r="H97" i="1"/>
  <c r="H98" i="1" s="1"/>
  <c r="E97" i="1" l="1"/>
  <c r="E98" i="1" s="1"/>
  <c r="F114" i="1" l="1"/>
  <c r="G114" i="1"/>
  <c r="H114" i="1"/>
  <c r="F110" i="1"/>
  <c r="G110" i="1"/>
  <c r="H110" i="1"/>
  <c r="F85" i="1"/>
  <c r="G85" i="1"/>
  <c r="G88" i="1" s="1"/>
  <c r="H85" i="1"/>
  <c r="H88" i="1" s="1"/>
  <c r="E85" i="1"/>
  <c r="F61" i="1"/>
  <c r="F72" i="1" s="1"/>
  <c r="G61" i="1"/>
  <c r="G72" i="1" s="1"/>
  <c r="H61" i="1"/>
  <c r="H72" i="1" s="1"/>
  <c r="E61" i="1"/>
  <c r="E72" i="1" s="1"/>
  <c r="G43" i="1"/>
  <c r="G44" i="1" s="1"/>
  <c r="H43" i="1"/>
  <c r="H44" i="1" s="1"/>
  <c r="H115" i="1" l="1"/>
  <c r="G115" i="1"/>
  <c r="F115" i="1"/>
  <c r="F88" i="1"/>
  <c r="E88" i="1"/>
  <c r="E110" i="1" l="1"/>
  <c r="E114" i="1"/>
  <c r="E115" i="1" l="1"/>
  <c r="F43" i="1"/>
  <c r="F44" i="1" s="1"/>
  <c r="E43" i="1"/>
  <c r="E44" i="1" s="1"/>
  <c r="E55" i="1" l="1"/>
  <c r="F55" i="1"/>
  <c r="F167" i="1" s="1"/>
  <c r="H55" i="1"/>
  <c r="G55" i="1"/>
  <c r="G167" i="1" s="1"/>
</calcChain>
</file>

<file path=xl/sharedStrings.xml><?xml version="1.0" encoding="utf-8"?>
<sst xmlns="http://schemas.openxmlformats.org/spreadsheetml/2006/main" count="208" uniqueCount="86">
  <si>
    <t>№ п/п</t>
  </si>
  <si>
    <t>Местоположение участка</t>
  </si>
  <si>
    <t>наименование участкового лесничества</t>
  </si>
  <si>
    <t>номер квартала</t>
  </si>
  <si>
    <t>номер выдела</t>
  </si>
  <si>
    <t>Площадь лесовос-становления, га</t>
  </si>
  <si>
    <t>Способ производства, га</t>
  </si>
  <si>
    <t>искусственное</t>
  </si>
  <si>
    <t>комбинированное</t>
  </si>
  <si>
    <t>содействие естественному возобновлению</t>
  </si>
  <si>
    <t>Итого по участковому лесничеству</t>
  </si>
  <si>
    <t>Всего по  лесничеству</t>
  </si>
  <si>
    <t xml:space="preserve">Информация о проведенных лесовосстановительных мероприятиях </t>
  </si>
  <si>
    <t>Таблица 1</t>
  </si>
  <si>
    <t>Авруйское</t>
  </si>
  <si>
    <t>Вурнарское</t>
  </si>
  <si>
    <t>Калининское</t>
  </si>
  <si>
    <t>Алатырское лесничество</t>
  </si>
  <si>
    <t>Пригородное</t>
  </si>
  <si>
    <t>Шумское</t>
  </si>
  <si>
    <t>Вурнарское лесничество</t>
  </si>
  <si>
    <t>Ибресинское лесничество</t>
  </si>
  <si>
    <t>Кошлоушское</t>
  </si>
  <si>
    <t>Березовское</t>
  </si>
  <si>
    <t>Буинское</t>
  </si>
  <si>
    <t>Нововыслинское</t>
  </si>
  <si>
    <t>Кармалинское</t>
  </si>
  <si>
    <t>Шихранское</t>
  </si>
  <si>
    <t>Тобурдановское</t>
  </si>
  <si>
    <t>Янтиковское</t>
  </si>
  <si>
    <t>Всего по лесничеству</t>
  </si>
  <si>
    <t>Канашское лесничество</t>
  </si>
  <si>
    <t>Кирское</t>
  </si>
  <si>
    <t xml:space="preserve">Атратское </t>
  </si>
  <si>
    <t>Кирское лесничество</t>
  </si>
  <si>
    <t>Сосновское</t>
  </si>
  <si>
    <t>Северное</t>
  </si>
  <si>
    <t>Чебоксарское лесничество</t>
  </si>
  <si>
    <t>Шемуршинское лесничество</t>
  </si>
  <si>
    <t>Алгашинское</t>
  </si>
  <si>
    <t>Порецкое</t>
  </si>
  <si>
    <t>Шумерлинское лесничество</t>
  </si>
  <si>
    <t>Ядринское лесничество</t>
  </si>
  <si>
    <t>Атнарское</t>
  </si>
  <si>
    <t>Всего по Чувашской Республике</t>
  </si>
  <si>
    <t>Шемуршинское</t>
  </si>
  <si>
    <t>Чукальское</t>
  </si>
  <si>
    <t>Торханское</t>
  </si>
  <si>
    <t>Первомайское</t>
  </si>
  <si>
    <t xml:space="preserve">Гартовское </t>
  </si>
  <si>
    <t>Майское</t>
  </si>
  <si>
    <t>Канашское</t>
  </si>
  <si>
    <t>Дубовское</t>
  </si>
  <si>
    <t>Саланчикское</t>
  </si>
  <si>
    <t>Безднинское</t>
  </si>
  <si>
    <t>Соловьёвское</t>
  </si>
  <si>
    <t>на территории Чувашской Республики в 2022 году</t>
  </si>
  <si>
    <t>Мариинско-Посадское лесничество</t>
  </si>
  <si>
    <t>Сотниковское</t>
  </si>
  <si>
    <t>21</t>
  </si>
  <si>
    <t>7/1</t>
  </si>
  <si>
    <t>7/2</t>
  </si>
  <si>
    <t>93</t>
  </si>
  <si>
    <t>18</t>
  </si>
  <si>
    <t>97</t>
  </si>
  <si>
    <t>9</t>
  </si>
  <si>
    <t>76</t>
  </si>
  <si>
    <t>11</t>
  </si>
  <si>
    <t>15</t>
  </si>
  <si>
    <t>3</t>
  </si>
  <si>
    <t>12</t>
  </si>
  <si>
    <t>13</t>
  </si>
  <si>
    <t>26</t>
  </si>
  <si>
    <t>30</t>
  </si>
  <si>
    <t>16</t>
  </si>
  <si>
    <t>25</t>
  </si>
  <si>
    <t>31</t>
  </si>
  <si>
    <t>23</t>
  </si>
  <si>
    <t>44</t>
  </si>
  <si>
    <t>4</t>
  </si>
  <si>
    <t>52</t>
  </si>
  <si>
    <t>67</t>
  </si>
  <si>
    <t>28</t>
  </si>
  <si>
    <t>95</t>
  </si>
  <si>
    <t>22</t>
  </si>
  <si>
    <t>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</si>
</sst>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0.0"/>
    <numFmt numFmtId="166" formatCode="[$-419]General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rgb="FF000000"/>
      </top>
      <bottom/>
      <diagonal/>
    </border>
    <border>
      <left/>
      <right style="thin">
        <color indexed="8"/>
      </right>
      <top style="thin">
        <color rgb="FF000000"/>
      </top>
      <bottom/>
      <diagonal/>
    </border>
  </borders>
  <cellStyleXfs count="5">
    <xf numFmtId="0" fontId="0" fillId="0" borderId="0"/>
    <xf numFmtId="164" fontId="8" fillId="0" borderId="0" applyFont="0" applyFill="0" applyBorder="0" applyAlignment="0" applyProtection="0"/>
    <xf numFmtId="166" fontId="12" fillId="0" borderId="0"/>
    <xf numFmtId="0" fontId="17" fillId="0" borderId="0"/>
    <xf numFmtId="0" fontId="18" fillId="0" borderId="0"/>
  </cellStyleXfs>
  <cellXfs count="147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5" fontId="5" fillId="0" borderId="3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65" fontId="11" fillId="0" borderId="14" xfId="0" applyNumberFormat="1" applyFont="1" applyBorder="1" applyAlignment="1">
      <alignment horizontal="center" vertical="center"/>
    </xf>
    <xf numFmtId="165" fontId="11" fillId="0" borderId="12" xfId="0" applyNumberFormat="1" applyFont="1" applyBorder="1" applyAlignment="1">
      <alignment horizontal="center" vertical="center"/>
    </xf>
    <xf numFmtId="165" fontId="11" fillId="0" borderId="11" xfId="0" applyNumberFormat="1" applyFont="1" applyBorder="1" applyAlignment="1">
      <alignment horizontal="center" vertical="center"/>
    </xf>
    <xf numFmtId="166" fontId="13" fillId="0" borderId="13" xfId="2" applyFont="1" applyBorder="1" applyAlignment="1">
      <alignment horizontal="center" vertical="center"/>
    </xf>
    <xf numFmtId="165" fontId="13" fillId="0" borderId="13" xfId="2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165" fontId="15" fillId="0" borderId="13" xfId="2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5" fontId="10" fillId="0" borderId="1" xfId="0" applyNumberFormat="1" applyFont="1" applyBorder="1" applyAlignment="1">
      <alignment horizontal="center" vertical="center"/>
    </xf>
    <xf numFmtId="165" fontId="11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6" fontId="13" fillId="0" borderId="15" xfId="2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65" fontId="5" fillId="0" borderId="13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66" fontId="13" fillId="0" borderId="1" xfId="2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Border="1"/>
    <xf numFmtId="0" fontId="6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vertical="center"/>
    </xf>
    <xf numFmtId="0" fontId="5" fillId="0" borderId="1" xfId="0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0" fontId="0" fillId="0" borderId="0" xfId="0"/>
    <xf numFmtId="0" fontId="5" fillId="0" borderId="1" xfId="0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65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65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65" fontId="10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top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49" fontId="16" fillId="0" borderId="4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5" fontId="16" fillId="0" borderId="4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4" xfId="0" applyNumberFormat="1" applyFont="1" applyBorder="1" applyAlignment="1">
      <alignment horizontal="center" vertical="center"/>
    </xf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165" fontId="5" fillId="0" borderId="3" xfId="0" applyNumberFormat="1" applyFont="1" applyBorder="1" applyAlignment="1">
      <alignment horizontal="center" vertical="center"/>
    </xf>
    <xf numFmtId="0" fontId="5" fillId="0" borderId="13" xfId="3" applyNumberFormat="1" applyFont="1" applyBorder="1" applyAlignment="1">
      <alignment horizontal="center"/>
    </xf>
    <xf numFmtId="165" fontId="5" fillId="0" borderId="13" xfId="3" applyNumberFormat="1" applyFont="1" applyBorder="1" applyAlignment="1">
      <alignment horizontal="center"/>
    </xf>
    <xf numFmtId="165" fontId="6" fillId="0" borderId="13" xfId="3" applyNumberFormat="1" applyFont="1" applyBorder="1" applyAlignment="1">
      <alignment horizontal="center"/>
    </xf>
    <xf numFmtId="0" fontId="5" fillId="0" borderId="13" xfId="3" applyNumberFormat="1" applyFont="1" applyBorder="1" applyAlignment="1">
      <alignment horizontal="center"/>
    </xf>
    <xf numFmtId="165" fontId="5" fillId="0" borderId="13" xfId="3" applyNumberFormat="1" applyFont="1" applyBorder="1" applyAlignment="1">
      <alignment horizontal="center"/>
    </xf>
    <xf numFmtId="0" fontId="5" fillId="0" borderId="13" xfId="3" applyNumberFormat="1" applyFont="1" applyBorder="1" applyAlignment="1">
      <alignment horizontal="center"/>
    </xf>
    <xf numFmtId="165" fontId="5" fillId="0" borderId="13" xfId="3" applyNumberFormat="1" applyFont="1" applyBorder="1" applyAlignment="1">
      <alignment horizontal="center"/>
    </xf>
    <xf numFmtId="0" fontId="18" fillId="0" borderId="1" xfId="4" applyBorder="1" applyAlignment="1">
      <alignment horizontal="center" vertical="center"/>
    </xf>
    <xf numFmtId="165" fontId="10" fillId="0" borderId="1" xfId="0" applyNumberFormat="1" applyFont="1" applyBorder="1" applyAlignment="1">
      <alignment horizontal="center" vertical="center"/>
    </xf>
    <xf numFmtId="165" fontId="11" fillId="0" borderId="1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164" fontId="5" fillId="0" borderId="4" xfId="1" applyFont="1" applyBorder="1" applyAlignment="1">
      <alignment horizontal="center" vertical="center" wrapText="1"/>
    </xf>
    <xf numFmtId="164" fontId="5" fillId="0" borderId="6" xfId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165" fontId="6" fillId="0" borderId="3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5">
    <cellStyle name="Excel Built-in Normal" xfId="2"/>
    <cellStyle name="Денежный" xfId="1" builtinId="4"/>
    <cellStyle name="Обычный" xfId="0" builtinId="0"/>
    <cellStyle name="Обычный 2" xfId="3"/>
    <cellStyle name="Обычный 3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0"/>
  <sheetViews>
    <sheetView tabSelected="1" zoomScaleNormal="100" zoomScaleSheetLayoutView="70" workbookViewId="0">
      <selection activeCell="H1" sqref="H1"/>
    </sheetView>
  </sheetViews>
  <sheetFormatPr defaultRowHeight="15" x14ac:dyDescent="0.25"/>
  <cols>
    <col min="1" max="1" width="6.5703125" customWidth="1"/>
    <col min="2" max="2" width="20.7109375" customWidth="1"/>
    <col min="3" max="3" width="11.140625" customWidth="1"/>
    <col min="4" max="4" width="11.85546875" customWidth="1"/>
    <col min="5" max="5" width="14.7109375" customWidth="1"/>
    <col min="6" max="6" width="15.7109375" customWidth="1"/>
    <col min="7" max="7" width="19.5703125" customWidth="1"/>
    <col min="8" max="8" width="16.85546875" customWidth="1"/>
  </cols>
  <sheetData>
    <row r="1" spans="1:12" x14ac:dyDescent="0.25">
      <c r="H1" s="2" t="s">
        <v>13</v>
      </c>
    </row>
    <row r="2" spans="1:12" ht="16.5" x14ac:dyDescent="0.25">
      <c r="A2" s="130" t="s">
        <v>12</v>
      </c>
      <c r="B2" s="130"/>
      <c r="C2" s="130"/>
      <c r="D2" s="130"/>
      <c r="E2" s="130"/>
      <c r="F2" s="130"/>
      <c r="G2" s="130"/>
      <c r="H2" s="130"/>
    </row>
    <row r="3" spans="1:12" ht="16.5" x14ac:dyDescent="0.25">
      <c r="A3" s="130" t="s">
        <v>56</v>
      </c>
      <c r="B3" s="130"/>
      <c r="C3" s="130"/>
      <c r="D3" s="130"/>
      <c r="E3" s="130"/>
      <c r="F3" s="130"/>
      <c r="G3" s="130"/>
      <c r="H3" s="130"/>
    </row>
    <row r="4" spans="1:12" ht="16.5" x14ac:dyDescent="0.25">
      <c r="A4" s="3"/>
      <c r="B4" s="3"/>
      <c r="C4" s="3"/>
      <c r="D4" s="3"/>
      <c r="E4" s="3"/>
      <c r="F4" s="3"/>
      <c r="G4" s="3"/>
      <c r="H4" s="3"/>
    </row>
    <row r="5" spans="1:12" ht="16.5" customHeight="1" x14ac:dyDescent="0.25">
      <c r="A5" s="134" t="s">
        <v>17</v>
      </c>
      <c r="B5" s="135"/>
      <c r="C5" s="135"/>
      <c r="D5" s="135"/>
      <c r="E5" s="135"/>
      <c r="F5" s="135"/>
      <c r="G5" s="135"/>
      <c r="H5" s="136"/>
    </row>
    <row r="6" spans="1:12" ht="15" customHeight="1" x14ac:dyDescent="0.25">
      <c r="A6" s="132" t="s">
        <v>0</v>
      </c>
      <c r="B6" s="103" t="s">
        <v>1</v>
      </c>
      <c r="C6" s="131"/>
      <c r="D6" s="104"/>
      <c r="E6" s="132" t="s">
        <v>5</v>
      </c>
      <c r="F6" s="103" t="s">
        <v>6</v>
      </c>
      <c r="G6" s="131"/>
      <c r="H6" s="104"/>
    </row>
    <row r="7" spans="1:12" ht="45.75" customHeight="1" x14ac:dyDescent="0.25">
      <c r="A7" s="133"/>
      <c r="B7" s="8" t="s">
        <v>2</v>
      </c>
      <c r="C7" s="8" t="s">
        <v>3</v>
      </c>
      <c r="D7" s="8" t="s">
        <v>4</v>
      </c>
      <c r="E7" s="133"/>
      <c r="F7" s="8" t="s">
        <v>7</v>
      </c>
      <c r="G7" s="8" t="s">
        <v>8</v>
      </c>
      <c r="H7" s="8" t="s">
        <v>9</v>
      </c>
    </row>
    <row r="8" spans="1:12" ht="15.75" customHeight="1" x14ac:dyDescent="0.25">
      <c r="A8" s="4">
        <v>1</v>
      </c>
      <c r="B8" s="45" t="s">
        <v>54</v>
      </c>
      <c r="C8" s="1">
        <v>106</v>
      </c>
      <c r="D8" s="1">
        <v>44</v>
      </c>
      <c r="E8" s="46">
        <f t="shared" ref="E8:E14" si="0">SUM(F8:H8)</f>
        <v>1</v>
      </c>
      <c r="F8" s="10">
        <v>1</v>
      </c>
      <c r="G8" s="1"/>
      <c r="H8" s="1"/>
    </row>
    <row r="9" spans="1:12" ht="15" customHeight="1" x14ac:dyDescent="0.25">
      <c r="A9" s="4">
        <v>2</v>
      </c>
      <c r="B9" s="45" t="s">
        <v>54</v>
      </c>
      <c r="C9" s="45">
        <v>112</v>
      </c>
      <c r="D9" s="45">
        <v>6</v>
      </c>
      <c r="E9" s="46">
        <f>SUM(F9:H9)</f>
        <v>8.5</v>
      </c>
      <c r="F9" s="46">
        <v>8.5</v>
      </c>
      <c r="G9" s="46"/>
      <c r="H9" s="46"/>
    </row>
    <row r="10" spans="1:12" ht="15.75" customHeight="1" x14ac:dyDescent="0.25">
      <c r="A10" s="4">
        <v>3</v>
      </c>
      <c r="B10" s="45" t="s">
        <v>54</v>
      </c>
      <c r="C10" s="45">
        <v>112</v>
      </c>
      <c r="D10" s="45">
        <v>7</v>
      </c>
      <c r="E10" s="46">
        <f t="shared" si="0"/>
        <v>0.9</v>
      </c>
      <c r="F10" s="46">
        <v>0.9</v>
      </c>
      <c r="G10" s="46"/>
      <c r="H10" s="46"/>
    </row>
    <row r="11" spans="1:12" ht="13.5" customHeight="1" x14ac:dyDescent="0.25">
      <c r="A11" s="4">
        <v>4</v>
      </c>
      <c r="B11" s="45" t="s">
        <v>54</v>
      </c>
      <c r="C11" s="45">
        <v>113</v>
      </c>
      <c r="D11" s="45">
        <v>1</v>
      </c>
      <c r="E11" s="46">
        <f t="shared" si="0"/>
        <v>4.5999999999999996</v>
      </c>
      <c r="F11" s="46">
        <v>4.5999999999999996</v>
      </c>
      <c r="G11" s="46"/>
      <c r="H11" s="46"/>
    </row>
    <row r="12" spans="1:12" ht="14.25" customHeight="1" x14ac:dyDescent="0.25">
      <c r="A12" s="4">
        <v>5</v>
      </c>
      <c r="B12" s="45" t="s">
        <v>54</v>
      </c>
      <c r="C12" s="45">
        <v>126</v>
      </c>
      <c r="D12" s="45">
        <v>11</v>
      </c>
      <c r="E12" s="46">
        <f t="shared" si="0"/>
        <v>0.5</v>
      </c>
      <c r="F12" s="46">
        <v>0.5</v>
      </c>
      <c r="G12" s="46"/>
      <c r="H12" s="46"/>
    </row>
    <row r="13" spans="1:12" ht="15.75" customHeight="1" x14ac:dyDescent="0.25">
      <c r="A13" s="4">
        <v>6</v>
      </c>
      <c r="B13" s="45" t="s">
        <v>54</v>
      </c>
      <c r="C13" s="45">
        <v>143</v>
      </c>
      <c r="D13" s="45">
        <v>18</v>
      </c>
      <c r="E13" s="46">
        <f t="shared" si="0"/>
        <v>2.6</v>
      </c>
      <c r="F13" s="46">
        <v>2.6</v>
      </c>
      <c r="G13" s="46"/>
      <c r="H13" s="46"/>
    </row>
    <row r="14" spans="1:12" ht="15" customHeight="1" x14ac:dyDescent="0.25">
      <c r="A14" s="5">
        <v>7</v>
      </c>
      <c r="B14" s="45" t="s">
        <v>54</v>
      </c>
      <c r="C14" s="45">
        <v>141</v>
      </c>
      <c r="D14" s="45">
        <v>4</v>
      </c>
      <c r="E14" s="46">
        <f t="shared" si="0"/>
        <v>1.9</v>
      </c>
      <c r="F14" s="46"/>
      <c r="G14" s="46">
        <v>1.9</v>
      </c>
      <c r="H14" s="46"/>
    </row>
    <row r="15" spans="1:12" ht="28.9" customHeight="1" x14ac:dyDescent="0.25">
      <c r="A15" s="115" t="s">
        <v>10</v>
      </c>
      <c r="B15" s="116"/>
      <c r="C15" s="5"/>
      <c r="D15" s="5"/>
      <c r="E15" s="6">
        <f>SUM(E8:E14)</f>
        <v>20</v>
      </c>
      <c r="F15" s="6">
        <f t="shared" ref="F15:H15" si="1">SUM(F8:F14)</f>
        <v>18.100000000000001</v>
      </c>
      <c r="G15" s="6">
        <f t="shared" si="1"/>
        <v>1.9</v>
      </c>
      <c r="H15" s="6">
        <f t="shared" si="1"/>
        <v>0</v>
      </c>
      <c r="J15" s="43"/>
      <c r="K15" s="44"/>
      <c r="L15" s="43"/>
    </row>
    <row r="16" spans="1:12" ht="15" customHeight="1" x14ac:dyDescent="0.25">
      <c r="A16" s="30">
        <v>8</v>
      </c>
      <c r="B16" s="5" t="s">
        <v>48</v>
      </c>
      <c r="C16" s="45">
        <v>5</v>
      </c>
      <c r="D16" s="45">
        <v>15</v>
      </c>
      <c r="E16" s="46">
        <f t="shared" ref="E16:E26" si="2">SUM(F16:H16)</f>
        <v>1.1000000000000001</v>
      </c>
      <c r="F16" s="46">
        <v>1.1000000000000001</v>
      </c>
      <c r="G16" s="6"/>
      <c r="H16" s="6"/>
      <c r="J16" s="43"/>
      <c r="K16" s="43"/>
      <c r="L16" s="43"/>
    </row>
    <row r="17" spans="1:8" ht="15" customHeight="1" x14ac:dyDescent="0.25">
      <c r="A17" s="30">
        <v>9</v>
      </c>
      <c r="B17" s="5" t="s">
        <v>48</v>
      </c>
      <c r="C17" s="45">
        <v>124</v>
      </c>
      <c r="D17" s="45">
        <v>13</v>
      </c>
      <c r="E17" s="46">
        <f t="shared" si="2"/>
        <v>3</v>
      </c>
      <c r="F17" s="46">
        <v>3</v>
      </c>
      <c r="G17" s="7"/>
      <c r="H17" s="7"/>
    </row>
    <row r="18" spans="1:8" ht="29.25" customHeight="1" x14ac:dyDescent="0.25">
      <c r="A18" s="115" t="s">
        <v>10</v>
      </c>
      <c r="B18" s="116"/>
      <c r="C18" s="5"/>
      <c r="D18" s="5"/>
      <c r="E18" s="6">
        <f>SUM(E16:E17)</f>
        <v>4.0999999999999996</v>
      </c>
      <c r="F18" s="6">
        <f>SUM(F16:F17)</f>
        <v>4.0999999999999996</v>
      </c>
      <c r="G18" s="6">
        <f>SUM(G16:G17)</f>
        <v>0</v>
      </c>
      <c r="H18" s="6">
        <f>SUM(H16:H17)</f>
        <v>0</v>
      </c>
    </row>
    <row r="19" spans="1:8" ht="18" customHeight="1" x14ac:dyDescent="0.25">
      <c r="A19" s="30">
        <v>10</v>
      </c>
      <c r="B19" s="5" t="s">
        <v>18</v>
      </c>
      <c r="C19" s="45">
        <v>88</v>
      </c>
      <c r="D19" s="45">
        <v>8</v>
      </c>
      <c r="E19" s="55">
        <f t="shared" si="2"/>
        <v>1.5</v>
      </c>
      <c r="F19" s="46">
        <v>1.5</v>
      </c>
      <c r="G19" s="46"/>
      <c r="H19" s="46"/>
    </row>
    <row r="20" spans="1:8" ht="18" customHeight="1" x14ac:dyDescent="0.25">
      <c r="A20" s="30">
        <v>11</v>
      </c>
      <c r="B20" s="5" t="s">
        <v>18</v>
      </c>
      <c r="C20" s="45">
        <v>116</v>
      </c>
      <c r="D20" s="45">
        <v>2</v>
      </c>
      <c r="E20" s="55">
        <f t="shared" si="2"/>
        <v>1.1000000000000001</v>
      </c>
      <c r="F20" s="46">
        <v>1.1000000000000001</v>
      </c>
      <c r="G20" s="46"/>
      <c r="H20" s="46"/>
    </row>
    <row r="21" spans="1:8" ht="18" customHeight="1" x14ac:dyDescent="0.25">
      <c r="A21" s="30">
        <v>12</v>
      </c>
      <c r="B21" s="5" t="s">
        <v>18</v>
      </c>
      <c r="C21" s="45">
        <v>81</v>
      </c>
      <c r="D21" s="45">
        <v>6</v>
      </c>
      <c r="E21" s="55">
        <f t="shared" si="2"/>
        <v>2.4</v>
      </c>
      <c r="F21" s="46"/>
      <c r="G21" s="46"/>
      <c r="H21" s="46">
        <v>2.4</v>
      </c>
    </row>
    <row r="22" spans="1:8" ht="18" customHeight="1" x14ac:dyDescent="0.25">
      <c r="A22" s="30">
        <v>13</v>
      </c>
      <c r="B22" s="5" t="s">
        <v>18</v>
      </c>
      <c r="C22" s="45">
        <v>208</v>
      </c>
      <c r="D22" s="45">
        <v>10</v>
      </c>
      <c r="E22" s="55">
        <f t="shared" si="2"/>
        <v>0.7</v>
      </c>
      <c r="F22" s="46"/>
      <c r="G22" s="46"/>
      <c r="H22" s="46">
        <v>0.7</v>
      </c>
    </row>
    <row r="23" spans="1:8" ht="18" customHeight="1" x14ac:dyDescent="0.25">
      <c r="A23" s="30">
        <v>14</v>
      </c>
      <c r="B23" s="5" t="s">
        <v>18</v>
      </c>
      <c r="C23" s="45">
        <v>181</v>
      </c>
      <c r="D23" s="45">
        <v>13</v>
      </c>
      <c r="E23" s="55">
        <f t="shared" si="2"/>
        <v>2.2999999999999998</v>
      </c>
      <c r="F23" s="46"/>
      <c r="G23" s="46"/>
      <c r="H23" s="46">
        <v>2.2999999999999998</v>
      </c>
    </row>
    <row r="24" spans="1:8" ht="17.45" customHeight="1" x14ac:dyDescent="0.25">
      <c r="A24" s="30">
        <v>15</v>
      </c>
      <c r="B24" s="5" t="s">
        <v>18</v>
      </c>
      <c r="C24" s="45">
        <v>210</v>
      </c>
      <c r="D24" s="45">
        <v>6</v>
      </c>
      <c r="E24" s="55">
        <f t="shared" si="2"/>
        <v>0.7</v>
      </c>
      <c r="F24" s="46"/>
      <c r="G24" s="46"/>
      <c r="H24" s="46">
        <v>0.7</v>
      </c>
    </row>
    <row r="25" spans="1:8" ht="18.600000000000001" customHeight="1" x14ac:dyDescent="0.25">
      <c r="A25" s="30">
        <v>16</v>
      </c>
      <c r="B25" s="5" t="s">
        <v>18</v>
      </c>
      <c r="C25" s="45">
        <v>211</v>
      </c>
      <c r="D25" s="45">
        <v>16</v>
      </c>
      <c r="E25" s="55">
        <f t="shared" si="2"/>
        <v>6.4</v>
      </c>
      <c r="F25" s="46"/>
      <c r="G25" s="46"/>
      <c r="H25" s="46">
        <v>6.4</v>
      </c>
    </row>
    <row r="26" spans="1:8" ht="16.5" customHeight="1" x14ac:dyDescent="0.25">
      <c r="A26" s="30">
        <v>17</v>
      </c>
      <c r="B26" s="5" t="s">
        <v>18</v>
      </c>
      <c r="C26" s="45">
        <v>211</v>
      </c>
      <c r="D26" s="45">
        <v>26</v>
      </c>
      <c r="E26" s="55">
        <f t="shared" si="2"/>
        <v>2.8</v>
      </c>
      <c r="F26" s="46"/>
      <c r="G26" s="46"/>
      <c r="H26" s="46">
        <v>2.8</v>
      </c>
    </row>
    <row r="27" spans="1:8" ht="27.75" customHeight="1" x14ac:dyDescent="0.25">
      <c r="A27" s="115" t="s">
        <v>10</v>
      </c>
      <c r="B27" s="116"/>
      <c r="C27" s="5"/>
      <c r="D27" s="5"/>
      <c r="E27" s="6">
        <f t="shared" ref="E27:E42" si="3">SUM(F27:H27)</f>
        <v>17.900000000000002</v>
      </c>
      <c r="F27" s="6">
        <f>SUM(F19:F26)</f>
        <v>2.6</v>
      </c>
      <c r="G27" s="6">
        <f>SUM(G19:G26)</f>
        <v>0</v>
      </c>
      <c r="H27" s="6">
        <f>SUM(H19:H26)</f>
        <v>15.3</v>
      </c>
    </row>
    <row r="28" spans="1:8" x14ac:dyDescent="0.25">
      <c r="A28" s="5">
        <v>18</v>
      </c>
      <c r="B28" s="5" t="s">
        <v>55</v>
      </c>
      <c r="C28" s="45">
        <v>68</v>
      </c>
      <c r="D28" s="45">
        <v>15</v>
      </c>
      <c r="E28" s="46">
        <f t="shared" si="3"/>
        <v>3.3</v>
      </c>
      <c r="F28" s="46">
        <v>3.3</v>
      </c>
      <c r="G28" s="47"/>
      <c r="H28" s="47"/>
    </row>
    <row r="29" spans="1:8" x14ac:dyDescent="0.25">
      <c r="A29" s="5">
        <v>19</v>
      </c>
      <c r="B29" s="5" t="s">
        <v>55</v>
      </c>
      <c r="C29" s="45">
        <v>99</v>
      </c>
      <c r="D29" s="45">
        <v>14</v>
      </c>
      <c r="E29" s="46">
        <f t="shared" si="3"/>
        <v>4</v>
      </c>
      <c r="F29" s="46">
        <v>4</v>
      </c>
      <c r="G29" s="47"/>
      <c r="H29" s="47"/>
    </row>
    <row r="30" spans="1:8" x14ac:dyDescent="0.25">
      <c r="A30" s="5">
        <v>20</v>
      </c>
      <c r="B30" s="5" t="s">
        <v>55</v>
      </c>
      <c r="C30" s="45">
        <v>63</v>
      </c>
      <c r="D30" s="45">
        <v>16</v>
      </c>
      <c r="E30" s="46">
        <f t="shared" si="3"/>
        <v>6.6</v>
      </c>
      <c r="F30" s="46">
        <v>6.6</v>
      </c>
      <c r="G30" s="47"/>
      <c r="H30" s="47"/>
    </row>
    <row r="31" spans="1:8" ht="14.45" customHeight="1" x14ac:dyDescent="0.25">
      <c r="A31" s="5">
        <v>21</v>
      </c>
      <c r="B31" s="5" t="s">
        <v>55</v>
      </c>
      <c r="C31" s="45">
        <v>99</v>
      </c>
      <c r="D31" s="45">
        <v>14</v>
      </c>
      <c r="E31" s="46">
        <f t="shared" si="3"/>
        <v>1.1000000000000001</v>
      </c>
      <c r="F31" s="47"/>
      <c r="G31" s="47"/>
      <c r="H31" s="46">
        <v>1.1000000000000001</v>
      </c>
    </row>
    <row r="32" spans="1:8" x14ac:dyDescent="0.25">
      <c r="A32" s="5">
        <v>22</v>
      </c>
      <c r="B32" s="5" t="s">
        <v>55</v>
      </c>
      <c r="C32" s="45">
        <v>126</v>
      </c>
      <c r="D32" s="45">
        <v>15</v>
      </c>
      <c r="E32" s="46">
        <f t="shared" si="3"/>
        <v>6.8</v>
      </c>
      <c r="F32" s="46"/>
      <c r="G32" s="46"/>
      <c r="H32" s="46">
        <v>6.8</v>
      </c>
    </row>
    <row r="33" spans="1:8" ht="31.5" customHeight="1" x14ac:dyDescent="0.25">
      <c r="A33" s="115" t="s">
        <v>10</v>
      </c>
      <c r="B33" s="116"/>
      <c r="C33" s="48"/>
      <c r="D33" s="48"/>
      <c r="E33" s="32">
        <f>SUM(E28:E32)</f>
        <v>21.799999999999997</v>
      </c>
      <c r="F33" s="32">
        <f>SUM(F28:F32)</f>
        <v>13.899999999999999</v>
      </c>
      <c r="G33" s="32">
        <f>SUM(G28:G32)</f>
        <v>0</v>
      </c>
      <c r="H33" s="32">
        <f>SUM(H28:H32)</f>
        <v>7.9</v>
      </c>
    </row>
    <row r="34" spans="1:8" x14ac:dyDescent="0.25">
      <c r="A34" s="5">
        <v>23</v>
      </c>
      <c r="B34" s="5" t="s">
        <v>19</v>
      </c>
      <c r="C34" s="45">
        <v>6</v>
      </c>
      <c r="D34" s="45">
        <v>7</v>
      </c>
      <c r="E34" s="55">
        <f t="shared" si="3"/>
        <v>2.2000000000000002</v>
      </c>
      <c r="F34" s="46">
        <v>2.2000000000000002</v>
      </c>
      <c r="G34" s="47"/>
      <c r="H34" s="47"/>
    </row>
    <row r="35" spans="1:8" x14ac:dyDescent="0.25">
      <c r="A35" s="5">
        <v>24</v>
      </c>
      <c r="B35" s="5" t="s">
        <v>19</v>
      </c>
      <c r="C35" s="45">
        <v>6</v>
      </c>
      <c r="D35" s="45">
        <v>23</v>
      </c>
      <c r="E35" s="55">
        <f t="shared" si="3"/>
        <v>1.7</v>
      </c>
      <c r="F35" s="46">
        <v>1.7</v>
      </c>
      <c r="G35" s="47"/>
      <c r="H35" s="47"/>
    </row>
    <row r="36" spans="1:8" x14ac:dyDescent="0.25">
      <c r="A36" s="5">
        <v>25</v>
      </c>
      <c r="B36" s="5" t="s">
        <v>19</v>
      </c>
      <c r="C36" s="45">
        <v>36</v>
      </c>
      <c r="D36" s="45">
        <v>9</v>
      </c>
      <c r="E36" s="55">
        <f t="shared" si="3"/>
        <v>1.3</v>
      </c>
      <c r="F36" s="46">
        <v>1.3</v>
      </c>
      <c r="G36" s="47"/>
      <c r="H36" s="47"/>
    </row>
    <row r="37" spans="1:8" x14ac:dyDescent="0.25">
      <c r="A37" s="5">
        <v>26</v>
      </c>
      <c r="B37" s="5" t="s">
        <v>19</v>
      </c>
      <c r="C37" s="45">
        <v>36</v>
      </c>
      <c r="D37" s="45">
        <v>9</v>
      </c>
      <c r="E37" s="55">
        <f t="shared" si="3"/>
        <v>2.5</v>
      </c>
      <c r="F37" s="46">
        <v>2.5</v>
      </c>
      <c r="G37" s="47"/>
      <c r="H37" s="47"/>
    </row>
    <row r="38" spans="1:8" x14ac:dyDescent="0.25">
      <c r="A38" s="5">
        <v>27</v>
      </c>
      <c r="B38" s="5" t="s">
        <v>19</v>
      </c>
      <c r="C38" s="45">
        <v>63</v>
      </c>
      <c r="D38" s="45">
        <v>11</v>
      </c>
      <c r="E38" s="55">
        <f t="shared" si="3"/>
        <v>1.9</v>
      </c>
      <c r="F38" s="46">
        <v>1.9</v>
      </c>
      <c r="G38" s="47"/>
      <c r="H38" s="47"/>
    </row>
    <row r="39" spans="1:8" x14ac:dyDescent="0.25">
      <c r="A39" s="5">
        <v>28</v>
      </c>
      <c r="B39" s="5" t="s">
        <v>19</v>
      </c>
      <c r="C39" s="45">
        <v>98</v>
      </c>
      <c r="D39" s="45">
        <v>12</v>
      </c>
      <c r="E39" s="55">
        <f t="shared" si="3"/>
        <v>1.7</v>
      </c>
      <c r="F39" s="46">
        <v>1.7</v>
      </c>
      <c r="G39" s="47"/>
      <c r="H39" s="47"/>
    </row>
    <row r="40" spans="1:8" x14ac:dyDescent="0.25">
      <c r="A40" s="5">
        <v>29</v>
      </c>
      <c r="B40" s="5" t="s">
        <v>19</v>
      </c>
      <c r="C40" s="45">
        <v>46</v>
      </c>
      <c r="D40" s="45">
        <v>2</v>
      </c>
      <c r="E40" s="55">
        <f t="shared" si="3"/>
        <v>9.8000000000000007</v>
      </c>
      <c r="F40" s="47"/>
      <c r="G40" s="47"/>
      <c r="H40" s="46">
        <v>9.8000000000000007</v>
      </c>
    </row>
    <row r="41" spans="1:8" ht="14.45" customHeight="1" x14ac:dyDescent="0.25">
      <c r="A41" s="5">
        <v>30</v>
      </c>
      <c r="B41" s="5" t="s">
        <v>19</v>
      </c>
      <c r="C41" s="45">
        <v>61</v>
      </c>
      <c r="D41" s="45">
        <v>9</v>
      </c>
      <c r="E41" s="55">
        <f t="shared" si="3"/>
        <v>6</v>
      </c>
      <c r="F41" s="47"/>
      <c r="G41" s="47"/>
      <c r="H41" s="46">
        <v>6</v>
      </c>
    </row>
    <row r="42" spans="1:8" x14ac:dyDescent="0.25">
      <c r="A42" s="5">
        <v>31</v>
      </c>
      <c r="B42" s="5" t="s">
        <v>19</v>
      </c>
      <c r="C42" s="45">
        <v>51</v>
      </c>
      <c r="D42" s="45">
        <v>44</v>
      </c>
      <c r="E42" s="55">
        <f t="shared" si="3"/>
        <v>0.4</v>
      </c>
      <c r="F42" s="47"/>
      <c r="G42" s="47"/>
      <c r="H42" s="46">
        <v>0.4</v>
      </c>
    </row>
    <row r="43" spans="1:8" ht="32.25" customHeight="1" x14ac:dyDescent="0.25">
      <c r="A43" s="128" t="s">
        <v>10</v>
      </c>
      <c r="B43" s="129"/>
      <c r="C43" s="48"/>
      <c r="D43" s="48"/>
      <c r="E43" s="32">
        <f>SUM(E34:E42)</f>
        <v>27.5</v>
      </c>
      <c r="F43" s="32">
        <f>SUM(F34:F42)</f>
        <v>11.299999999999999</v>
      </c>
      <c r="G43" s="32">
        <f>SUM(G34:G42)</f>
        <v>0</v>
      </c>
      <c r="H43" s="32">
        <f>SUM(H34:H42)</f>
        <v>16.2</v>
      </c>
    </row>
    <row r="44" spans="1:8" x14ac:dyDescent="0.25">
      <c r="A44" s="103" t="s">
        <v>11</v>
      </c>
      <c r="B44" s="104"/>
      <c r="C44" s="5"/>
      <c r="D44" s="5"/>
      <c r="E44" s="6">
        <f>SUM(E15+E18+E27+E33+E43)</f>
        <v>91.3</v>
      </c>
      <c r="F44" s="6">
        <f t="shared" ref="F44:H44" si="4">SUM(F15+F18+F27+F33+F43)</f>
        <v>50</v>
      </c>
      <c r="G44" s="6">
        <f t="shared" si="4"/>
        <v>1.9</v>
      </c>
      <c r="H44" s="6">
        <f t="shared" si="4"/>
        <v>39.400000000000006</v>
      </c>
    </row>
    <row r="45" spans="1:8" ht="21" customHeight="1" x14ac:dyDescent="0.25">
      <c r="A45" s="125" t="s">
        <v>20</v>
      </c>
      <c r="B45" s="126"/>
      <c r="C45" s="126"/>
      <c r="D45" s="126"/>
      <c r="E45" s="126"/>
      <c r="F45" s="126"/>
      <c r="G45" s="126"/>
      <c r="H45" s="127"/>
    </row>
    <row r="46" spans="1:8" ht="15" customHeight="1" x14ac:dyDescent="0.25">
      <c r="A46" s="26">
        <v>1</v>
      </c>
      <c r="B46" s="33" t="s">
        <v>14</v>
      </c>
      <c r="C46" s="49">
        <v>54</v>
      </c>
      <c r="D46" s="49">
        <v>13</v>
      </c>
      <c r="E46" s="55">
        <f t="shared" ref="E46:E53" si="5">SUM(F46:H46)</f>
        <v>2.6</v>
      </c>
      <c r="F46" s="50">
        <v>2.6</v>
      </c>
      <c r="G46" s="7"/>
      <c r="H46" s="7"/>
    </row>
    <row r="47" spans="1:8" ht="16.899999999999999" customHeight="1" x14ac:dyDescent="0.25">
      <c r="A47" s="26">
        <v>2</v>
      </c>
      <c r="B47" s="33" t="s">
        <v>14</v>
      </c>
      <c r="C47" s="49">
        <v>55</v>
      </c>
      <c r="D47" s="49">
        <v>17</v>
      </c>
      <c r="E47" s="55">
        <f t="shared" si="5"/>
        <v>1</v>
      </c>
      <c r="F47" s="50">
        <v>1</v>
      </c>
      <c r="G47" s="7"/>
      <c r="H47" s="7"/>
    </row>
    <row r="48" spans="1:8" ht="15.6" customHeight="1" x14ac:dyDescent="0.25">
      <c r="A48" s="26">
        <v>3</v>
      </c>
      <c r="B48" s="33" t="s">
        <v>14</v>
      </c>
      <c r="C48" s="49">
        <v>68</v>
      </c>
      <c r="D48" s="49">
        <v>3</v>
      </c>
      <c r="E48" s="55">
        <f t="shared" si="5"/>
        <v>5.8</v>
      </c>
      <c r="F48" s="50">
        <v>5.8</v>
      </c>
      <c r="G48" s="7"/>
      <c r="H48" s="7"/>
    </row>
    <row r="49" spans="1:8" ht="29.25" customHeight="1" x14ac:dyDescent="0.25">
      <c r="A49" s="115" t="s">
        <v>10</v>
      </c>
      <c r="B49" s="116"/>
      <c r="C49" s="5"/>
      <c r="D49" s="5"/>
      <c r="E49" s="6">
        <f>SUM(E46:E48)</f>
        <v>9.4</v>
      </c>
      <c r="F49" s="6">
        <f>SUM(F46:F48)</f>
        <v>9.4</v>
      </c>
      <c r="G49" s="6">
        <f>SUM(G46:G48)</f>
        <v>0</v>
      </c>
      <c r="H49" s="6">
        <f>SUM(H46:H48)</f>
        <v>0</v>
      </c>
    </row>
    <row r="50" spans="1:8" x14ac:dyDescent="0.25">
      <c r="A50" s="5">
        <v>4</v>
      </c>
      <c r="B50" s="5" t="s">
        <v>15</v>
      </c>
      <c r="C50" s="51">
        <v>32</v>
      </c>
      <c r="D50" s="51">
        <v>8</v>
      </c>
      <c r="E50" s="55">
        <f t="shared" si="5"/>
        <v>1.2</v>
      </c>
      <c r="F50" s="52">
        <v>1.2</v>
      </c>
      <c r="G50" s="7"/>
      <c r="H50" s="7"/>
    </row>
    <row r="51" spans="1:8" x14ac:dyDescent="0.25">
      <c r="A51" s="5">
        <v>5</v>
      </c>
      <c r="B51" s="5" t="s">
        <v>15</v>
      </c>
      <c r="C51" s="51">
        <v>32</v>
      </c>
      <c r="D51" s="51">
        <v>8</v>
      </c>
      <c r="E51" s="55">
        <f t="shared" si="5"/>
        <v>5.8</v>
      </c>
      <c r="F51" s="52">
        <v>5.8</v>
      </c>
      <c r="G51" s="7"/>
      <c r="H51" s="7"/>
    </row>
    <row r="52" spans="1:8" ht="30.75" customHeight="1" x14ac:dyDescent="0.25">
      <c r="A52" s="115" t="s">
        <v>10</v>
      </c>
      <c r="B52" s="116"/>
      <c r="C52" s="5"/>
      <c r="D52" s="5"/>
      <c r="E52" s="6">
        <f>SUM(E50:E51)</f>
        <v>7</v>
      </c>
      <c r="F52" s="6">
        <f>SUM(F50:F51)</f>
        <v>7</v>
      </c>
      <c r="G52" s="6">
        <f>SUM(G50:G51)</f>
        <v>0</v>
      </c>
      <c r="H52" s="6">
        <f>SUM(H50:H51)</f>
        <v>0</v>
      </c>
    </row>
    <row r="53" spans="1:8" ht="14.45" customHeight="1" x14ac:dyDescent="0.25">
      <c r="A53" s="1">
        <v>6</v>
      </c>
      <c r="B53" s="1" t="s">
        <v>16</v>
      </c>
      <c r="C53" s="54">
        <v>107</v>
      </c>
      <c r="D53" s="54">
        <v>38</v>
      </c>
      <c r="E53" s="55">
        <f t="shared" si="5"/>
        <v>3</v>
      </c>
      <c r="F53" s="7">
        <v>3</v>
      </c>
      <c r="G53" s="6"/>
      <c r="H53" s="6"/>
    </row>
    <row r="54" spans="1:8" ht="27.75" customHeight="1" x14ac:dyDescent="0.25">
      <c r="A54" s="115" t="s">
        <v>10</v>
      </c>
      <c r="B54" s="116"/>
      <c r="C54" s="5"/>
      <c r="D54" s="5"/>
      <c r="E54" s="6">
        <f>SUM(E53:E53)</f>
        <v>3</v>
      </c>
      <c r="F54" s="6">
        <f>SUM(F53:F53)</f>
        <v>3</v>
      </c>
      <c r="G54" s="6">
        <f>SUM(G53:G53)</f>
        <v>0</v>
      </c>
      <c r="H54" s="6">
        <f>SUM(H53:H53)</f>
        <v>0</v>
      </c>
    </row>
    <row r="55" spans="1:8" x14ac:dyDescent="0.25">
      <c r="A55" s="103" t="s">
        <v>11</v>
      </c>
      <c r="B55" s="104"/>
      <c r="C55" s="5"/>
      <c r="D55" s="5"/>
      <c r="E55" s="6">
        <f>SUM(E49+E52+E54)</f>
        <v>19.399999999999999</v>
      </c>
      <c r="F55" s="6">
        <f>SUM(F49+F52+F54)</f>
        <v>19.399999999999999</v>
      </c>
      <c r="G55" s="6">
        <f>SUM(G49+G52)</f>
        <v>0</v>
      </c>
      <c r="H55" s="6">
        <f>SUM(H49+H52)</f>
        <v>0</v>
      </c>
    </row>
    <row r="56" spans="1:8" x14ac:dyDescent="0.25">
      <c r="A56" s="105" t="s">
        <v>21</v>
      </c>
      <c r="B56" s="108"/>
      <c r="C56" s="108"/>
      <c r="D56" s="108"/>
      <c r="E56" s="108"/>
      <c r="F56" s="108"/>
      <c r="G56" s="108"/>
      <c r="H56" s="109"/>
    </row>
    <row r="57" spans="1:8" x14ac:dyDescent="0.25">
      <c r="A57" s="34">
        <v>1</v>
      </c>
      <c r="B57" s="21" t="s">
        <v>23</v>
      </c>
      <c r="C57" s="56">
        <v>35</v>
      </c>
      <c r="D57" s="56">
        <v>16</v>
      </c>
      <c r="E57" s="55">
        <f t="shared" ref="E57" si="6">SUM(F57:H57)</f>
        <v>6.8</v>
      </c>
      <c r="F57" s="22">
        <v>6.8</v>
      </c>
      <c r="G57" s="22"/>
      <c r="H57" s="22"/>
    </row>
    <row r="58" spans="1:8" ht="27.75" customHeight="1" x14ac:dyDescent="0.25">
      <c r="A58" s="119" t="s">
        <v>10</v>
      </c>
      <c r="B58" s="119"/>
      <c r="C58" s="17"/>
      <c r="D58" s="17"/>
      <c r="E58" s="12">
        <f>SUM(E57:E57)</f>
        <v>6.8</v>
      </c>
      <c r="F58" s="12">
        <f>SUM(F57:F57)</f>
        <v>6.8</v>
      </c>
      <c r="G58" s="12">
        <f>SUM(G57:G57)</f>
        <v>0</v>
      </c>
      <c r="H58" s="12">
        <f>SUM(H57:H57)</f>
        <v>0</v>
      </c>
    </row>
    <row r="59" spans="1:8" x14ac:dyDescent="0.25">
      <c r="A59" s="15">
        <v>2</v>
      </c>
      <c r="B59" s="21" t="s">
        <v>24</v>
      </c>
      <c r="C59" s="57">
        <v>28</v>
      </c>
      <c r="D59" s="57">
        <v>10</v>
      </c>
      <c r="E59" s="55">
        <f t="shared" ref="E59:E70" si="7">SUM(F59:H59)</f>
        <v>1.5</v>
      </c>
      <c r="F59" s="58">
        <v>1.5</v>
      </c>
      <c r="G59" s="22"/>
      <c r="H59" s="22"/>
    </row>
    <row r="60" spans="1:8" x14ac:dyDescent="0.25">
      <c r="A60" s="15">
        <v>3</v>
      </c>
      <c r="B60" s="21" t="s">
        <v>24</v>
      </c>
      <c r="C60" s="57">
        <v>93</v>
      </c>
      <c r="D60" s="57">
        <v>8</v>
      </c>
      <c r="E60" s="55">
        <f t="shared" si="7"/>
        <v>2</v>
      </c>
      <c r="F60" s="58">
        <v>2</v>
      </c>
      <c r="G60" s="22"/>
      <c r="H60" s="22"/>
    </row>
    <row r="61" spans="1:8" ht="26.25" customHeight="1" x14ac:dyDescent="0.25">
      <c r="A61" s="117" t="s">
        <v>10</v>
      </c>
      <c r="B61" s="118"/>
      <c r="C61" s="18"/>
      <c r="D61" s="18"/>
      <c r="E61" s="13">
        <f>SUM(E59:E60)</f>
        <v>3.5</v>
      </c>
      <c r="F61" s="13">
        <f>SUM(F59:F60)</f>
        <v>3.5</v>
      </c>
      <c r="G61" s="13">
        <f>SUM(G59:G60)</f>
        <v>0</v>
      </c>
      <c r="H61" s="13">
        <f>SUM(H59:H60)</f>
        <v>0</v>
      </c>
    </row>
    <row r="62" spans="1:8" ht="16.149999999999999" customHeight="1" x14ac:dyDescent="0.25">
      <c r="A62" s="11">
        <v>4</v>
      </c>
      <c r="B62" s="34" t="s">
        <v>26</v>
      </c>
      <c r="C62" s="25">
        <v>5</v>
      </c>
      <c r="D62" s="15">
        <v>16</v>
      </c>
      <c r="E62" s="55">
        <f t="shared" si="7"/>
        <v>0.9</v>
      </c>
      <c r="F62" s="16">
        <v>0.9</v>
      </c>
      <c r="G62" s="19"/>
      <c r="H62" s="19"/>
    </row>
    <row r="63" spans="1:8" ht="27" customHeight="1" x14ac:dyDescent="0.25">
      <c r="A63" s="117" t="s">
        <v>10</v>
      </c>
      <c r="B63" s="117"/>
      <c r="C63" s="20"/>
      <c r="D63" s="20"/>
      <c r="E63" s="14">
        <f>SUM(E62:E62)</f>
        <v>0.9</v>
      </c>
      <c r="F63" s="14">
        <f>SUM(F62:F62)</f>
        <v>0.9</v>
      </c>
      <c r="G63" s="14">
        <f>SUM(G62:G62)</f>
        <v>0</v>
      </c>
      <c r="H63" s="14">
        <f>SUM(H62:H62)</f>
        <v>0</v>
      </c>
    </row>
    <row r="64" spans="1:8" ht="16.5" customHeight="1" x14ac:dyDescent="0.25">
      <c r="A64" s="15">
        <v>5</v>
      </c>
      <c r="B64" s="15" t="s">
        <v>22</v>
      </c>
      <c r="C64" s="59">
        <v>5</v>
      </c>
      <c r="D64" s="59">
        <v>8</v>
      </c>
      <c r="E64" s="55">
        <f t="shared" si="7"/>
        <v>3</v>
      </c>
      <c r="F64" s="60">
        <v>3</v>
      </c>
      <c r="G64" s="22"/>
      <c r="H64" s="22"/>
    </row>
    <row r="65" spans="1:8" s="53" customFormat="1" ht="16.5" customHeight="1" x14ac:dyDescent="0.25">
      <c r="A65" s="15">
        <v>6</v>
      </c>
      <c r="B65" s="15" t="s">
        <v>22</v>
      </c>
      <c r="C65" s="59">
        <v>128</v>
      </c>
      <c r="D65" s="59">
        <v>13</v>
      </c>
      <c r="E65" s="55">
        <f t="shared" si="7"/>
        <v>2.1</v>
      </c>
      <c r="F65" s="60">
        <v>2.1</v>
      </c>
      <c r="G65" s="22"/>
      <c r="H65" s="22"/>
    </row>
    <row r="66" spans="1:8" s="53" customFormat="1" ht="16.5" customHeight="1" x14ac:dyDescent="0.25">
      <c r="A66" s="15">
        <v>7</v>
      </c>
      <c r="B66" s="15" t="s">
        <v>22</v>
      </c>
      <c r="C66" s="59">
        <v>128</v>
      </c>
      <c r="D66" s="59">
        <v>13</v>
      </c>
      <c r="E66" s="55">
        <f t="shared" si="7"/>
        <v>0.4</v>
      </c>
      <c r="F66" s="60">
        <v>0.4</v>
      </c>
      <c r="G66" s="22"/>
      <c r="H66" s="22"/>
    </row>
    <row r="67" spans="1:8" x14ac:dyDescent="0.25">
      <c r="A67" s="15">
        <v>8</v>
      </c>
      <c r="B67" s="15" t="s">
        <v>22</v>
      </c>
      <c r="C67" s="59">
        <v>163</v>
      </c>
      <c r="D67" s="59">
        <v>3</v>
      </c>
      <c r="E67" s="55">
        <f t="shared" si="7"/>
        <v>5</v>
      </c>
      <c r="F67" s="60">
        <v>5</v>
      </c>
      <c r="G67" s="22"/>
      <c r="H67" s="22"/>
    </row>
    <row r="68" spans="1:8" ht="30" customHeight="1" x14ac:dyDescent="0.25">
      <c r="A68" s="117" t="s">
        <v>10</v>
      </c>
      <c r="B68" s="117"/>
      <c r="C68" s="20"/>
      <c r="D68" s="20"/>
      <c r="E68" s="14">
        <f>SUM(E64:E67)</f>
        <v>10.5</v>
      </c>
      <c r="F68" s="14">
        <f t="shared" ref="F68:H68" si="8">SUM(F64:F67)</f>
        <v>10.5</v>
      </c>
      <c r="G68" s="14">
        <f t="shared" si="8"/>
        <v>0</v>
      </c>
      <c r="H68" s="14">
        <f t="shared" si="8"/>
        <v>0</v>
      </c>
    </row>
    <row r="69" spans="1:8" x14ac:dyDescent="0.25">
      <c r="A69" s="15">
        <v>9</v>
      </c>
      <c r="B69" s="15" t="s">
        <v>25</v>
      </c>
      <c r="C69" s="61">
        <v>41</v>
      </c>
      <c r="D69" s="61">
        <v>28</v>
      </c>
      <c r="E69" s="55">
        <f t="shared" si="7"/>
        <v>1.3</v>
      </c>
      <c r="F69" s="62">
        <v>1.3</v>
      </c>
      <c r="G69" s="22"/>
      <c r="H69" s="22"/>
    </row>
    <row r="70" spans="1:8" x14ac:dyDescent="0.25">
      <c r="A70" s="15">
        <v>10</v>
      </c>
      <c r="B70" s="15" t="s">
        <v>25</v>
      </c>
      <c r="C70" s="61">
        <v>75</v>
      </c>
      <c r="D70" s="61">
        <v>12</v>
      </c>
      <c r="E70" s="55">
        <f t="shared" si="7"/>
        <v>3.3</v>
      </c>
      <c r="F70" s="62">
        <v>3.3</v>
      </c>
      <c r="G70" s="22"/>
      <c r="H70" s="22"/>
    </row>
    <row r="71" spans="1:8" ht="27.75" customHeight="1" x14ac:dyDescent="0.25">
      <c r="A71" s="100" t="s">
        <v>10</v>
      </c>
      <c r="B71" s="101"/>
      <c r="C71" s="18"/>
      <c r="D71" s="18"/>
      <c r="E71" s="13">
        <f>SUM(E69:E70)</f>
        <v>4.5999999999999996</v>
      </c>
      <c r="F71" s="13">
        <f>SUM(F69:F70)</f>
        <v>4.5999999999999996</v>
      </c>
      <c r="G71" s="13">
        <f>SUM(G69:G70)</f>
        <v>0</v>
      </c>
      <c r="H71" s="13">
        <f>SUM(H69:H70)</f>
        <v>0</v>
      </c>
    </row>
    <row r="72" spans="1:8" x14ac:dyDescent="0.25">
      <c r="A72" s="137" t="s">
        <v>11</v>
      </c>
      <c r="B72" s="137"/>
      <c r="C72" s="21"/>
      <c r="D72" s="21"/>
      <c r="E72" s="23">
        <f>SUM(E71,E68,E63,E61,E58)</f>
        <v>26.3</v>
      </c>
      <c r="F72" s="23">
        <f>SUM(F71,F68,F63,F61,F58)</f>
        <v>26.3</v>
      </c>
      <c r="G72" s="23">
        <f>SUM(G71,G68,G63,G61,G58)</f>
        <v>0</v>
      </c>
      <c r="H72" s="23">
        <f>SUM(H71,H68,H63,H61,H58)</f>
        <v>0</v>
      </c>
    </row>
    <row r="73" spans="1:8" x14ac:dyDescent="0.25">
      <c r="A73" s="122" t="s">
        <v>31</v>
      </c>
      <c r="B73" s="123"/>
      <c r="C73" s="123"/>
      <c r="D73" s="123"/>
      <c r="E73" s="123"/>
      <c r="F73" s="123"/>
      <c r="G73" s="123"/>
      <c r="H73" s="124"/>
    </row>
    <row r="74" spans="1:8" x14ac:dyDescent="0.25">
      <c r="A74" s="35">
        <v>1</v>
      </c>
      <c r="B74" s="5" t="s">
        <v>51</v>
      </c>
      <c r="C74" s="63">
        <v>14</v>
      </c>
      <c r="D74" s="63">
        <v>9</v>
      </c>
      <c r="E74" s="67">
        <f t="shared" ref="E74:E80" si="9">SUM(F74:H74)</f>
        <v>2</v>
      </c>
      <c r="F74" s="10">
        <v>2</v>
      </c>
      <c r="G74" s="36"/>
      <c r="H74" s="36"/>
    </row>
    <row r="75" spans="1:8" x14ac:dyDescent="0.25">
      <c r="A75" s="35">
        <v>2</v>
      </c>
      <c r="B75" s="5" t="s">
        <v>51</v>
      </c>
      <c r="C75" s="63">
        <v>134</v>
      </c>
      <c r="D75" s="63">
        <v>95</v>
      </c>
      <c r="E75" s="67">
        <f t="shared" si="9"/>
        <v>0.5</v>
      </c>
      <c r="F75" s="1">
        <v>0.5</v>
      </c>
      <c r="G75" s="36"/>
      <c r="H75" s="36"/>
    </row>
    <row r="76" spans="1:8" ht="28.9" customHeight="1" x14ac:dyDescent="0.25">
      <c r="A76" s="115" t="s">
        <v>10</v>
      </c>
      <c r="B76" s="116"/>
      <c r="C76" s="5"/>
      <c r="D76" s="5"/>
      <c r="E76" s="6">
        <f>SUM(E74:E75)</f>
        <v>2.5</v>
      </c>
      <c r="F76" s="6">
        <f>SUM(F74:F75)</f>
        <v>2.5</v>
      </c>
      <c r="G76" s="6">
        <f>SUM(G74:G75)</f>
        <v>0</v>
      </c>
      <c r="H76" s="6">
        <f>SUM(H74:H75)</f>
        <v>0</v>
      </c>
    </row>
    <row r="77" spans="1:8" x14ac:dyDescent="0.25">
      <c r="A77" s="5">
        <v>3</v>
      </c>
      <c r="B77" s="5" t="s">
        <v>28</v>
      </c>
      <c r="C77" s="64">
        <v>6</v>
      </c>
      <c r="D77" s="64">
        <v>19</v>
      </c>
      <c r="E77" s="67">
        <f t="shared" si="9"/>
        <v>2</v>
      </c>
      <c r="F77" s="67">
        <v>2</v>
      </c>
      <c r="G77" s="7"/>
      <c r="H77" s="7"/>
    </row>
    <row r="78" spans="1:8" x14ac:dyDescent="0.25">
      <c r="A78" s="5">
        <v>4</v>
      </c>
      <c r="B78" s="5" t="s">
        <v>28</v>
      </c>
      <c r="C78" s="64">
        <v>37</v>
      </c>
      <c r="D78" s="64">
        <v>2</v>
      </c>
      <c r="E78" s="67">
        <f t="shared" si="9"/>
        <v>1.3</v>
      </c>
      <c r="F78" s="67">
        <v>1.3</v>
      </c>
      <c r="G78" s="7"/>
      <c r="H78" s="7"/>
    </row>
    <row r="79" spans="1:8" x14ac:dyDescent="0.25">
      <c r="A79" s="5">
        <v>5</v>
      </c>
      <c r="B79" s="5" t="s">
        <v>28</v>
      </c>
      <c r="C79" s="64">
        <v>60</v>
      </c>
      <c r="D79" s="64">
        <v>6</v>
      </c>
      <c r="E79" s="67">
        <f t="shared" si="9"/>
        <v>1</v>
      </c>
      <c r="F79" s="67">
        <v>1</v>
      </c>
      <c r="G79" s="7"/>
      <c r="H79" s="7"/>
    </row>
    <row r="80" spans="1:8" x14ac:dyDescent="0.25">
      <c r="A80" s="5">
        <v>6</v>
      </c>
      <c r="B80" s="5" t="s">
        <v>28</v>
      </c>
      <c r="C80" s="64">
        <v>77</v>
      </c>
      <c r="D80" s="64">
        <v>3</v>
      </c>
      <c r="E80" s="67">
        <f t="shared" si="9"/>
        <v>0.3</v>
      </c>
      <c r="F80" s="67">
        <v>0.3</v>
      </c>
      <c r="G80" s="7"/>
      <c r="H80" s="7"/>
    </row>
    <row r="81" spans="1:8" x14ac:dyDescent="0.25">
      <c r="A81" s="140" t="s">
        <v>10</v>
      </c>
      <c r="B81" s="141"/>
      <c r="C81" s="144"/>
      <c r="D81" s="144"/>
      <c r="E81" s="138">
        <f>SUM(E77:E80)</f>
        <v>4.5999999999999996</v>
      </c>
      <c r="F81" s="138">
        <f>SUM(F77:F80)</f>
        <v>4.5999999999999996</v>
      </c>
      <c r="G81" s="138">
        <f>SUM(G77:G80)</f>
        <v>0</v>
      </c>
      <c r="H81" s="138">
        <f>SUM(H77:H80)</f>
        <v>0</v>
      </c>
    </row>
    <row r="82" spans="1:8" ht="12.75" customHeight="1" x14ac:dyDescent="0.25">
      <c r="A82" s="142"/>
      <c r="B82" s="143"/>
      <c r="C82" s="145"/>
      <c r="D82" s="145"/>
      <c r="E82" s="139"/>
      <c r="F82" s="139"/>
      <c r="G82" s="139"/>
      <c r="H82" s="139"/>
    </row>
    <row r="83" spans="1:8" x14ac:dyDescent="0.25">
      <c r="A83" s="5">
        <v>7</v>
      </c>
      <c r="B83" s="5" t="s">
        <v>27</v>
      </c>
      <c r="C83" s="65">
        <v>1</v>
      </c>
      <c r="D83" s="65">
        <v>16</v>
      </c>
      <c r="E83" s="67">
        <f t="shared" ref="E83:E86" si="10">SUM(F83:H83)</f>
        <v>0.5</v>
      </c>
      <c r="F83" s="68">
        <v>0.5</v>
      </c>
      <c r="G83" s="7"/>
      <c r="H83" s="7"/>
    </row>
    <row r="84" spans="1:8" x14ac:dyDescent="0.25">
      <c r="A84" s="5">
        <v>8</v>
      </c>
      <c r="B84" s="5" t="s">
        <v>27</v>
      </c>
      <c r="C84" s="65">
        <v>78</v>
      </c>
      <c r="D84" s="65">
        <v>21</v>
      </c>
      <c r="E84" s="67">
        <f t="shared" si="10"/>
        <v>3.4</v>
      </c>
      <c r="F84" s="68">
        <v>3.4</v>
      </c>
      <c r="G84" s="7"/>
      <c r="H84" s="7"/>
    </row>
    <row r="85" spans="1:8" ht="30.75" customHeight="1" x14ac:dyDescent="0.25">
      <c r="A85" s="115" t="s">
        <v>10</v>
      </c>
      <c r="B85" s="116"/>
      <c r="C85" s="5"/>
      <c r="D85" s="5"/>
      <c r="E85" s="6">
        <f>SUM(E83:E84)</f>
        <v>3.9</v>
      </c>
      <c r="F85" s="6">
        <f>SUM(F83:F84)</f>
        <v>3.9</v>
      </c>
      <c r="G85" s="6">
        <f>SUM(G83:G84)</f>
        <v>0</v>
      </c>
      <c r="H85" s="6">
        <f>SUM(H83:H84)</f>
        <v>0</v>
      </c>
    </row>
    <row r="86" spans="1:8" ht="15.6" customHeight="1" x14ac:dyDescent="0.25">
      <c r="A86" s="1">
        <v>9</v>
      </c>
      <c r="B86" s="5" t="s">
        <v>29</v>
      </c>
      <c r="C86" s="66">
        <v>143</v>
      </c>
      <c r="D86" s="66">
        <v>12</v>
      </c>
      <c r="E86" s="67">
        <f t="shared" si="10"/>
        <v>0.5</v>
      </c>
      <c r="F86" s="7">
        <v>0.5</v>
      </c>
      <c r="G86" s="6"/>
      <c r="H86" s="6"/>
    </row>
    <row r="87" spans="1:8" ht="30.75" customHeight="1" x14ac:dyDescent="0.25">
      <c r="A87" s="115" t="s">
        <v>10</v>
      </c>
      <c r="B87" s="116"/>
      <c r="C87" s="5"/>
      <c r="D87" s="5"/>
      <c r="E87" s="6">
        <f>SUM(E86:E86)</f>
        <v>0.5</v>
      </c>
      <c r="F87" s="6">
        <f>SUM(F86:F86)</f>
        <v>0.5</v>
      </c>
      <c r="G87" s="6">
        <f>SUM(G86:G86)</f>
        <v>0</v>
      </c>
      <c r="H87" s="6">
        <f>SUM(H86:H86)</f>
        <v>0</v>
      </c>
    </row>
    <row r="88" spans="1:8" x14ac:dyDescent="0.25">
      <c r="A88" s="120" t="s">
        <v>30</v>
      </c>
      <c r="B88" s="121"/>
      <c r="C88" s="5"/>
      <c r="D88" s="5"/>
      <c r="E88" s="6">
        <f>SUM(E76+E81+E85+E87)</f>
        <v>11.5</v>
      </c>
      <c r="F88" s="6">
        <f>SUM(F76+F81+F85+F87)</f>
        <v>11.5</v>
      </c>
      <c r="G88" s="6">
        <f>SUM(G76+G81+G85+G87)</f>
        <v>0</v>
      </c>
      <c r="H88" s="6">
        <f>SUM(H76+H81+H85+H87)</f>
        <v>0</v>
      </c>
    </row>
    <row r="89" spans="1:8" x14ac:dyDescent="0.25">
      <c r="A89" s="105" t="s">
        <v>34</v>
      </c>
      <c r="B89" s="108"/>
      <c r="C89" s="108"/>
      <c r="D89" s="108"/>
      <c r="E89" s="108"/>
      <c r="F89" s="108"/>
      <c r="G89" s="108"/>
      <c r="H89" s="109"/>
    </row>
    <row r="90" spans="1:8" x14ac:dyDescent="0.25">
      <c r="A90" s="37">
        <v>1</v>
      </c>
      <c r="B90" s="1" t="s">
        <v>33</v>
      </c>
      <c r="C90" s="1">
        <v>79</v>
      </c>
      <c r="D90" s="1">
        <v>14</v>
      </c>
      <c r="E90" s="68">
        <f t="shared" ref="E90:E92" si="11">SUM(F90:H90)</f>
        <v>7.9</v>
      </c>
      <c r="F90" s="9">
        <v>7.9</v>
      </c>
      <c r="G90" s="10"/>
      <c r="H90" s="10"/>
    </row>
    <row r="91" spans="1:8" ht="29.25" customHeight="1" x14ac:dyDescent="0.25">
      <c r="A91" s="115" t="s">
        <v>10</v>
      </c>
      <c r="B91" s="116"/>
      <c r="C91" s="5"/>
      <c r="D91" s="5"/>
      <c r="E91" s="6">
        <f>SUM(E90:E90)</f>
        <v>7.9</v>
      </c>
      <c r="F91" s="6">
        <f>SUM(F90:F90)</f>
        <v>7.9</v>
      </c>
      <c r="G91" s="6">
        <f>SUM(G90:G90)</f>
        <v>0</v>
      </c>
      <c r="H91" s="6">
        <f>SUM(H90:H90)</f>
        <v>0</v>
      </c>
    </row>
    <row r="92" spans="1:8" ht="14.45" customHeight="1" x14ac:dyDescent="0.25">
      <c r="A92" s="30">
        <v>2</v>
      </c>
      <c r="B92" s="1" t="s">
        <v>49</v>
      </c>
      <c r="C92" s="5">
        <v>30</v>
      </c>
      <c r="D92" s="5">
        <v>18</v>
      </c>
      <c r="E92" s="68">
        <f t="shared" si="11"/>
        <v>5.8</v>
      </c>
      <c r="F92" s="7">
        <v>5.8</v>
      </c>
      <c r="G92" s="7"/>
      <c r="H92" s="7"/>
    </row>
    <row r="93" spans="1:8" ht="30.75" customHeight="1" x14ac:dyDescent="0.25">
      <c r="A93" s="115" t="s">
        <v>10</v>
      </c>
      <c r="B93" s="116"/>
      <c r="C93" s="5"/>
      <c r="D93" s="5"/>
      <c r="E93" s="6">
        <f>SUM(E92:E92)</f>
        <v>5.8</v>
      </c>
      <c r="F93" s="6">
        <f>SUM(F92:F92)</f>
        <v>5.8</v>
      </c>
      <c r="G93" s="6">
        <f>SUM(G92:G92)</f>
        <v>0</v>
      </c>
      <c r="H93" s="6">
        <f>SUM(H92:H92)</f>
        <v>0</v>
      </c>
    </row>
    <row r="94" spans="1:8" ht="15" customHeight="1" x14ac:dyDescent="0.25">
      <c r="A94" s="4">
        <v>3</v>
      </c>
      <c r="B94" s="1" t="s">
        <v>32</v>
      </c>
      <c r="C94" s="69">
        <v>97</v>
      </c>
      <c r="D94" s="69">
        <v>31</v>
      </c>
      <c r="E94" s="68">
        <f t="shared" ref="E94:E96" si="12">SUM(F94:H94)</f>
        <v>2.4</v>
      </c>
      <c r="F94" s="70">
        <v>2.4</v>
      </c>
      <c r="G94" s="6"/>
      <c r="H94" s="7"/>
    </row>
    <row r="95" spans="1:8" ht="15" customHeight="1" x14ac:dyDescent="0.25">
      <c r="A95" s="4">
        <v>4</v>
      </c>
      <c r="B95" s="1" t="s">
        <v>32</v>
      </c>
      <c r="C95" s="69">
        <v>155</v>
      </c>
      <c r="D95" s="69">
        <v>12</v>
      </c>
      <c r="E95" s="68">
        <f t="shared" si="12"/>
        <v>1.5</v>
      </c>
      <c r="F95" s="70">
        <v>1.5</v>
      </c>
      <c r="G95" s="6"/>
      <c r="H95" s="6"/>
    </row>
    <row r="96" spans="1:8" ht="13.15" customHeight="1" x14ac:dyDescent="0.25">
      <c r="A96" s="4">
        <v>5</v>
      </c>
      <c r="B96" s="1" t="s">
        <v>32</v>
      </c>
      <c r="C96" s="69">
        <v>172</v>
      </c>
      <c r="D96" s="69">
        <v>22</v>
      </c>
      <c r="E96" s="68">
        <f t="shared" si="12"/>
        <v>3.4</v>
      </c>
      <c r="F96" s="70">
        <v>3.4</v>
      </c>
      <c r="G96" s="6"/>
      <c r="H96" s="6"/>
    </row>
    <row r="97" spans="1:8" ht="27.75" customHeight="1" x14ac:dyDescent="0.25">
      <c r="A97" s="115" t="s">
        <v>10</v>
      </c>
      <c r="B97" s="116"/>
      <c r="C97" s="5"/>
      <c r="D97" s="5"/>
      <c r="E97" s="6">
        <f>SUM(E94:E96)</f>
        <v>7.3</v>
      </c>
      <c r="F97" s="6">
        <f>SUM(F94:F96)</f>
        <v>7.3</v>
      </c>
      <c r="G97" s="6">
        <f>SUM(G94:G96)</f>
        <v>0</v>
      </c>
      <c r="H97" s="6">
        <f>SUM(H94:H96)</f>
        <v>0</v>
      </c>
    </row>
    <row r="98" spans="1:8" ht="18" customHeight="1" x14ac:dyDescent="0.25">
      <c r="A98" s="120" t="s">
        <v>30</v>
      </c>
      <c r="B98" s="121"/>
      <c r="C98" s="5"/>
      <c r="D98" s="5"/>
      <c r="E98" s="6">
        <f>SUM(E91+E93+E97)</f>
        <v>21</v>
      </c>
      <c r="F98" s="6">
        <f t="shared" ref="F98:H98" si="13">SUM(F91+F93+F97)</f>
        <v>21</v>
      </c>
      <c r="G98" s="6">
        <f t="shared" si="13"/>
        <v>0</v>
      </c>
      <c r="H98" s="6">
        <f t="shared" si="13"/>
        <v>0</v>
      </c>
    </row>
    <row r="99" spans="1:8" s="53" customFormat="1" ht="18" customHeight="1" x14ac:dyDescent="0.25">
      <c r="A99" s="122" t="s">
        <v>57</v>
      </c>
      <c r="B99" s="123"/>
      <c r="C99" s="123"/>
      <c r="D99" s="123"/>
      <c r="E99" s="123"/>
      <c r="F99" s="123"/>
      <c r="G99" s="123"/>
      <c r="H99" s="124"/>
    </row>
    <row r="100" spans="1:8" s="53" customFormat="1" ht="18" customHeight="1" x14ac:dyDescent="0.25">
      <c r="A100" s="35">
        <v>1</v>
      </c>
      <c r="B100" s="69" t="s">
        <v>58</v>
      </c>
      <c r="C100" s="72">
        <v>36</v>
      </c>
      <c r="D100" s="72">
        <v>1</v>
      </c>
      <c r="E100" s="68">
        <f t="shared" ref="E100:E101" si="14">SUM(F100:H100)</f>
        <v>1.9</v>
      </c>
      <c r="F100" s="10"/>
      <c r="G100" s="36"/>
      <c r="H100" s="74">
        <v>1.9</v>
      </c>
    </row>
    <row r="101" spans="1:8" s="53" customFormat="1" ht="18" customHeight="1" x14ac:dyDescent="0.25">
      <c r="A101" s="35">
        <v>2</v>
      </c>
      <c r="B101" s="69" t="s">
        <v>58</v>
      </c>
      <c r="C101" s="73">
        <v>36</v>
      </c>
      <c r="D101" s="73">
        <v>23</v>
      </c>
      <c r="E101" s="68">
        <f t="shared" si="14"/>
        <v>10.1</v>
      </c>
      <c r="F101" s="1"/>
      <c r="G101" s="36"/>
      <c r="H101" s="75">
        <v>10.1</v>
      </c>
    </row>
    <row r="102" spans="1:8" s="53" customFormat="1" ht="27.75" customHeight="1" x14ac:dyDescent="0.25">
      <c r="A102" s="115" t="s">
        <v>10</v>
      </c>
      <c r="B102" s="116"/>
      <c r="C102" s="69"/>
      <c r="D102" s="69"/>
      <c r="E102" s="6">
        <f>SUM(E100:E101)</f>
        <v>12</v>
      </c>
      <c r="F102" s="6">
        <f>SUM(F100:F101)</f>
        <v>0</v>
      </c>
      <c r="G102" s="6">
        <f>SUM(G100:G101)</f>
        <v>0</v>
      </c>
      <c r="H102" s="6">
        <f>SUM(H100:H101)</f>
        <v>12</v>
      </c>
    </row>
    <row r="103" spans="1:8" s="53" customFormat="1" ht="18" customHeight="1" x14ac:dyDescent="0.25">
      <c r="A103" s="120" t="s">
        <v>30</v>
      </c>
      <c r="B103" s="121"/>
      <c r="C103" s="69"/>
      <c r="D103" s="69"/>
      <c r="E103" s="6">
        <f>SUM(E102)</f>
        <v>12</v>
      </c>
      <c r="F103" s="6">
        <f t="shared" ref="F103:H103" si="15">SUM(F102)</f>
        <v>0</v>
      </c>
      <c r="G103" s="6">
        <f t="shared" si="15"/>
        <v>0</v>
      </c>
      <c r="H103" s="6">
        <f t="shared" si="15"/>
        <v>12</v>
      </c>
    </row>
    <row r="104" spans="1:8" x14ac:dyDescent="0.25">
      <c r="A104" s="105" t="s">
        <v>37</v>
      </c>
      <c r="B104" s="108"/>
      <c r="C104" s="108"/>
      <c r="D104" s="108"/>
      <c r="E104" s="108"/>
      <c r="F104" s="108"/>
      <c r="G104" s="108"/>
      <c r="H104" s="109"/>
    </row>
    <row r="105" spans="1:8" x14ac:dyDescent="0.25">
      <c r="A105" s="5">
        <v>1</v>
      </c>
      <c r="B105" s="5" t="s">
        <v>36</v>
      </c>
      <c r="C105" s="66">
        <v>11</v>
      </c>
      <c r="D105" s="66">
        <v>17</v>
      </c>
      <c r="E105" s="7">
        <f t="shared" ref="E105:E109" si="16">SUM(F105:H105)</f>
        <v>8</v>
      </c>
      <c r="F105" s="68"/>
      <c r="G105" s="68"/>
      <c r="H105" s="68">
        <v>8</v>
      </c>
    </row>
    <row r="106" spans="1:8" x14ac:dyDescent="0.25">
      <c r="A106" s="5">
        <v>2</v>
      </c>
      <c r="B106" s="5" t="s">
        <v>36</v>
      </c>
      <c r="C106" s="66">
        <v>11</v>
      </c>
      <c r="D106" s="66">
        <v>22</v>
      </c>
      <c r="E106" s="7">
        <f t="shared" si="16"/>
        <v>7.8</v>
      </c>
      <c r="F106" s="68"/>
      <c r="G106" s="68"/>
      <c r="H106" s="68">
        <v>7.8</v>
      </c>
    </row>
    <row r="107" spans="1:8" x14ac:dyDescent="0.25">
      <c r="A107" s="5">
        <v>3</v>
      </c>
      <c r="B107" s="5" t="s">
        <v>36</v>
      </c>
      <c r="C107" s="66">
        <v>14</v>
      </c>
      <c r="D107" s="66">
        <v>4</v>
      </c>
      <c r="E107" s="7">
        <f t="shared" si="16"/>
        <v>47.1</v>
      </c>
      <c r="F107" s="68">
        <v>47.1</v>
      </c>
      <c r="G107" s="68"/>
      <c r="H107" s="68"/>
    </row>
    <row r="108" spans="1:8" x14ac:dyDescent="0.25">
      <c r="A108" s="5">
        <v>4</v>
      </c>
      <c r="B108" s="5" t="s">
        <v>36</v>
      </c>
      <c r="C108" s="66">
        <v>40</v>
      </c>
      <c r="D108" s="66">
        <v>11</v>
      </c>
      <c r="E108" s="7">
        <f t="shared" si="16"/>
        <v>6.4</v>
      </c>
      <c r="F108" s="68">
        <v>6.4</v>
      </c>
      <c r="G108" s="68"/>
      <c r="H108" s="68"/>
    </row>
    <row r="109" spans="1:8" x14ac:dyDescent="0.25">
      <c r="A109" s="5">
        <v>5</v>
      </c>
      <c r="B109" s="5" t="s">
        <v>36</v>
      </c>
      <c r="C109" s="66">
        <v>60</v>
      </c>
      <c r="D109" s="66">
        <v>3</v>
      </c>
      <c r="E109" s="7">
        <f t="shared" si="16"/>
        <v>1.2</v>
      </c>
      <c r="F109" s="68">
        <v>1.2</v>
      </c>
      <c r="G109" s="68"/>
      <c r="H109" s="68"/>
    </row>
    <row r="110" spans="1:8" ht="30.75" customHeight="1" x14ac:dyDescent="0.25">
      <c r="A110" s="115" t="s">
        <v>10</v>
      </c>
      <c r="B110" s="116"/>
      <c r="C110" s="48"/>
      <c r="D110" s="48"/>
      <c r="E110" s="71">
        <f>SUM(E105:E109)</f>
        <v>70.500000000000014</v>
      </c>
      <c r="F110" s="71">
        <f>SUM(F105:F109)</f>
        <v>54.7</v>
      </c>
      <c r="G110" s="71">
        <f>SUM(G105:G109)</f>
        <v>0</v>
      </c>
      <c r="H110" s="71">
        <f>SUM(H105:H109)</f>
        <v>15.8</v>
      </c>
    </row>
    <row r="111" spans="1:8" x14ac:dyDescent="0.25">
      <c r="A111" s="5">
        <v>6</v>
      </c>
      <c r="B111" s="5" t="s">
        <v>35</v>
      </c>
      <c r="C111" s="66">
        <v>1</v>
      </c>
      <c r="D111" s="66">
        <v>7</v>
      </c>
      <c r="E111" s="7">
        <f t="shared" ref="E111:E113" si="17">SUM(F111:H111)</f>
        <v>1.4</v>
      </c>
      <c r="F111" s="68">
        <v>1.4</v>
      </c>
      <c r="G111" s="7"/>
      <c r="H111" s="7"/>
    </row>
    <row r="112" spans="1:8" x14ac:dyDescent="0.25">
      <c r="A112" s="5">
        <v>7</v>
      </c>
      <c r="B112" s="5" t="s">
        <v>35</v>
      </c>
      <c r="C112" s="66">
        <v>2</v>
      </c>
      <c r="D112" s="66">
        <v>2</v>
      </c>
      <c r="E112" s="7">
        <f t="shared" si="17"/>
        <v>20</v>
      </c>
      <c r="F112" s="68">
        <v>20</v>
      </c>
      <c r="G112" s="7"/>
      <c r="H112" s="7"/>
    </row>
    <row r="113" spans="1:8" x14ac:dyDescent="0.25">
      <c r="A113" s="5">
        <v>8</v>
      </c>
      <c r="B113" s="5" t="s">
        <v>35</v>
      </c>
      <c r="C113" s="66">
        <v>2</v>
      </c>
      <c r="D113" s="66">
        <v>2</v>
      </c>
      <c r="E113" s="7">
        <f t="shared" si="17"/>
        <v>5.3</v>
      </c>
      <c r="F113" s="68">
        <v>5.3</v>
      </c>
      <c r="G113" s="7"/>
      <c r="H113" s="7"/>
    </row>
    <row r="114" spans="1:8" ht="30.75" customHeight="1" x14ac:dyDescent="0.25">
      <c r="A114" s="115" t="s">
        <v>10</v>
      </c>
      <c r="B114" s="116"/>
      <c r="C114" s="5"/>
      <c r="D114" s="5"/>
      <c r="E114" s="6">
        <f>SUM(E111:E113)</f>
        <v>26.7</v>
      </c>
      <c r="F114" s="6">
        <f>SUM(F111:F113)</f>
        <v>26.7</v>
      </c>
      <c r="G114" s="6">
        <f>SUM(G111:G113)</f>
        <v>0</v>
      </c>
      <c r="H114" s="6">
        <f>SUM(H111:H113)</f>
        <v>0</v>
      </c>
    </row>
    <row r="115" spans="1:8" ht="19.5" customHeight="1" x14ac:dyDescent="0.25">
      <c r="A115" s="103" t="s">
        <v>11</v>
      </c>
      <c r="B115" s="104"/>
      <c r="C115" s="5"/>
      <c r="D115" s="5"/>
      <c r="E115" s="6">
        <f>SUM(E110+E114)</f>
        <v>97.200000000000017</v>
      </c>
      <c r="F115" s="6">
        <f t="shared" ref="F115:H115" si="18">SUM(F110+F114)</f>
        <v>81.400000000000006</v>
      </c>
      <c r="G115" s="6">
        <f t="shared" si="18"/>
        <v>0</v>
      </c>
      <c r="H115" s="6">
        <f t="shared" si="18"/>
        <v>15.8</v>
      </c>
    </row>
    <row r="116" spans="1:8" ht="15" customHeight="1" x14ac:dyDescent="0.25">
      <c r="A116" s="105" t="s">
        <v>38</v>
      </c>
      <c r="B116" s="108"/>
      <c r="C116" s="108"/>
      <c r="D116" s="108"/>
      <c r="E116" s="108"/>
      <c r="F116" s="108"/>
      <c r="G116" s="108"/>
      <c r="H116" s="109"/>
    </row>
    <row r="117" spans="1:8" ht="15.75" customHeight="1" x14ac:dyDescent="0.25">
      <c r="A117" s="4">
        <v>1</v>
      </c>
      <c r="B117" s="39" t="s">
        <v>45</v>
      </c>
      <c r="C117" s="78" t="s">
        <v>59</v>
      </c>
      <c r="D117" s="78" t="s">
        <v>60</v>
      </c>
      <c r="E117" s="7">
        <f>SUM(F117:H117)</f>
        <v>2</v>
      </c>
      <c r="F117" s="80">
        <v>2</v>
      </c>
      <c r="G117" s="7"/>
      <c r="H117" s="7"/>
    </row>
    <row r="118" spans="1:8" s="53" customFormat="1" ht="15.75" customHeight="1" x14ac:dyDescent="0.25">
      <c r="A118" s="4">
        <v>2</v>
      </c>
      <c r="B118" s="39" t="s">
        <v>45</v>
      </c>
      <c r="C118" s="78" t="s">
        <v>59</v>
      </c>
      <c r="D118" s="78" t="s">
        <v>61</v>
      </c>
      <c r="E118" s="79">
        <f t="shared" ref="E118:E119" si="19">SUM(F118:H118)</f>
        <v>2</v>
      </c>
      <c r="F118" s="80">
        <v>2</v>
      </c>
      <c r="G118" s="70"/>
      <c r="H118" s="70"/>
    </row>
    <row r="119" spans="1:8" s="53" customFormat="1" ht="15.75" customHeight="1" x14ac:dyDescent="0.25">
      <c r="A119" s="4">
        <v>3</v>
      </c>
      <c r="B119" s="39" t="s">
        <v>45</v>
      </c>
      <c r="C119" s="78" t="s">
        <v>62</v>
      </c>
      <c r="D119" s="78" t="s">
        <v>63</v>
      </c>
      <c r="E119" s="79">
        <f t="shared" si="19"/>
        <v>1.5</v>
      </c>
      <c r="F119" s="80">
        <v>1.5</v>
      </c>
      <c r="G119" s="70"/>
      <c r="H119" s="70"/>
    </row>
    <row r="120" spans="1:8" ht="15.75" customHeight="1" x14ac:dyDescent="0.25">
      <c r="A120" s="4">
        <v>4</v>
      </c>
      <c r="B120" s="39" t="s">
        <v>45</v>
      </c>
      <c r="C120" s="78" t="s">
        <v>64</v>
      </c>
      <c r="D120" s="78" t="s">
        <v>65</v>
      </c>
      <c r="E120" s="7">
        <f t="shared" ref="E120:E121" si="20">SUM(F120:H120)</f>
        <v>4.5999999999999996</v>
      </c>
      <c r="F120" s="80">
        <v>4.5999999999999996</v>
      </c>
      <c r="G120" s="7"/>
      <c r="H120" s="7"/>
    </row>
    <row r="121" spans="1:8" ht="15.75" customHeight="1" x14ac:dyDescent="0.25">
      <c r="A121" s="4">
        <v>5</v>
      </c>
      <c r="B121" s="39" t="s">
        <v>45</v>
      </c>
      <c r="C121" s="78" t="s">
        <v>66</v>
      </c>
      <c r="D121" s="78" t="s">
        <v>67</v>
      </c>
      <c r="E121" s="7">
        <f t="shared" si="20"/>
        <v>2.9</v>
      </c>
      <c r="F121" s="80">
        <v>2.9</v>
      </c>
      <c r="G121" s="7"/>
      <c r="H121" s="7"/>
    </row>
    <row r="122" spans="1:8" ht="30.75" customHeight="1" x14ac:dyDescent="0.25">
      <c r="A122" s="115" t="s">
        <v>10</v>
      </c>
      <c r="B122" s="116"/>
      <c r="C122" s="5"/>
      <c r="D122" s="5"/>
      <c r="E122" s="6">
        <f>SUM(E117:E121)</f>
        <v>13</v>
      </c>
      <c r="F122" s="6">
        <f>SUM(F117:F121)</f>
        <v>13</v>
      </c>
      <c r="G122" s="6">
        <f>SUM(G117:G121)</f>
        <v>0</v>
      </c>
      <c r="H122" s="6">
        <f>SUM(H117:H121)</f>
        <v>0</v>
      </c>
    </row>
    <row r="123" spans="1:8" ht="16.5" customHeight="1" x14ac:dyDescent="0.25">
      <c r="A123" s="1">
        <v>6</v>
      </c>
      <c r="B123" s="39" t="s">
        <v>46</v>
      </c>
      <c r="C123" s="78" t="s">
        <v>68</v>
      </c>
      <c r="D123" s="78" t="s">
        <v>69</v>
      </c>
      <c r="E123" s="7">
        <f t="shared" ref="E123:E136" si="21">SUM(F123:H123)</f>
        <v>1</v>
      </c>
      <c r="F123" s="80">
        <v>1</v>
      </c>
      <c r="G123" s="7"/>
      <c r="H123" s="7"/>
    </row>
    <row r="124" spans="1:8" ht="16.5" customHeight="1" x14ac:dyDescent="0.25">
      <c r="A124" s="1">
        <v>7</v>
      </c>
      <c r="B124" s="39" t="s">
        <v>46</v>
      </c>
      <c r="C124" s="82">
        <v>15</v>
      </c>
      <c r="D124" s="78" t="s">
        <v>70</v>
      </c>
      <c r="E124" s="7">
        <f t="shared" si="21"/>
        <v>2.2000000000000002</v>
      </c>
      <c r="F124" s="83">
        <v>2.2000000000000002</v>
      </c>
      <c r="G124" s="7"/>
      <c r="H124" s="7"/>
    </row>
    <row r="125" spans="1:8" ht="16.5" customHeight="1" x14ac:dyDescent="0.25">
      <c r="A125" s="1">
        <v>8</v>
      </c>
      <c r="B125" s="39" t="s">
        <v>46</v>
      </c>
      <c r="C125" s="78" t="s">
        <v>68</v>
      </c>
      <c r="D125" s="78" t="s">
        <v>71</v>
      </c>
      <c r="E125" s="7">
        <f t="shared" si="21"/>
        <v>1.1000000000000001</v>
      </c>
      <c r="F125" s="83">
        <v>1.1000000000000001</v>
      </c>
      <c r="G125" s="7"/>
      <c r="H125" s="7"/>
    </row>
    <row r="126" spans="1:8" ht="16.5" customHeight="1" x14ac:dyDescent="0.25">
      <c r="A126" s="1">
        <v>9</v>
      </c>
      <c r="B126" s="39" t="s">
        <v>46</v>
      </c>
      <c r="C126" s="78" t="s">
        <v>72</v>
      </c>
      <c r="D126" s="82">
        <v>16</v>
      </c>
      <c r="E126" s="7">
        <f t="shared" si="21"/>
        <v>7</v>
      </c>
      <c r="F126" s="80">
        <v>7</v>
      </c>
      <c r="G126" s="7"/>
      <c r="H126" s="7"/>
    </row>
    <row r="127" spans="1:8" ht="16.5" customHeight="1" x14ac:dyDescent="0.25">
      <c r="A127" s="1">
        <v>10</v>
      </c>
      <c r="B127" s="39" t="s">
        <v>46</v>
      </c>
      <c r="C127" s="78" t="s">
        <v>73</v>
      </c>
      <c r="D127" s="78" t="s">
        <v>74</v>
      </c>
      <c r="E127" s="7">
        <f t="shared" si="21"/>
        <v>2.7</v>
      </c>
      <c r="F127" s="83">
        <v>2.7</v>
      </c>
      <c r="G127" s="7"/>
      <c r="H127" s="7"/>
    </row>
    <row r="128" spans="1:8" ht="16.5" customHeight="1" x14ac:dyDescent="0.25">
      <c r="A128" s="1">
        <v>11</v>
      </c>
      <c r="B128" s="39" t="s">
        <v>46</v>
      </c>
      <c r="C128" s="78" t="s">
        <v>73</v>
      </c>
      <c r="D128" s="78" t="s">
        <v>75</v>
      </c>
      <c r="E128" s="7">
        <f t="shared" si="21"/>
        <v>0.9</v>
      </c>
      <c r="F128" s="83">
        <v>0.9</v>
      </c>
      <c r="G128" s="7"/>
      <c r="H128" s="7"/>
    </row>
    <row r="129" spans="1:8" ht="16.5" customHeight="1" x14ac:dyDescent="0.25">
      <c r="A129" s="1">
        <v>12</v>
      </c>
      <c r="B129" s="39" t="s">
        <v>46</v>
      </c>
      <c r="C129" s="78" t="s">
        <v>76</v>
      </c>
      <c r="D129" s="78" t="s">
        <v>74</v>
      </c>
      <c r="E129" s="7">
        <f t="shared" si="21"/>
        <v>0.9</v>
      </c>
      <c r="F129" s="83">
        <v>0.9</v>
      </c>
      <c r="G129" s="7"/>
      <c r="H129" s="7"/>
    </row>
    <row r="130" spans="1:8" ht="16.5" customHeight="1" x14ac:dyDescent="0.25">
      <c r="A130" s="1">
        <v>13</v>
      </c>
      <c r="B130" s="39" t="s">
        <v>46</v>
      </c>
      <c r="C130" s="78" t="s">
        <v>76</v>
      </c>
      <c r="D130" s="78" t="s">
        <v>77</v>
      </c>
      <c r="E130" s="7">
        <f t="shared" si="21"/>
        <v>1.9</v>
      </c>
      <c r="F130" s="83">
        <v>1.9</v>
      </c>
      <c r="G130" s="7"/>
      <c r="H130" s="7"/>
    </row>
    <row r="131" spans="1:8" s="53" customFormat="1" ht="16.5" customHeight="1" x14ac:dyDescent="0.25">
      <c r="A131" s="74">
        <v>14</v>
      </c>
      <c r="B131" s="39" t="s">
        <v>46</v>
      </c>
      <c r="C131" s="82">
        <v>40</v>
      </c>
      <c r="D131" s="78" t="s">
        <v>67</v>
      </c>
      <c r="E131" s="81">
        <f t="shared" si="21"/>
        <v>0.3</v>
      </c>
      <c r="F131" s="83">
        <v>0.3</v>
      </c>
      <c r="G131" s="70"/>
      <c r="H131" s="70"/>
    </row>
    <row r="132" spans="1:8" s="53" customFormat="1" ht="16.5" customHeight="1" x14ac:dyDescent="0.25">
      <c r="A132" s="74">
        <v>15</v>
      </c>
      <c r="B132" s="39" t="s">
        <v>46</v>
      </c>
      <c r="C132" s="78" t="s">
        <v>78</v>
      </c>
      <c r="D132" s="78" t="s">
        <v>79</v>
      </c>
      <c r="E132" s="81">
        <f t="shared" si="21"/>
        <v>2.2000000000000002</v>
      </c>
      <c r="F132" s="83">
        <v>2.2000000000000002</v>
      </c>
      <c r="G132" s="70"/>
      <c r="H132" s="70"/>
    </row>
    <row r="133" spans="1:8" s="53" customFormat="1" ht="16.5" customHeight="1" x14ac:dyDescent="0.25">
      <c r="A133" s="74">
        <v>16</v>
      </c>
      <c r="B133" s="39" t="s">
        <v>46</v>
      </c>
      <c r="C133" s="78" t="s">
        <v>80</v>
      </c>
      <c r="D133" s="78" t="s">
        <v>72</v>
      </c>
      <c r="E133" s="81">
        <f t="shared" si="21"/>
        <v>0.9</v>
      </c>
      <c r="F133" s="83">
        <v>0.9</v>
      </c>
      <c r="G133" s="70"/>
      <c r="H133" s="70"/>
    </row>
    <row r="134" spans="1:8" ht="16.5" customHeight="1" x14ac:dyDescent="0.25">
      <c r="A134" s="1">
        <v>17</v>
      </c>
      <c r="B134" s="39" t="s">
        <v>46</v>
      </c>
      <c r="C134" s="78" t="s">
        <v>81</v>
      </c>
      <c r="D134" s="78" t="s">
        <v>82</v>
      </c>
      <c r="E134" s="7">
        <f t="shared" si="21"/>
        <v>3.5</v>
      </c>
      <c r="F134" s="82">
        <v>3.5</v>
      </c>
      <c r="G134" s="7"/>
      <c r="H134" s="7"/>
    </row>
    <row r="135" spans="1:8" s="84" customFormat="1" ht="16.5" customHeight="1" x14ac:dyDescent="0.25">
      <c r="A135" s="85">
        <v>18</v>
      </c>
      <c r="B135" s="39" t="s">
        <v>46</v>
      </c>
      <c r="C135" s="78" t="s">
        <v>85</v>
      </c>
      <c r="D135" s="78" t="s">
        <v>63</v>
      </c>
      <c r="E135" s="87">
        <f t="shared" si="21"/>
        <v>6.4</v>
      </c>
      <c r="F135" s="83">
        <v>6.4</v>
      </c>
      <c r="G135" s="87"/>
      <c r="H135" s="87"/>
    </row>
    <row r="136" spans="1:8" ht="16.5" customHeight="1" x14ac:dyDescent="0.25">
      <c r="A136" s="1">
        <v>19</v>
      </c>
      <c r="B136" s="39" t="s">
        <v>46</v>
      </c>
      <c r="C136" s="78" t="s">
        <v>83</v>
      </c>
      <c r="D136" s="78" t="s">
        <v>84</v>
      </c>
      <c r="E136" s="7">
        <f t="shared" si="21"/>
        <v>1</v>
      </c>
      <c r="F136" s="80">
        <v>1</v>
      </c>
      <c r="G136" s="7"/>
      <c r="H136" s="7"/>
    </row>
    <row r="137" spans="1:8" ht="27.75" customHeight="1" x14ac:dyDescent="0.25">
      <c r="A137" s="115" t="s">
        <v>10</v>
      </c>
      <c r="B137" s="116"/>
      <c r="C137" s="5"/>
      <c r="D137" s="5"/>
      <c r="E137" s="6">
        <f>SUM(E123:E136)</f>
        <v>32</v>
      </c>
      <c r="F137" s="6">
        <f>SUM(F123:F136)</f>
        <v>32</v>
      </c>
      <c r="G137" s="6">
        <f>SUM(G123:G136)</f>
        <v>0</v>
      </c>
      <c r="H137" s="6">
        <f>SUM(H123:H136)</f>
        <v>0</v>
      </c>
    </row>
    <row r="138" spans="1:8" ht="19.5" customHeight="1" x14ac:dyDescent="0.25">
      <c r="A138" s="103" t="s">
        <v>11</v>
      </c>
      <c r="B138" s="104"/>
      <c r="C138" s="5"/>
      <c r="D138" s="5"/>
      <c r="E138" s="6">
        <f>E122+E137</f>
        <v>45</v>
      </c>
      <c r="F138" s="6">
        <f t="shared" ref="F138:H138" si="22">F122+F137</f>
        <v>45</v>
      </c>
      <c r="G138" s="6">
        <f t="shared" si="22"/>
        <v>0</v>
      </c>
      <c r="H138" s="6">
        <f t="shared" si="22"/>
        <v>0</v>
      </c>
    </row>
    <row r="139" spans="1:8" ht="19.5" customHeight="1" x14ac:dyDescent="0.25">
      <c r="A139" s="105" t="s">
        <v>41</v>
      </c>
      <c r="B139" s="106"/>
      <c r="C139" s="106"/>
      <c r="D139" s="106"/>
      <c r="E139" s="106"/>
      <c r="F139" s="106"/>
      <c r="G139" s="106"/>
      <c r="H139" s="107"/>
    </row>
    <row r="140" spans="1:8" ht="15" customHeight="1" x14ac:dyDescent="0.25">
      <c r="A140" s="40">
        <v>1</v>
      </c>
      <c r="B140" s="1" t="s">
        <v>39</v>
      </c>
      <c r="C140" s="41">
        <v>57</v>
      </c>
      <c r="D140" s="41">
        <v>10</v>
      </c>
      <c r="E140" s="87">
        <f t="shared" ref="E140" si="23">SUM(F140:H140)</f>
        <v>4.0999999999999996</v>
      </c>
      <c r="F140" s="27">
        <v>4.0999999999999996</v>
      </c>
      <c r="G140" s="28"/>
      <c r="H140" s="28"/>
    </row>
    <row r="141" spans="1:8" ht="25.9" customHeight="1" x14ac:dyDescent="0.25">
      <c r="A141" s="115" t="s">
        <v>10</v>
      </c>
      <c r="B141" s="116"/>
      <c r="C141" s="5"/>
      <c r="D141" s="5"/>
      <c r="E141" s="6">
        <f>SUM(E140:E140)</f>
        <v>4.0999999999999996</v>
      </c>
      <c r="F141" s="6">
        <f>SUM(F140:F140)</f>
        <v>4.0999999999999996</v>
      </c>
      <c r="G141" s="6">
        <f>SUM(G140:G140)</f>
        <v>0</v>
      </c>
      <c r="H141" s="6">
        <f>SUM(H140:H140)</f>
        <v>0</v>
      </c>
    </row>
    <row r="142" spans="1:8" ht="16.5" customHeight="1" x14ac:dyDescent="0.25">
      <c r="A142" s="42">
        <v>2</v>
      </c>
      <c r="B142" s="5" t="s">
        <v>52</v>
      </c>
      <c r="C142" s="90">
        <v>84</v>
      </c>
      <c r="D142" s="90">
        <v>22</v>
      </c>
      <c r="E142" s="87">
        <f t="shared" ref="E142:E145" si="24">SUM(F142:H142)</f>
        <v>2.2999999999999998</v>
      </c>
      <c r="F142" s="91">
        <v>2.2999999999999998</v>
      </c>
      <c r="G142" s="92"/>
      <c r="H142" s="92"/>
    </row>
    <row r="143" spans="1:8" ht="16.5" customHeight="1" x14ac:dyDescent="0.25">
      <c r="A143" s="42">
        <v>3</v>
      </c>
      <c r="B143" s="5" t="s">
        <v>52</v>
      </c>
      <c r="C143" s="90">
        <v>95</v>
      </c>
      <c r="D143" s="90">
        <v>14</v>
      </c>
      <c r="E143" s="87">
        <f t="shared" si="24"/>
        <v>2.9</v>
      </c>
      <c r="F143" s="91">
        <v>2.9</v>
      </c>
      <c r="G143" s="92"/>
      <c r="H143" s="92"/>
    </row>
    <row r="144" spans="1:8" s="84" customFormat="1" ht="16.5" customHeight="1" x14ac:dyDescent="0.25">
      <c r="A144" s="42">
        <v>4</v>
      </c>
      <c r="B144" s="86" t="s">
        <v>52</v>
      </c>
      <c r="C144" s="90">
        <v>61</v>
      </c>
      <c r="D144" s="90">
        <v>9</v>
      </c>
      <c r="E144" s="87">
        <f t="shared" si="24"/>
        <v>9.9</v>
      </c>
      <c r="F144" s="91"/>
      <c r="G144" s="91"/>
      <c r="H144" s="91">
        <v>9.9</v>
      </c>
    </row>
    <row r="145" spans="1:8" x14ac:dyDescent="0.25">
      <c r="A145" s="5">
        <v>5</v>
      </c>
      <c r="B145" s="5" t="s">
        <v>52</v>
      </c>
      <c r="C145" s="90">
        <v>71</v>
      </c>
      <c r="D145" s="90">
        <v>1.2</v>
      </c>
      <c r="E145" s="87">
        <f t="shared" si="24"/>
        <v>5.0999999999999996</v>
      </c>
      <c r="F145" s="91"/>
      <c r="G145" s="91"/>
      <c r="H145" s="91">
        <v>5.0999999999999996</v>
      </c>
    </row>
    <row r="146" spans="1:8" ht="29.25" customHeight="1" x14ac:dyDescent="0.25">
      <c r="A146" s="115" t="s">
        <v>10</v>
      </c>
      <c r="B146" s="116"/>
      <c r="C146" s="5"/>
      <c r="D146" s="5"/>
      <c r="E146" s="6">
        <f>SUM(E142:E145)</f>
        <v>20.2</v>
      </c>
      <c r="F146" s="6">
        <f t="shared" ref="F146:H146" si="25">SUM(F142:F145)</f>
        <v>5.1999999999999993</v>
      </c>
      <c r="G146" s="6">
        <f t="shared" si="25"/>
        <v>0</v>
      </c>
      <c r="H146" s="6">
        <f t="shared" si="25"/>
        <v>15</v>
      </c>
    </row>
    <row r="147" spans="1:8" ht="15" customHeight="1" x14ac:dyDescent="0.25">
      <c r="A147" s="30">
        <v>6</v>
      </c>
      <c r="B147" s="5" t="s">
        <v>40</v>
      </c>
      <c r="C147" s="93">
        <v>171</v>
      </c>
      <c r="D147" s="93">
        <v>5</v>
      </c>
      <c r="E147" s="87">
        <f t="shared" ref="E147:E151" si="26">SUM(F147:H147)</f>
        <v>1.5</v>
      </c>
      <c r="F147" s="94">
        <v>1.5</v>
      </c>
      <c r="G147" s="6"/>
      <c r="H147" s="6"/>
    </row>
    <row r="148" spans="1:8" s="84" customFormat="1" ht="15" customHeight="1" x14ac:dyDescent="0.25">
      <c r="A148" s="76">
        <v>7</v>
      </c>
      <c r="B148" s="86" t="s">
        <v>40</v>
      </c>
      <c r="C148" s="93">
        <v>227</v>
      </c>
      <c r="D148" s="93">
        <v>44</v>
      </c>
      <c r="E148" s="87">
        <f t="shared" si="26"/>
        <v>3.5</v>
      </c>
      <c r="F148" s="94">
        <v>3.5</v>
      </c>
      <c r="G148" s="6"/>
      <c r="H148" s="6"/>
    </row>
    <row r="149" spans="1:8" s="84" customFormat="1" ht="15" customHeight="1" x14ac:dyDescent="0.25">
      <c r="A149" s="76">
        <v>8</v>
      </c>
      <c r="B149" s="86" t="s">
        <v>40</v>
      </c>
      <c r="C149" s="93">
        <v>261</v>
      </c>
      <c r="D149" s="93">
        <v>7</v>
      </c>
      <c r="E149" s="87">
        <f t="shared" si="26"/>
        <v>2.8</v>
      </c>
      <c r="F149" s="94">
        <v>2.8</v>
      </c>
      <c r="G149" s="6"/>
      <c r="H149" s="6"/>
    </row>
    <row r="150" spans="1:8" ht="15" customHeight="1" x14ac:dyDescent="0.25">
      <c r="A150" s="30">
        <v>9</v>
      </c>
      <c r="B150" s="5" t="s">
        <v>40</v>
      </c>
      <c r="C150" s="93">
        <v>261</v>
      </c>
      <c r="D150" s="93">
        <v>11</v>
      </c>
      <c r="E150" s="87">
        <f t="shared" si="26"/>
        <v>2.1</v>
      </c>
      <c r="F150" s="94">
        <v>2.1</v>
      </c>
      <c r="G150" s="6"/>
      <c r="H150" s="6"/>
    </row>
    <row r="151" spans="1:8" ht="15" customHeight="1" x14ac:dyDescent="0.25">
      <c r="A151" s="30">
        <v>10</v>
      </c>
      <c r="B151" s="5" t="s">
        <v>40</v>
      </c>
      <c r="C151" s="93">
        <v>262</v>
      </c>
      <c r="D151" s="93">
        <v>2</v>
      </c>
      <c r="E151" s="87">
        <f t="shared" si="26"/>
        <v>6</v>
      </c>
      <c r="F151" s="94">
        <v>6</v>
      </c>
      <c r="G151" s="6"/>
      <c r="H151" s="6"/>
    </row>
    <row r="152" spans="1:8" ht="30.75" customHeight="1" x14ac:dyDescent="0.25">
      <c r="A152" s="115" t="s">
        <v>10</v>
      </c>
      <c r="B152" s="116"/>
      <c r="C152" s="5"/>
      <c r="D152" s="5"/>
      <c r="E152" s="6">
        <f>SUM(E147:E151)</f>
        <v>15.9</v>
      </c>
      <c r="F152" s="6">
        <f>SUM(F147:F151)</f>
        <v>15.9</v>
      </c>
      <c r="G152" s="6">
        <f>SUM(G147:G151)</f>
        <v>0</v>
      </c>
      <c r="H152" s="6">
        <f>SUM(H147:H151)</f>
        <v>0</v>
      </c>
    </row>
    <row r="153" spans="1:8" ht="15" customHeight="1" x14ac:dyDescent="0.25">
      <c r="A153" s="1">
        <v>11</v>
      </c>
      <c r="B153" s="5" t="s">
        <v>53</v>
      </c>
      <c r="C153" s="41">
        <v>67</v>
      </c>
      <c r="D153" s="41">
        <v>3</v>
      </c>
      <c r="E153" s="87">
        <f t="shared" ref="E153" si="27">SUM(F153:H153)</f>
        <v>2.8</v>
      </c>
      <c r="F153" s="27">
        <v>2.8</v>
      </c>
      <c r="G153" s="6"/>
      <c r="H153" s="6"/>
    </row>
    <row r="154" spans="1:8" ht="27.6" customHeight="1" x14ac:dyDescent="0.25">
      <c r="A154" s="115" t="s">
        <v>10</v>
      </c>
      <c r="B154" s="116"/>
      <c r="C154" s="5"/>
      <c r="D154" s="5"/>
      <c r="E154" s="6">
        <f>SUM(E153)</f>
        <v>2.8</v>
      </c>
      <c r="F154" s="6">
        <f t="shared" ref="F154:H154" si="28">SUM(F153)</f>
        <v>2.8</v>
      </c>
      <c r="G154" s="6">
        <f t="shared" si="28"/>
        <v>0</v>
      </c>
      <c r="H154" s="6">
        <f t="shared" si="28"/>
        <v>0</v>
      </c>
    </row>
    <row r="155" spans="1:8" s="84" customFormat="1" ht="18" customHeight="1" x14ac:dyDescent="0.25">
      <c r="A155" s="85">
        <v>12</v>
      </c>
      <c r="B155" s="86" t="s">
        <v>47</v>
      </c>
      <c r="C155" s="95">
        <v>30</v>
      </c>
      <c r="D155" s="95">
        <v>14</v>
      </c>
      <c r="E155" s="87">
        <f t="shared" ref="E155:E156" si="29">SUM(F155:H155)</f>
        <v>1.4</v>
      </c>
      <c r="F155" s="96">
        <v>1.4</v>
      </c>
      <c r="G155" s="6"/>
      <c r="H155" s="6"/>
    </row>
    <row r="156" spans="1:8" ht="19.149999999999999" customHeight="1" x14ac:dyDescent="0.25">
      <c r="A156" s="88">
        <v>13</v>
      </c>
      <c r="B156" s="77" t="s">
        <v>47</v>
      </c>
      <c r="C156" s="95">
        <v>30</v>
      </c>
      <c r="D156" s="95">
        <v>24</v>
      </c>
      <c r="E156" s="87">
        <f t="shared" si="29"/>
        <v>1.7</v>
      </c>
      <c r="F156" s="96">
        <v>1.7</v>
      </c>
      <c r="G156" s="89"/>
      <c r="H156" s="89"/>
    </row>
    <row r="157" spans="1:8" ht="31.15" customHeight="1" x14ac:dyDescent="0.25">
      <c r="A157" s="115" t="s">
        <v>10</v>
      </c>
      <c r="B157" s="116"/>
      <c r="C157" s="5"/>
      <c r="D157" s="5"/>
      <c r="E157" s="6">
        <f>SUM(E155+E156)</f>
        <v>3.0999999999999996</v>
      </c>
      <c r="F157" s="6">
        <f t="shared" ref="F157:H157" si="30">SUM(F155+F156)</f>
        <v>3.0999999999999996</v>
      </c>
      <c r="G157" s="6">
        <f t="shared" si="30"/>
        <v>0</v>
      </c>
      <c r="H157" s="6">
        <f t="shared" si="30"/>
        <v>0</v>
      </c>
    </row>
    <row r="158" spans="1:8" x14ac:dyDescent="0.25">
      <c r="A158" s="103" t="s">
        <v>11</v>
      </c>
      <c r="B158" s="104"/>
      <c r="C158" s="5"/>
      <c r="D158" s="5"/>
      <c r="E158" s="6">
        <f>SUM(E141+E146+E152+E154+E157)</f>
        <v>46.099999999999994</v>
      </c>
      <c r="F158" s="6">
        <f t="shared" ref="F158:H158" si="31">SUM(F141+F146+F152+F154+F157)</f>
        <v>31.1</v>
      </c>
      <c r="G158" s="6">
        <f t="shared" si="31"/>
        <v>0</v>
      </c>
      <c r="H158" s="6">
        <f t="shared" si="31"/>
        <v>15</v>
      </c>
    </row>
    <row r="159" spans="1:8" x14ac:dyDescent="0.25">
      <c r="A159" s="105" t="s">
        <v>42</v>
      </c>
      <c r="B159" s="108"/>
      <c r="C159" s="108"/>
      <c r="D159" s="108"/>
      <c r="E159" s="108"/>
      <c r="F159" s="108"/>
      <c r="G159" s="108"/>
      <c r="H159" s="109"/>
    </row>
    <row r="160" spans="1:8" x14ac:dyDescent="0.25">
      <c r="A160" s="38">
        <v>1</v>
      </c>
      <c r="B160" s="21" t="s">
        <v>43</v>
      </c>
      <c r="C160" s="21">
        <v>52</v>
      </c>
      <c r="D160" s="29">
        <v>3</v>
      </c>
      <c r="E160" s="87">
        <f t="shared" ref="E160:E161" si="32">SUM(F160:H160)</f>
        <v>1.7</v>
      </c>
      <c r="F160" s="22">
        <v>1.7</v>
      </c>
      <c r="G160" s="38"/>
      <c r="H160" s="38"/>
    </row>
    <row r="161" spans="1:9" s="84" customFormat="1" x14ac:dyDescent="0.25">
      <c r="A161" s="146">
        <v>2</v>
      </c>
      <c r="B161" s="21" t="s">
        <v>43</v>
      </c>
      <c r="C161" s="21">
        <v>52</v>
      </c>
      <c r="D161" s="29">
        <v>3</v>
      </c>
      <c r="E161" s="87">
        <f t="shared" si="32"/>
        <v>0.6</v>
      </c>
      <c r="F161" s="98">
        <v>0.6</v>
      </c>
      <c r="G161" s="38"/>
      <c r="H161" s="38"/>
    </row>
    <row r="162" spans="1:9" ht="27.75" customHeight="1" x14ac:dyDescent="0.25">
      <c r="A162" s="111" t="s">
        <v>10</v>
      </c>
      <c r="B162" s="112"/>
      <c r="C162" s="21"/>
      <c r="D162" s="21"/>
      <c r="E162" s="23">
        <f>SUM(E160:E161)</f>
        <v>2.2999999999999998</v>
      </c>
      <c r="F162" s="99">
        <f t="shared" ref="F162:H162" si="33">SUM(F160:F161)</f>
        <v>2.2999999999999998</v>
      </c>
      <c r="G162" s="99">
        <f t="shared" si="33"/>
        <v>0</v>
      </c>
      <c r="H162" s="99">
        <f t="shared" si="33"/>
        <v>0</v>
      </c>
    </row>
    <row r="163" spans="1:9" ht="16.899999999999999" customHeight="1" x14ac:dyDescent="0.25">
      <c r="A163" s="31">
        <v>3</v>
      </c>
      <c r="B163" s="21" t="s">
        <v>50</v>
      </c>
      <c r="C163" s="97">
        <v>21</v>
      </c>
      <c r="D163" s="97">
        <v>2</v>
      </c>
      <c r="E163" s="87">
        <f t="shared" ref="E163:E164" si="34">SUM(F163:H163)</f>
        <v>0.7</v>
      </c>
      <c r="F163" s="98">
        <v>0.7</v>
      </c>
      <c r="G163" s="22"/>
      <c r="H163" s="22"/>
    </row>
    <row r="164" spans="1:9" ht="16.5" customHeight="1" x14ac:dyDescent="0.25">
      <c r="A164" s="31">
        <v>4</v>
      </c>
      <c r="B164" s="21" t="s">
        <v>50</v>
      </c>
      <c r="C164" s="97">
        <v>14</v>
      </c>
      <c r="D164" s="97">
        <v>24</v>
      </c>
      <c r="E164" s="87">
        <f t="shared" si="34"/>
        <v>0.3</v>
      </c>
      <c r="F164" s="98">
        <v>0.3</v>
      </c>
      <c r="G164" s="22"/>
      <c r="H164" s="22"/>
    </row>
    <row r="165" spans="1:9" ht="28.15" customHeight="1" x14ac:dyDescent="0.25">
      <c r="A165" s="111" t="s">
        <v>10</v>
      </c>
      <c r="B165" s="112"/>
      <c r="C165" s="21"/>
      <c r="D165" s="21"/>
      <c r="E165" s="23">
        <f>SUM(E163:E164)</f>
        <v>1</v>
      </c>
      <c r="F165" s="23">
        <f t="shared" ref="F165:H165" si="35">SUM(F163:F164)</f>
        <v>1</v>
      </c>
      <c r="G165" s="23">
        <f t="shared" si="35"/>
        <v>0</v>
      </c>
      <c r="H165" s="23">
        <f t="shared" si="35"/>
        <v>0</v>
      </c>
    </row>
    <row r="166" spans="1:9" x14ac:dyDescent="0.25">
      <c r="A166" s="113" t="s">
        <v>11</v>
      </c>
      <c r="B166" s="114"/>
      <c r="C166" s="21"/>
      <c r="D166" s="21"/>
      <c r="E166" s="23">
        <f>SUM(E162+E165)</f>
        <v>3.3</v>
      </c>
      <c r="F166" s="99">
        <f t="shared" ref="F166:H166" si="36">SUM(F162+F165)</f>
        <v>3.3</v>
      </c>
      <c r="G166" s="99">
        <f t="shared" si="36"/>
        <v>0</v>
      </c>
      <c r="H166" s="99">
        <f t="shared" si="36"/>
        <v>0</v>
      </c>
    </row>
    <row r="167" spans="1:9" ht="32.25" customHeight="1" x14ac:dyDescent="0.25">
      <c r="A167" s="110" t="s">
        <v>44</v>
      </c>
      <c r="B167" s="110"/>
      <c r="C167" s="24"/>
      <c r="D167" s="24"/>
      <c r="E167" s="6">
        <f>SUM(E44+E55+E72+E88+E98+E103+E115+E138+E158+E166)</f>
        <v>373.10000000000008</v>
      </c>
      <c r="F167" s="6">
        <f>SUM(F44+F55+F72+F88+F98+F115+F138+F158+F166)</f>
        <v>289</v>
      </c>
      <c r="G167" s="6">
        <f>SUM(G44+G55+G72+G88+G98+G115+G138+G158+G166)</f>
        <v>1.9</v>
      </c>
      <c r="H167" s="6">
        <f>SUM(H44+H55+H72+H88+H98+H103+H115+H138+H158+H166)</f>
        <v>82.2</v>
      </c>
    </row>
    <row r="170" spans="1:9" ht="20.25" x14ac:dyDescent="0.3">
      <c r="A170" s="102"/>
      <c r="B170" s="102"/>
      <c r="C170" s="102"/>
      <c r="D170" s="102"/>
      <c r="E170" s="102"/>
      <c r="F170" s="102"/>
      <c r="G170" s="102"/>
      <c r="H170" s="102"/>
      <c r="I170" s="102"/>
    </row>
  </sheetData>
  <mergeCells count="66">
    <mergeCell ref="A72:B72"/>
    <mergeCell ref="A63:B63"/>
    <mergeCell ref="A91:B91"/>
    <mergeCell ref="A89:H89"/>
    <mergeCell ref="G81:G82"/>
    <mergeCell ref="H81:H82"/>
    <mergeCell ref="A85:B85"/>
    <mergeCell ref="A73:H73"/>
    <mergeCell ref="A81:B82"/>
    <mergeCell ref="C81:C82"/>
    <mergeCell ref="D81:D82"/>
    <mergeCell ref="E81:E82"/>
    <mergeCell ref="F81:F82"/>
    <mergeCell ref="A76:B76"/>
    <mergeCell ref="A87:B87"/>
    <mergeCell ref="A88:B88"/>
    <mergeCell ref="A2:H2"/>
    <mergeCell ref="B6:D6"/>
    <mergeCell ref="A6:A7"/>
    <mergeCell ref="E6:E7"/>
    <mergeCell ref="A3:H3"/>
    <mergeCell ref="A5:H5"/>
    <mergeCell ref="F6:H6"/>
    <mergeCell ref="A18:B18"/>
    <mergeCell ref="A15:B15"/>
    <mergeCell ref="A52:B52"/>
    <mergeCell ref="A54:B54"/>
    <mergeCell ref="A27:B27"/>
    <mergeCell ref="A44:B44"/>
    <mergeCell ref="A45:H45"/>
    <mergeCell ref="A49:B49"/>
    <mergeCell ref="A33:B33"/>
    <mergeCell ref="A43:B43"/>
    <mergeCell ref="A98:B98"/>
    <mergeCell ref="A97:B97"/>
    <mergeCell ref="A137:B137"/>
    <mergeCell ref="A93:B93"/>
    <mergeCell ref="A104:H104"/>
    <mergeCell ref="A116:H116"/>
    <mergeCell ref="A122:B122"/>
    <mergeCell ref="A114:B114"/>
    <mergeCell ref="A115:B115"/>
    <mergeCell ref="A110:B110"/>
    <mergeCell ref="A99:H99"/>
    <mergeCell ref="A102:B102"/>
    <mergeCell ref="A103:B103"/>
    <mergeCell ref="A61:B61"/>
    <mergeCell ref="A68:B68"/>
    <mergeCell ref="A55:B55"/>
    <mergeCell ref="A56:H56"/>
    <mergeCell ref="A58:B58"/>
    <mergeCell ref="A71:B71"/>
    <mergeCell ref="A170:I170"/>
    <mergeCell ref="A158:B158"/>
    <mergeCell ref="A139:H139"/>
    <mergeCell ref="A159:H159"/>
    <mergeCell ref="A167:B167"/>
    <mergeCell ref="A162:B162"/>
    <mergeCell ref="A166:B166"/>
    <mergeCell ref="A146:B146"/>
    <mergeCell ref="A152:B152"/>
    <mergeCell ref="A165:B165"/>
    <mergeCell ref="A141:B141"/>
    <mergeCell ref="A154:B154"/>
    <mergeCell ref="A157:B157"/>
    <mergeCell ref="A138:B138"/>
  </mergeCells>
  <pageMargins left="0.70866141732283472" right="0.70866141732283472" top="0.74803149606299213" bottom="0.74803149606299213" header="0.31496062992125984" footer="0.31496062992125984"/>
  <pageSetup paperSize="9" scale="47" orientation="portrait" r:id="rId1"/>
  <rowBreaks count="2" manualBreakCount="2">
    <brk id="72" max="16383" man="1"/>
    <brk id="11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2023-02-16T07:22:56Z</dcterms:modified>
</cp:coreProperties>
</file>