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W139" i="1" l="1"/>
  <c r="W144" i="1"/>
  <c r="V139" i="1" l="1"/>
  <c r="V144" i="1"/>
  <c r="K144" i="1" l="1"/>
  <c r="M219" i="1" l="1"/>
  <c r="Q219" i="1" l="1"/>
  <c r="Q157" i="1"/>
  <c r="Q182" i="1"/>
  <c r="C199" i="1"/>
  <c r="C198" i="1"/>
  <c r="M144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3" i="1"/>
  <c r="D184" i="1"/>
  <c r="D185" i="1"/>
  <c r="D186" i="1"/>
  <c r="D187" i="1"/>
  <c r="D188" i="1"/>
  <c r="N219" i="1" l="1"/>
  <c r="J153" i="1" l="1"/>
  <c r="J149" i="1"/>
  <c r="E182" i="1" l="1"/>
  <c r="L162" i="1"/>
  <c r="P165" i="1" l="1"/>
  <c r="U219" i="1" l="1"/>
  <c r="L144" i="1" l="1"/>
  <c r="T165" i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G139" i="1" s="1"/>
  <c r="H137" i="1"/>
  <c r="H139" i="1" s="1"/>
  <c r="I137" i="1"/>
  <c r="J137" i="1"/>
  <c r="J139" i="1" s="1"/>
  <c r="K137" i="1"/>
  <c r="K139" i="1" s="1"/>
  <c r="L137" i="1"/>
  <c r="L139" i="1" s="1"/>
  <c r="M137" i="1"/>
  <c r="M139" i="1" s="1"/>
  <c r="N137" i="1"/>
  <c r="O137" i="1"/>
  <c r="O139" i="1" s="1"/>
  <c r="P137" i="1"/>
  <c r="P139" i="1" s="1"/>
  <c r="Q137" i="1"/>
  <c r="R137" i="1"/>
  <c r="R139" i="1" s="1"/>
  <c r="S137" i="1"/>
  <c r="S139" i="1" s="1"/>
  <c r="T137" i="1"/>
  <c r="T139" i="1" s="1"/>
  <c r="U137" i="1"/>
  <c r="U139" i="1" s="1"/>
  <c r="V137" i="1"/>
  <c r="W137" i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J147" i="1"/>
  <c r="K147" i="1"/>
  <c r="K149" i="1" s="1"/>
  <c r="L147" i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L183" i="1"/>
  <c r="S188" i="1"/>
  <c r="S187" i="1" s="1"/>
  <c r="S183" i="1"/>
  <c r="C183" i="1" l="1"/>
  <c r="C187" i="1" s="1"/>
  <c r="C188" i="1"/>
  <c r="N124" i="1"/>
  <c r="N123" i="1"/>
  <c r="W124" i="1" l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L174" i="1"/>
  <c r="G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W127" i="1"/>
  <c r="U127" i="1"/>
  <c r="R127" i="1"/>
  <c r="Q127" i="1"/>
  <c r="I127" i="1"/>
  <c r="E127" i="1"/>
  <c r="B127" i="1"/>
  <c r="B125" i="1"/>
  <c r="C122" i="1"/>
  <c r="D122" i="1" s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7" i="1"/>
  <c r="C115" i="1"/>
  <c r="D115" i="1" s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D109" i="1" s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9" i="1" l="1"/>
  <c r="C171" i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27" i="1"/>
  <c r="D127" i="1" s="1"/>
  <c r="C162" i="1"/>
  <c r="D162" i="1" s="1"/>
  <c r="D171" i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<sst xmlns="http://schemas.openxmlformats.org/spreadsheetml/2006/main" count="267" uniqueCount="216">
  <si>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</si>
  <si>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</si>
  <si>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</si>
  <si>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</si>
  <si>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</si>
  <si>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</si>
  <si>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</si>
  <si>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</si>
  <si>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</si>
  <si>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</si>
  <si>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</si>
  <si>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</si>
  <si>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</si>
  <si>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</si>
  <si>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</si>
  <si>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</si>
  <si>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</si>
  <si>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</si>
  <si>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</si>
  <si>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</si>
  <si>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</si>
  <si>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</si>
  <si>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</si>
  <si>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</si>
  <si>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</si>
  <si>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</si>
  <si>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</si>
  <si>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</si>
  <si>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</si>
  <si>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</si>
  <si>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</si>
  <si>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</si>
  <si>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</si>
  <si>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</si>
  <si>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</si>
  <si>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</si>
  <si>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</si>
  <si>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</si>
  <si>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</si>
  <si>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</si>
  <si>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</si>
  <si>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</si>
  <si>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</si>
  <si>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</si>
  <si>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</si>
  <si>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</si>
  <si>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</si>
  <si>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</si>
  <si>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</si>
  <si>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</si>
  <si>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</si>
  <si>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</si>
  <si>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</si>
  <si>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</si>
  <si>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</si>
  <si>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</si>
  <si>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</si>
  <si>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</si>
  <si>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</si>
  <si>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</si>
  <si>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</si>
  <si>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</si>
  <si>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</si>
  <si>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</si>
  <si>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</si>
  <si>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</si>
  <si>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</si>
  <si>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</si>
  <si>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</si>
  <si>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</si>
  <si>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</si>
  <si>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</si>
  <si>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</si>
  <si>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</si>
  <si>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</si>
  <si>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</si>
  <si>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</si>
  <si>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</si>
  <si>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</si>
  <si>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</si>
  <si>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</si>
  <si>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</si>
  <si>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</si>
  <si>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</si>
  <si>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</si>
  <si>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</si>
  <si>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</si>
  <si>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</si>
  <si>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</si>
  <si>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</si>
  <si>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</si>
  <si>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</si>
  <si>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</si>
  <si>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</si>
  <si>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</si>
  <si>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</si>
  <si>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</si>
  <si>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</si>
  <si>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</si>
  <si>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</si>
  <si>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</si>
  <si>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</si>
  <si>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</si>
  <si>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</si>
  <si>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</si>
  <si>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</si>
  <si>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</si>
  <si>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</si>
  <si>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</si>
  <si>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</si>
  <si>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</si>
  <si>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</si>
  <si>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</si>
  <si>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</si>
  <si>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</si>
  <si>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</si>
  <si>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</si>
  <si>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</si>
  <si>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</si>
  <si>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</si>
  <si>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</si>
  <si>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</si>
  <si>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</si>
  <si>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</si>
  <si>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</si>
  <si>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</si>
  <si>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</si>
  <si>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</si>
  <si>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</si>
  <si>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</si>
  <si>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</si>
  <si>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</si>
  <si>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</si>
  <si>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</si>
  <si>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</si>
  <si>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</si>
  <si>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</si>
  <si>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</si>
  <si>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</si>
  <si>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</si>
  <si>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</si>
  <si>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</si>
  <si>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</si>
  <si>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</si>
  <si>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</si>
  <si>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</si>
  <si>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</si>
  <si>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</si>
  <si>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</si>
  <si>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</si>
  <si>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</si>
  <si>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</si>
  <si>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</si>
  <si>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</si>
  <si>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</si>
  <si>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</si>
  <si>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</si>
  <si>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</si>
  <si>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</si>
  <si>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</si>
  <si>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</si>
  <si>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</si>
  <si>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</si>
  <si>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</si>
  <si>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</si>
  <si>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</si>
  <si>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</si>
  <si>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</si>
  <si>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</si>
  <si>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</si>
  <si>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</si>
  <si>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</si>
  <si>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</si>
  <si>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</si>
  <si>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</si>
  <si>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</si>
  <si>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</si>
  <si>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</si>
  <si>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</si>
  <si>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</si>
  <si>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</si>
  <si>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</si>
  <si>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</si>
  <si>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</si>
  <si>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</si>
  <si>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</si>
  <si>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</si>
  <si>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</si>
  <si>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</si>
  <si>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</si>
  <si>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</si>
  <si>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</si>
  <si>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</si>
  <si>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</si>
  <si>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</si>
  <si>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</si>
  <si>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</si>
  <si>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</si>
  <si>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</si>
  <si>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</si>
  <si>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</si>
  <si>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</si>
  <si>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</si>
  <si>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</si>
  <si>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</si>
  <si>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</si>
  <si>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</si>
  <si>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</si>
  <si>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</si>
  <si>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</si>
  <si>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</si>
  <si>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</si>
  <si>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</si>
  <si>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</si>
  <si>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</si>
  <si>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16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</si>
</sst>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181" activePane="bottomRight" state="frozen"/>
      <selection activeCell="A2" sqref="A2"/>
      <selection pane="topRight" activeCell="F2" sqref="F2"/>
      <selection pane="bottomLeft" activeCell="A7" sqref="A7"/>
      <selection pane="bottomRight" activeCell="G117" sqref="G11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3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72" t="s">
        <v>193</v>
      </c>
      <c r="D4" s="172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7"/>
      <c r="B5" s="180"/>
      <c r="C5" s="173"/>
      <c r="D5" s="173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78"/>
      <c r="B6" s="181"/>
      <c r="C6" s="174"/>
      <c r="D6" s="174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98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98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98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98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161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161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64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64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299829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296654</v>
      </c>
      <c r="C102" s="27">
        <f>SUM(E102:Y102)</f>
        <v>294471.8</v>
      </c>
      <c r="D102" s="15">
        <f>C102/B102</f>
        <v>0.99264395558462037</v>
      </c>
      <c r="E102" s="94">
        <v>15500</v>
      </c>
      <c r="F102" s="94">
        <v>9790</v>
      </c>
      <c r="G102" s="94">
        <v>17503</v>
      </c>
      <c r="H102" s="94">
        <v>18110</v>
      </c>
      <c r="I102" s="94">
        <v>9161</v>
      </c>
      <c r="J102" s="94">
        <v>22484</v>
      </c>
      <c r="K102" s="94">
        <v>13300</v>
      </c>
      <c r="L102" s="94">
        <v>12880</v>
      </c>
      <c r="M102" s="94">
        <v>15038</v>
      </c>
      <c r="N102" s="94">
        <v>5667.8</v>
      </c>
      <c r="O102" s="94">
        <v>8138</v>
      </c>
      <c r="P102" s="94">
        <v>14888</v>
      </c>
      <c r="Q102" s="94">
        <v>16172</v>
      </c>
      <c r="R102" s="94">
        <v>17150</v>
      </c>
      <c r="S102" s="94">
        <v>18259</v>
      </c>
      <c r="T102" s="94">
        <v>13212</v>
      </c>
      <c r="U102" s="94">
        <v>10380</v>
      </c>
      <c r="V102" s="94">
        <v>5365</v>
      </c>
      <c r="W102" s="94">
        <v>15283</v>
      </c>
      <c r="X102" s="94">
        <v>23491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13471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0.97832317043007389</v>
      </c>
      <c r="C104" s="29">
        <f>C102/C101</f>
        <v>0.98213248218151006</v>
      </c>
      <c r="D104" s="15">
        <f t="shared" ref="D104:D132" si="29">C104/B104</f>
        <v>1.0038937151511618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0.9887024798056826</v>
      </c>
      <c r="H104" s="29">
        <f t="shared" si="30"/>
        <v>0.98643716978048912</v>
      </c>
      <c r="I104" s="29">
        <f t="shared" si="30"/>
        <v>0.96208779668136946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0.95386210471747024</v>
      </c>
      <c r="M104" s="29">
        <f t="shared" si="30"/>
        <v>0.98281158094242205</v>
      </c>
      <c r="N104" s="29">
        <f t="shared" si="30"/>
        <v>0.97134532990574129</v>
      </c>
      <c r="O104" s="29">
        <f t="shared" si="30"/>
        <v>0.96012269938650308</v>
      </c>
      <c r="P104" s="29">
        <f t="shared" si="30"/>
        <v>0.98569915254237284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0.98124462596732587</v>
      </c>
      <c r="T104" s="29">
        <f t="shared" si="30"/>
        <v>0.98077351347338726</v>
      </c>
      <c r="U104" s="29">
        <f t="shared" si="30"/>
        <v>0.99444337995784637</v>
      </c>
      <c r="V104" s="29">
        <f t="shared" si="30"/>
        <v>0.9377731165880091</v>
      </c>
      <c r="W104" s="29">
        <f t="shared" si="30"/>
        <v>0.99220930987469969</v>
      </c>
      <c r="X104" s="29">
        <f t="shared" si="30"/>
        <v>0.9933609607577808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6573</v>
      </c>
      <c r="C105" s="88">
        <f>C101-C102</f>
        <v>5357.2000000000116</v>
      </c>
      <c r="D105" s="15">
        <f t="shared" si="29"/>
        <v>0.81503118819412923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200</v>
      </c>
      <c r="H105" s="94">
        <f t="shared" si="31"/>
        <v>249</v>
      </c>
      <c r="I105" s="94">
        <f t="shared" si="31"/>
        <v>361</v>
      </c>
      <c r="J105" s="94">
        <f t="shared" si="31"/>
        <v>50</v>
      </c>
      <c r="K105" s="94">
        <f t="shared" si="31"/>
        <v>180</v>
      </c>
      <c r="L105" s="94">
        <f t="shared" si="31"/>
        <v>623</v>
      </c>
      <c r="M105" s="94">
        <f t="shared" si="31"/>
        <v>263</v>
      </c>
      <c r="N105" s="94">
        <f t="shared" si="31"/>
        <v>167.19999999999982</v>
      </c>
      <c r="O105" s="94">
        <f t="shared" si="31"/>
        <v>338</v>
      </c>
      <c r="P105" s="94">
        <f t="shared" si="31"/>
        <v>257</v>
      </c>
      <c r="Q105" s="94">
        <f t="shared" si="31"/>
        <v>1261</v>
      </c>
      <c r="R105" s="94">
        <f t="shared" si="31"/>
        <v>-182</v>
      </c>
      <c r="S105" s="94">
        <f t="shared" si="31"/>
        <v>349</v>
      </c>
      <c r="T105" s="94">
        <f t="shared" si="31"/>
        <v>259</v>
      </c>
      <c r="U105" s="94">
        <f t="shared" si="31"/>
        <v>58</v>
      </c>
      <c r="V105" s="94">
        <f t="shared" si="31"/>
        <v>356</v>
      </c>
      <c r="W105" s="94">
        <f t="shared" si="31"/>
        <v>120</v>
      </c>
      <c r="X105" s="94">
        <f t="shared" si="31"/>
        <v>157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162854.5</v>
      </c>
      <c r="D106" s="15">
        <f t="shared" si="29"/>
        <v>0.971714549956741</v>
      </c>
      <c r="E106" s="10">
        <v>13142</v>
      </c>
      <c r="F106" s="10">
        <v>5958</v>
      </c>
      <c r="G106" s="10">
        <v>5025</v>
      </c>
      <c r="H106" s="10">
        <v>9701</v>
      </c>
      <c r="I106" s="10">
        <v>4884</v>
      </c>
      <c r="J106" s="10">
        <v>12931</v>
      </c>
      <c r="K106" s="10">
        <v>7041.5</v>
      </c>
      <c r="L106" s="10">
        <v>6008</v>
      </c>
      <c r="M106" s="10">
        <v>9271</v>
      </c>
      <c r="N106" s="10">
        <v>2687</v>
      </c>
      <c r="O106" s="10">
        <v>4717</v>
      </c>
      <c r="P106" s="10">
        <v>7911</v>
      </c>
      <c r="Q106" s="10">
        <v>11126</v>
      </c>
      <c r="R106" s="10">
        <v>10330</v>
      </c>
      <c r="S106" s="10">
        <v>10692</v>
      </c>
      <c r="T106" s="10">
        <v>6955</v>
      </c>
      <c r="U106" s="10">
        <v>6304</v>
      </c>
      <c r="V106" s="10">
        <v>3064</v>
      </c>
      <c r="W106" s="10">
        <v>7963</v>
      </c>
      <c r="X106" s="10">
        <v>11328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91604.3</v>
      </c>
      <c r="D108" s="15">
        <f t="shared" si="29"/>
        <v>0.96593346338377184</v>
      </c>
      <c r="E108" s="10">
        <v>825</v>
      </c>
      <c r="F108" s="10">
        <v>2890</v>
      </c>
      <c r="G108" s="10">
        <v>5172</v>
      </c>
      <c r="H108" s="10">
        <v>7222</v>
      </c>
      <c r="I108" s="10">
        <v>2585</v>
      </c>
      <c r="J108" s="10">
        <v>6984</v>
      </c>
      <c r="K108" s="10">
        <v>3294.5</v>
      </c>
      <c r="L108" s="10">
        <v>4591</v>
      </c>
      <c r="M108" s="10">
        <v>4431</v>
      </c>
      <c r="N108" s="10">
        <v>2261.8000000000002</v>
      </c>
      <c r="O108" s="10">
        <v>1609</v>
      </c>
      <c r="P108" s="10">
        <v>5331</v>
      </c>
      <c r="Q108" s="10">
        <v>3536</v>
      </c>
      <c r="R108" s="10">
        <v>6152</v>
      </c>
      <c r="S108" s="10">
        <v>6140</v>
      </c>
      <c r="T108" s="10">
        <v>5224</v>
      </c>
      <c r="U108" s="10">
        <v>3199</v>
      </c>
      <c r="V108" s="10">
        <v>1763</v>
      </c>
      <c r="W108" s="10">
        <v>4385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94"/>
      <c r="C109" s="26">
        <f>SUM(E109:Y109)</f>
        <v>0</v>
      </c>
      <c r="D109" s="15" t="e">
        <f t="shared" si="29"/>
        <v>#DIV/0!</v>
      </c>
      <c r="E109" s="24"/>
      <c r="F109" s="2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</row>
    <row r="110" spans="1:25" s="159" customFormat="1" ht="30" customHeight="1" x14ac:dyDescent="0.2">
      <c r="A110" s="31" t="s">
        <v>97</v>
      </c>
      <c r="B110" s="27">
        <v>296654</v>
      </c>
      <c r="C110" s="27">
        <f>SUM(E110:Y110)</f>
        <v>293939.8</v>
      </c>
      <c r="D110" s="15">
        <f t="shared" si="29"/>
        <v>0.99085062058829476</v>
      </c>
      <c r="E110" s="94">
        <v>15500</v>
      </c>
      <c r="F110" s="94">
        <v>9790</v>
      </c>
      <c r="G110" s="94">
        <v>17503</v>
      </c>
      <c r="H110" s="94">
        <v>18110</v>
      </c>
      <c r="I110" s="94">
        <v>9161</v>
      </c>
      <c r="J110" s="94">
        <v>22484</v>
      </c>
      <c r="K110" s="94">
        <v>13300</v>
      </c>
      <c r="L110" s="94">
        <v>12880</v>
      </c>
      <c r="M110" s="94">
        <v>15038</v>
      </c>
      <c r="N110" s="94">
        <v>5667.8</v>
      </c>
      <c r="O110" s="94">
        <v>8138</v>
      </c>
      <c r="P110" s="94">
        <v>14888</v>
      </c>
      <c r="Q110" s="94">
        <v>16172</v>
      </c>
      <c r="R110" s="94">
        <v>17150</v>
      </c>
      <c r="S110" s="94">
        <v>18259</v>
      </c>
      <c r="T110" s="94">
        <v>13212</v>
      </c>
      <c r="U110" s="94">
        <v>10305</v>
      </c>
      <c r="V110" s="94">
        <v>5365</v>
      </c>
      <c r="W110" s="94">
        <v>15283</v>
      </c>
      <c r="X110" s="94">
        <v>23034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0.97832317043007389</v>
      </c>
      <c r="C111" s="29">
        <f>C110/C101</f>
        <v>0.9803581374716922</v>
      </c>
      <c r="D111" s="15">
        <f t="shared" si="29"/>
        <v>1.0020800560623784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0.9887024798056826</v>
      </c>
      <c r="H111" s="94">
        <f t="shared" si="32"/>
        <v>0.98643716978048912</v>
      </c>
      <c r="I111" s="94">
        <f t="shared" si="32"/>
        <v>0.96208779668136946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0.95386210471747024</v>
      </c>
      <c r="M111" s="94">
        <f t="shared" si="32"/>
        <v>0.98281158094242205</v>
      </c>
      <c r="N111" s="94">
        <f t="shared" si="32"/>
        <v>0.97134532990574129</v>
      </c>
      <c r="O111" s="94">
        <f t="shared" si="32"/>
        <v>0.96012269938650308</v>
      </c>
      <c r="P111" s="94">
        <f t="shared" si="32"/>
        <v>0.98303070320237707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0.98124462596732587</v>
      </c>
      <c r="T111" s="94">
        <f t="shared" si="32"/>
        <v>0.98077351347338726</v>
      </c>
      <c r="U111" s="94">
        <f t="shared" si="32"/>
        <v>0.98725809542057863</v>
      </c>
      <c r="V111" s="94">
        <f t="shared" si="32"/>
        <v>0.9377731165880091</v>
      </c>
      <c r="W111" s="94">
        <f t="shared" si="32"/>
        <v>0.99220930987469969</v>
      </c>
      <c r="X111" s="94">
        <f t="shared" si="32"/>
        <v>0.97403585926928282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162283</v>
      </c>
      <c r="D112" s="15">
        <f t="shared" si="29"/>
        <v>0.96830454369163754</v>
      </c>
      <c r="E112" s="10">
        <v>13142</v>
      </c>
      <c r="F112" s="10">
        <v>5958</v>
      </c>
      <c r="G112" s="10">
        <v>5025</v>
      </c>
      <c r="H112" s="10">
        <v>9701</v>
      </c>
      <c r="I112" s="10">
        <v>4498</v>
      </c>
      <c r="J112" s="10">
        <v>12931</v>
      </c>
      <c r="K112" s="10">
        <v>7042</v>
      </c>
      <c r="L112" s="10">
        <v>6008</v>
      </c>
      <c r="M112" s="10">
        <v>9271</v>
      </c>
      <c r="N112" s="10">
        <v>2687</v>
      </c>
      <c r="O112" s="10">
        <v>4717</v>
      </c>
      <c r="P112" s="10">
        <v>7911</v>
      </c>
      <c r="Q112" s="10">
        <v>11126</v>
      </c>
      <c r="R112" s="10">
        <v>10330</v>
      </c>
      <c r="S112" s="10">
        <v>10692</v>
      </c>
      <c r="T112" s="10">
        <v>6955</v>
      </c>
      <c r="U112" s="10">
        <v>6304</v>
      </c>
      <c r="V112" s="10">
        <v>3064</v>
      </c>
      <c r="W112" s="10">
        <v>7963</v>
      </c>
      <c r="X112" s="10">
        <v>11142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91493.8</v>
      </c>
      <c r="D114" s="15">
        <f t="shared" si="29"/>
        <v>0.96476828175251761</v>
      </c>
      <c r="E114" s="10">
        <v>825</v>
      </c>
      <c r="F114" s="10">
        <v>2890</v>
      </c>
      <c r="G114" s="10">
        <v>5172</v>
      </c>
      <c r="H114" s="10">
        <v>7222</v>
      </c>
      <c r="I114" s="10">
        <v>2585</v>
      </c>
      <c r="J114" s="10">
        <v>6984</v>
      </c>
      <c r="K114" s="10">
        <v>3295</v>
      </c>
      <c r="L114" s="10">
        <v>4591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6140</v>
      </c>
      <c r="T114" s="10">
        <v>5224</v>
      </c>
      <c r="U114" s="10">
        <v>3199</v>
      </c>
      <c r="V114" s="10">
        <v>1763</v>
      </c>
      <c r="W114" s="10">
        <v>4385</v>
      </c>
      <c r="X114" s="10">
        <v>8418</v>
      </c>
      <c r="Y114" s="10">
        <v>5500</v>
      </c>
    </row>
    <row r="115" spans="1:25" s="12" customFormat="1" ht="30" hidden="1" customHeight="1" x14ac:dyDescent="0.2">
      <c r="A115" s="11" t="s">
        <v>95</v>
      </c>
      <c r="B115" s="94"/>
      <c r="C115" s="26">
        <f t="shared" si="33"/>
        <v>0</v>
      </c>
      <c r="D115" s="15" t="e">
        <f t="shared" si="29"/>
        <v>#DIV/0!</v>
      </c>
      <c r="E115" s="24"/>
      <c r="F115" s="2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578194</v>
      </c>
      <c r="C117" s="27">
        <f t="shared" si="33"/>
        <v>983220.8</v>
      </c>
      <c r="D117" s="15">
        <f t="shared" si="29"/>
        <v>1.7005032912828566</v>
      </c>
      <c r="E117" s="94">
        <v>75950</v>
      </c>
      <c r="F117" s="94">
        <v>29370</v>
      </c>
      <c r="G117" s="94">
        <v>58623</v>
      </c>
      <c r="H117" s="94">
        <v>58290</v>
      </c>
      <c r="I117" s="94">
        <v>26713</v>
      </c>
      <c r="J117" s="94">
        <v>80942</v>
      </c>
      <c r="K117" s="94">
        <v>47068.800000000003</v>
      </c>
      <c r="L117" s="94">
        <v>39215</v>
      </c>
      <c r="M117" s="94">
        <v>50987</v>
      </c>
      <c r="N117" s="94">
        <v>15864</v>
      </c>
      <c r="O117" s="94">
        <v>23562</v>
      </c>
      <c r="P117" s="94">
        <v>43934</v>
      </c>
      <c r="Q117" s="94">
        <v>50040</v>
      </c>
      <c r="R117" s="94">
        <v>57658</v>
      </c>
      <c r="S117" s="94">
        <v>69041</v>
      </c>
      <c r="T117" s="94">
        <v>41158</v>
      </c>
      <c r="U117" s="94">
        <v>31583</v>
      </c>
      <c r="V117" s="94">
        <v>14160</v>
      </c>
      <c r="W117" s="94">
        <v>46463</v>
      </c>
      <c r="X117" s="94">
        <v>84159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1.6519166666666667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567390</v>
      </c>
      <c r="D119" s="15">
        <f t="shared" si="29"/>
        <v>1.67196100849845</v>
      </c>
      <c r="E119" s="10">
        <v>64100</v>
      </c>
      <c r="F119" s="10">
        <v>17874</v>
      </c>
      <c r="G119" s="10">
        <v>17429</v>
      </c>
      <c r="H119" s="10">
        <v>31582</v>
      </c>
      <c r="I119" s="10">
        <v>14469</v>
      </c>
      <c r="J119" s="10">
        <v>46034</v>
      </c>
      <c r="K119" s="10">
        <v>26210</v>
      </c>
      <c r="L119" s="10">
        <v>18761</v>
      </c>
      <c r="M119" s="10">
        <v>31963</v>
      </c>
      <c r="N119" s="10">
        <v>7900</v>
      </c>
      <c r="O119" s="10">
        <v>14271</v>
      </c>
      <c r="P119" s="10">
        <v>24642</v>
      </c>
      <c r="Q119" s="10">
        <v>38276</v>
      </c>
      <c r="R119" s="10">
        <v>36865</v>
      </c>
      <c r="S119" s="10">
        <v>43186</v>
      </c>
      <c r="T119" s="10">
        <v>21688</v>
      </c>
      <c r="U119" s="10">
        <v>20172</v>
      </c>
      <c r="V119" s="10">
        <v>7339</v>
      </c>
      <c r="W119" s="10">
        <v>26720</v>
      </c>
      <c r="X119" s="10">
        <v>40849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296309.04000000004</v>
      </c>
      <c r="D121" s="15">
        <f t="shared" si="29"/>
        <v>1.6496530990596765</v>
      </c>
      <c r="E121" s="10">
        <v>3548</v>
      </c>
      <c r="F121" s="10">
        <v>8959</v>
      </c>
      <c r="G121" s="10">
        <v>18964</v>
      </c>
      <c r="H121" s="10">
        <v>23266</v>
      </c>
      <c r="I121" s="10">
        <v>7045</v>
      </c>
      <c r="J121" s="10">
        <v>26120</v>
      </c>
      <c r="K121" s="10">
        <v>11912</v>
      </c>
      <c r="L121" s="10">
        <v>14162</v>
      </c>
      <c r="M121" s="10">
        <v>14615</v>
      </c>
      <c r="N121" s="10">
        <v>6235</v>
      </c>
      <c r="O121" s="10">
        <v>4469</v>
      </c>
      <c r="P121" s="10">
        <v>14736</v>
      </c>
      <c r="Q121" s="10">
        <v>8522</v>
      </c>
      <c r="R121" s="10">
        <v>19133</v>
      </c>
      <c r="S121" s="10">
        <v>22163</v>
      </c>
      <c r="T121" s="10">
        <v>16460</v>
      </c>
      <c r="U121" s="10">
        <v>9437</v>
      </c>
      <c r="V121" s="10">
        <v>4963.04</v>
      </c>
      <c r="W121" s="10">
        <v>11400</v>
      </c>
      <c r="X121" s="10">
        <v>33395</v>
      </c>
      <c r="Y121" s="10">
        <v>16805</v>
      </c>
    </row>
    <row r="122" spans="1:25" s="12" customFormat="1" ht="31.15" hidden="1" customHeight="1" x14ac:dyDescent="0.2">
      <c r="A122" s="11" t="s">
        <v>95</v>
      </c>
      <c r="B122" s="94"/>
      <c r="C122" s="26">
        <f t="shared" si="33"/>
        <v>0</v>
      </c>
      <c r="D122" s="15" t="e">
        <f t="shared" si="29"/>
        <v>#DIV/0!</v>
      </c>
      <c r="E122" s="24"/>
      <c r="F122" s="2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</row>
    <row r="123" spans="1:25" s="12" customFormat="1" ht="31.15" customHeight="1" x14ac:dyDescent="0.2">
      <c r="A123" s="31" t="s">
        <v>98</v>
      </c>
      <c r="B123" s="50">
        <f>B117/B110*10</f>
        <v>19.490517572660405</v>
      </c>
      <c r="C123" s="50">
        <f>C117/C110*10</f>
        <v>33.449733584904124</v>
      </c>
      <c r="D123" s="15">
        <f t="shared" si="29"/>
        <v>1.7162055066113013</v>
      </c>
      <c r="E123" s="165">
        <f t="shared" ref="E123:G123" si="35">E117/E110*10</f>
        <v>49</v>
      </c>
      <c r="F123" s="165">
        <f t="shared" si="35"/>
        <v>30</v>
      </c>
      <c r="G123" s="165">
        <f t="shared" si="35"/>
        <v>33.493115465920127</v>
      </c>
      <c r="H123" s="165">
        <f t="shared" ref="H123:J123" si="36">H117/H110*10</f>
        <v>32.186637217007174</v>
      </c>
      <c r="I123" s="165">
        <f t="shared" si="36"/>
        <v>29.159480406069207</v>
      </c>
      <c r="J123" s="165">
        <f t="shared" si="36"/>
        <v>35.99982209571251</v>
      </c>
      <c r="K123" s="165">
        <f t="shared" ref="K123" si="37">K117/K110*10</f>
        <v>35.390075187969927</v>
      </c>
      <c r="L123" s="165">
        <f>L117/L110*10</f>
        <v>30.446428571428573</v>
      </c>
      <c r="M123" s="165">
        <f t="shared" ref="M123:S123" si="38">M117/M110*10</f>
        <v>33.905439553132062</v>
      </c>
      <c r="N123" s="165">
        <f t="shared" si="38"/>
        <v>27.989696178411375</v>
      </c>
      <c r="O123" s="165">
        <f t="shared" si="38"/>
        <v>28.953059719832879</v>
      </c>
      <c r="P123" s="165">
        <f t="shared" si="38"/>
        <v>29.509672219236972</v>
      </c>
      <c r="Q123" s="165">
        <f t="shared" si="38"/>
        <v>30.942369527578531</v>
      </c>
      <c r="R123" s="165">
        <f t="shared" si="38"/>
        <v>33.619825072886293</v>
      </c>
      <c r="S123" s="165">
        <f t="shared" si="38"/>
        <v>37.812037899118245</v>
      </c>
      <c r="T123" s="165">
        <f t="shared" ref="T123" si="39">T117/T110*10</f>
        <v>31.151983045716015</v>
      </c>
      <c r="U123" s="165">
        <f t="shared" ref="U123:Y123" si="40">U117/U110*10</f>
        <v>30.648229015041242</v>
      </c>
      <c r="V123" s="165">
        <f t="shared" si="40"/>
        <v>26.393289841565704</v>
      </c>
      <c r="W123" s="165">
        <f t="shared" si="40"/>
        <v>30.401753582411828</v>
      </c>
      <c r="X123" s="165">
        <f>X117/X110*10</f>
        <v>36.53685855691586</v>
      </c>
      <c r="Y123" s="165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34.962996740262383</v>
      </c>
      <c r="D124" s="15">
        <f t="shared" si="29"/>
        <v>1.7266892109419825</v>
      </c>
      <c r="E124" s="166">
        <f t="shared" ref="E124:P125" si="42">E119/E112*10</f>
        <v>48.774920103485009</v>
      </c>
      <c r="F124" s="166">
        <f t="shared" si="42"/>
        <v>30</v>
      </c>
      <c r="G124" s="166">
        <f t="shared" ref="G124" si="43">G119/G112*10</f>
        <v>34.68457711442786</v>
      </c>
      <c r="H124" s="166">
        <f t="shared" ref="H124:J124" si="44">H119/H112*10</f>
        <v>32.555406659107305</v>
      </c>
      <c r="I124" s="166">
        <f t="shared" si="44"/>
        <v>32.167630057803464</v>
      </c>
      <c r="J124" s="166">
        <f t="shared" si="44"/>
        <v>35.599721599257599</v>
      </c>
      <c r="K124" s="166">
        <f t="shared" si="42"/>
        <v>37.219539903436527</v>
      </c>
      <c r="L124" s="166">
        <f t="shared" si="42"/>
        <v>31.226697736351529</v>
      </c>
      <c r="M124" s="166">
        <f t="shared" ref="M124:N124" si="45">M119/M112*10</f>
        <v>34.476324021141195</v>
      </c>
      <c r="N124" s="166">
        <f t="shared" si="45"/>
        <v>29.40081875697804</v>
      </c>
      <c r="O124" s="166">
        <f t="shared" si="42"/>
        <v>30.254398982404069</v>
      </c>
      <c r="P124" s="166">
        <f t="shared" si="42"/>
        <v>31.149032992036403</v>
      </c>
      <c r="Q124" s="166">
        <f>Q119/Q112*10</f>
        <v>34.402300916771523</v>
      </c>
      <c r="R124" s="166">
        <f t="shared" ref="P124:Y125" si="46">R119/R112*10</f>
        <v>35.687318489835434</v>
      </c>
      <c r="S124" s="166">
        <f t="shared" si="46"/>
        <v>40.390946502057616</v>
      </c>
      <c r="T124" s="166">
        <f t="shared" si="46"/>
        <v>31.183321351545651</v>
      </c>
      <c r="U124" s="166">
        <f t="shared" si="46"/>
        <v>31.998730964467008</v>
      </c>
      <c r="V124" s="166">
        <f t="shared" si="46"/>
        <v>23.952349869451698</v>
      </c>
      <c r="W124" s="166">
        <f t="shared" si="46"/>
        <v>33.555192766545268</v>
      </c>
      <c r="X124" s="156">
        <f t="shared" si="46"/>
        <v>36.662179141985277</v>
      </c>
      <c r="Y124" s="166">
        <f t="shared" si="46"/>
        <v>29.332874828060525</v>
      </c>
    </row>
    <row r="125" spans="1:25" s="12" customFormat="1" ht="30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27.180451127819548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23.033932135728541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32.385696079952965</v>
      </c>
      <c r="D126" s="15">
        <f t="shared" si="29"/>
        <v>1.7098956612286782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32.215452783162554</v>
      </c>
      <c r="I126" s="156">
        <f t="shared" si="48"/>
        <v>27.25338491295938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30.847309954258332</v>
      </c>
      <c r="M126" s="156">
        <f t="shared" si="48"/>
        <v>32.983525163619952</v>
      </c>
      <c r="N126" s="156">
        <f t="shared" si="48"/>
        <v>27.56653992395437</v>
      </c>
      <c r="O126" s="156">
        <f t="shared" si="48"/>
        <v>27.775015537600996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36.096091205211721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28.151106069200225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24" hidden="1" customHeight="1" x14ac:dyDescent="0.2">
      <c r="A127" s="11" t="s">
        <v>95</v>
      </c>
      <c r="B127" s="51" t="e">
        <f>B122/B115*10</f>
        <v>#DIV/0!</v>
      </c>
      <c r="C127" s="51" t="e">
        <f>C122/C115*10</f>
        <v>#DIV/0!</v>
      </c>
      <c r="D127" s="15" t="e">
        <f t="shared" si="29"/>
        <v>#DIV/0!</v>
      </c>
      <c r="E127" s="51" t="e">
        <f>E122/E115*10</f>
        <v>#DIV/0!</v>
      </c>
      <c r="F127" s="51"/>
      <c r="G127" s="94">
        <v>10</v>
      </c>
      <c r="H127" s="94"/>
      <c r="I127" s="94" t="e">
        <f>I122/I115*10</f>
        <v>#DIV/0!</v>
      </c>
      <c r="J127" s="94"/>
      <c r="K127" s="94"/>
      <c r="L127" s="94"/>
      <c r="M127" s="94"/>
      <c r="N127" s="94"/>
      <c r="O127" s="94"/>
      <c r="P127" s="94"/>
      <c r="Q127" s="94" t="e">
        <f>Q122/Q115*10</f>
        <v>#DIV/0!</v>
      </c>
      <c r="R127" s="94" t="e">
        <f>R122/R115*10</f>
        <v>#DIV/0!</v>
      </c>
      <c r="S127" s="94"/>
      <c r="T127" s="94"/>
      <c r="U127" s="94" t="e">
        <f>U122/U115*10</f>
        <v>#DIV/0!</v>
      </c>
      <c r="V127" s="94"/>
      <c r="W127" s="94" t="e">
        <f>W122/W115*10</f>
        <v>#DIV/0!</v>
      </c>
      <c r="X127" s="94"/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0</v>
      </c>
      <c r="D128" s="15" t="e">
        <f t="shared" si="29"/>
        <v>#DIV/0!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0</v>
      </c>
      <c r="D129" s="15" t="e">
        <f t="shared" si="29"/>
        <v>#DIV/0!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30" hidden="1" customHeight="1" x14ac:dyDescent="0.2">
      <c r="A130" s="31" t="s">
        <v>98</v>
      </c>
      <c r="B130" s="56"/>
      <c r="C130" s="56" t="e">
        <f>C129/C128*10</f>
        <v>#DIV/0!</v>
      </c>
      <c r="D130" s="15" t="e">
        <f t="shared" si="29"/>
        <v>#DIV/0!</v>
      </c>
      <c r="E130" s="55"/>
      <c r="F130" s="55"/>
      <c r="G130" s="94"/>
      <c r="H130" s="94" t="e">
        <f>H129/H128*10</f>
        <v>#DIV/0!</v>
      </c>
      <c r="I130" s="94"/>
      <c r="J130" s="94"/>
      <c r="K130" s="94"/>
      <c r="L130" s="94"/>
      <c r="M130" s="94" t="e">
        <f>M129/M128*10</f>
        <v>#DIV/0!</v>
      </c>
      <c r="N130" s="94"/>
      <c r="O130" s="94"/>
      <c r="P130" s="94" t="e">
        <f>P129/P128*10</f>
        <v>#DIV/0!</v>
      </c>
      <c r="Q130" s="94"/>
      <c r="R130" s="94" t="e">
        <f>R129/R128*10</f>
        <v>#DIV/0!</v>
      </c>
      <c r="S130" s="94"/>
      <c r="T130" s="94" t="e">
        <f>T129/T128*10</f>
        <v>#DIV/0!</v>
      </c>
      <c r="U130" s="94"/>
      <c r="V130" s="94"/>
      <c r="W130" s="94"/>
      <c r="X130" s="94" t="e">
        <f>X129/X128*10</f>
        <v>#DIV/0!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2678.9</v>
      </c>
      <c r="D132" s="15">
        <f t="shared" si="29"/>
        <v>1.2215686274509805</v>
      </c>
      <c r="E132" s="48">
        <f>(E110-E131)/2</f>
        <v>100</v>
      </c>
      <c r="F132" s="48">
        <f t="shared" ref="F132:Y132" si="50">(F110-F131)/2</f>
        <v>50</v>
      </c>
      <c r="G132" s="48">
        <f t="shared" si="50"/>
        <v>308.5</v>
      </c>
      <c r="H132" s="48">
        <f t="shared" si="50"/>
        <v>118</v>
      </c>
      <c r="I132" s="48">
        <f t="shared" si="50"/>
        <v>207.5</v>
      </c>
      <c r="J132" s="48">
        <f t="shared" si="50"/>
        <v>150.5</v>
      </c>
      <c r="K132" s="48">
        <f t="shared" si="50"/>
        <v>117.5</v>
      </c>
      <c r="L132" s="48">
        <f t="shared" si="50"/>
        <v>305.5</v>
      </c>
      <c r="M132" s="48">
        <f t="shared" si="50"/>
        <v>150</v>
      </c>
      <c r="N132" s="48">
        <f t="shared" si="50"/>
        <v>10.900000000000091</v>
      </c>
      <c r="O132" s="48">
        <f t="shared" si="50"/>
        <v>215</v>
      </c>
      <c r="P132" s="48">
        <f t="shared" si="50"/>
        <v>52.5</v>
      </c>
      <c r="Q132" s="48">
        <f t="shared" si="50"/>
        <v>0</v>
      </c>
      <c r="R132" s="48">
        <f t="shared" si="50"/>
        <v>180.5</v>
      </c>
      <c r="S132" s="48">
        <f t="shared" si="50"/>
        <v>34</v>
      </c>
      <c r="T132" s="48">
        <f t="shared" si="50"/>
        <v>283</v>
      </c>
      <c r="U132" s="48">
        <f t="shared" si="50"/>
        <v>10</v>
      </c>
      <c r="V132" s="48">
        <f t="shared" si="50"/>
        <v>108.5</v>
      </c>
      <c r="W132" s="48">
        <f t="shared" si="50"/>
        <v>229.5</v>
      </c>
      <c r="X132" s="48">
        <f t="shared" si="50"/>
        <v>27.5</v>
      </c>
      <c r="Y132" s="48">
        <f t="shared" si="50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1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1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2">F135-F136</f>
        <v>162</v>
      </c>
      <c r="G137" s="48">
        <f t="shared" si="52"/>
        <v>803</v>
      </c>
      <c r="H137" s="48">
        <f t="shared" si="52"/>
        <v>367</v>
      </c>
      <c r="I137" s="48">
        <f t="shared" si="52"/>
        <v>10</v>
      </c>
      <c r="J137" s="48">
        <f t="shared" si="52"/>
        <v>144</v>
      </c>
      <c r="K137" s="48">
        <f t="shared" si="52"/>
        <v>608</v>
      </c>
      <c r="L137" s="48">
        <f t="shared" si="52"/>
        <v>739</v>
      </c>
      <c r="M137" s="48">
        <f t="shared" si="52"/>
        <v>243</v>
      </c>
      <c r="N137" s="48">
        <f t="shared" si="52"/>
        <v>30</v>
      </c>
      <c r="O137" s="48">
        <f t="shared" si="52"/>
        <v>280</v>
      </c>
      <c r="P137" s="48">
        <f t="shared" si="52"/>
        <v>339</v>
      </c>
      <c r="Q137" s="48">
        <f t="shared" si="52"/>
        <v>12</v>
      </c>
      <c r="R137" s="48">
        <f t="shared" si="52"/>
        <v>679</v>
      </c>
      <c r="S137" s="48">
        <f t="shared" si="52"/>
        <v>189</v>
      </c>
      <c r="T137" s="48">
        <f t="shared" si="52"/>
        <v>59</v>
      </c>
      <c r="U137" s="48">
        <f t="shared" si="52"/>
        <v>115</v>
      </c>
      <c r="V137" s="48">
        <f t="shared" si="52"/>
        <v>30</v>
      </c>
      <c r="W137" s="48">
        <f t="shared" si="52"/>
        <v>351</v>
      </c>
      <c r="X137" s="48">
        <f t="shared" si="52"/>
        <v>383</v>
      </c>
      <c r="Y137" s="48">
        <f t="shared" si="52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1757</v>
      </c>
      <c r="C138" s="27">
        <f>SUM(E138:Y138)</f>
        <v>1316.2</v>
      </c>
      <c r="D138" s="15">
        <f t="shared" ref="D138:D144" si="53">C138/B138</f>
        <v>0.74911781445645986</v>
      </c>
      <c r="E138" s="94">
        <v>120</v>
      </c>
      <c r="F138" s="94"/>
      <c r="G138" s="94">
        <v>160</v>
      </c>
      <c r="H138" s="94">
        <v>59</v>
      </c>
      <c r="I138" s="94"/>
      <c r="J138" s="94">
        <v>102</v>
      </c>
      <c r="K138" s="94">
        <v>246</v>
      </c>
      <c r="L138" s="94">
        <v>171</v>
      </c>
      <c r="M138" s="94">
        <v>30</v>
      </c>
      <c r="N138" s="94"/>
      <c r="O138" s="94">
        <v>2</v>
      </c>
      <c r="P138" s="94">
        <v>27</v>
      </c>
      <c r="Q138" s="94"/>
      <c r="R138" s="94">
        <v>157</v>
      </c>
      <c r="S138" s="94">
        <v>58.2</v>
      </c>
      <c r="T138" s="94">
        <v>14</v>
      </c>
      <c r="U138" s="94">
        <v>36</v>
      </c>
      <c r="V138" s="94">
        <v>1</v>
      </c>
      <c r="W138" s="94">
        <v>8</v>
      </c>
      <c r="X138" s="94">
        <v>125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0.36129960929467408</v>
      </c>
      <c r="C139" s="32">
        <f>C138/C137</f>
        <v>0.2309122807017544</v>
      </c>
      <c r="D139" s="15">
        <f t="shared" si="53"/>
        <v>0.63911577749153758</v>
      </c>
      <c r="E139" s="34">
        <f>E138/E137</f>
        <v>0.76433121019108285</v>
      </c>
      <c r="F139" s="34"/>
      <c r="G139" s="34">
        <f t="shared" ref="G139:X139" si="54">G138/G137</f>
        <v>0.19925280199252801</v>
      </c>
      <c r="H139" s="34">
        <f t="shared" si="54"/>
        <v>0.16076294277929154</v>
      </c>
      <c r="I139" s="34"/>
      <c r="J139" s="34">
        <f t="shared" si="54"/>
        <v>0.70833333333333337</v>
      </c>
      <c r="K139" s="34">
        <f t="shared" si="54"/>
        <v>0.40460526315789475</v>
      </c>
      <c r="L139" s="34">
        <f t="shared" si="54"/>
        <v>0.23139377537212449</v>
      </c>
      <c r="M139" s="34">
        <f t="shared" si="54"/>
        <v>0.12345679012345678</v>
      </c>
      <c r="N139" s="34"/>
      <c r="O139" s="34">
        <f t="shared" si="54"/>
        <v>7.1428571428571426E-3</v>
      </c>
      <c r="P139" s="34">
        <f t="shared" si="54"/>
        <v>7.9646017699115043E-2</v>
      </c>
      <c r="Q139" s="34"/>
      <c r="R139" s="34">
        <f t="shared" si="54"/>
        <v>0.23122238586156113</v>
      </c>
      <c r="S139" s="34">
        <f t="shared" si="54"/>
        <v>0.30793650793650795</v>
      </c>
      <c r="T139" s="34">
        <f t="shared" si="54"/>
        <v>0.23728813559322035</v>
      </c>
      <c r="U139" s="34">
        <f t="shared" si="54"/>
        <v>0.31304347826086959</v>
      </c>
      <c r="V139" s="34">
        <f t="shared" si="54"/>
        <v>3.3333333333333333E-2</v>
      </c>
      <c r="W139" s="34">
        <f t="shared" si="54"/>
        <v>2.2792022792022793E-2</v>
      </c>
      <c r="X139" s="34">
        <f t="shared" si="54"/>
        <v>0.32637075718015668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3106</v>
      </c>
      <c r="C140" s="86">
        <f>C137-C138</f>
        <v>4383.8</v>
      </c>
      <c r="D140" s="86"/>
      <c r="E140" s="86">
        <f t="shared" ref="E140:Y140" si="55">E137-E138</f>
        <v>37</v>
      </c>
      <c r="F140" s="86">
        <f t="shared" si="55"/>
        <v>162</v>
      </c>
      <c r="G140" s="94">
        <f t="shared" si="55"/>
        <v>643</v>
      </c>
      <c r="H140" s="94">
        <f t="shared" si="55"/>
        <v>308</v>
      </c>
      <c r="I140" s="94">
        <f t="shared" si="55"/>
        <v>10</v>
      </c>
      <c r="J140" s="94">
        <f t="shared" si="55"/>
        <v>42</v>
      </c>
      <c r="K140" s="94">
        <f t="shared" si="55"/>
        <v>362</v>
      </c>
      <c r="L140" s="94">
        <f t="shared" si="55"/>
        <v>568</v>
      </c>
      <c r="M140" s="94">
        <f t="shared" si="55"/>
        <v>213</v>
      </c>
      <c r="N140" s="94">
        <f t="shared" si="55"/>
        <v>30</v>
      </c>
      <c r="O140" s="94">
        <f t="shared" si="55"/>
        <v>278</v>
      </c>
      <c r="P140" s="94">
        <f t="shared" si="55"/>
        <v>312</v>
      </c>
      <c r="Q140" s="94">
        <f t="shared" si="55"/>
        <v>12</v>
      </c>
      <c r="R140" s="94">
        <f t="shared" si="55"/>
        <v>522</v>
      </c>
      <c r="S140" s="94">
        <f t="shared" si="55"/>
        <v>130.80000000000001</v>
      </c>
      <c r="T140" s="94">
        <f t="shared" si="55"/>
        <v>45</v>
      </c>
      <c r="U140" s="94">
        <f t="shared" si="55"/>
        <v>79</v>
      </c>
      <c r="V140" s="94">
        <f t="shared" si="55"/>
        <v>29</v>
      </c>
      <c r="W140" s="94">
        <f t="shared" si="55"/>
        <v>343</v>
      </c>
      <c r="X140" s="94">
        <f t="shared" si="55"/>
        <v>258</v>
      </c>
      <c r="Y140" s="94">
        <f t="shared" si="55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3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32314</v>
      </c>
      <c r="C142" s="27">
        <f>SUM(E142:Y142)</f>
        <v>30536</v>
      </c>
      <c r="D142" s="15">
        <f t="shared" si="53"/>
        <v>0.94497740917249484</v>
      </c>
      <c r="E142" s="94">
        <v>1650</v>
      </c>
      <c r="F142" s="94"/>
      <c r="G142" s="94">
        <v>4300</v>
      </c>
      <c r="H142" s="94">
        <v>1384</v>
      </c>
      <c r="I142" s="94"/>
      <c r="J142" s="94">
        <v>1785</v>
      </c>
      <c r="K142" s="94">
        <v>5521</v>
      </c>
      <c r="L142" s="94">
        <v>5701</v>
      </c>
      <c r="M142" s="94">
        <v>645</v>
      </c>
      <c r="N142" s="94"/>
      <c r="O142" s="94">
        <v>60</v>
      </c>
      <c r="P142" s="94">
        <v>580</v>
      </c>
      <c r="Q142" s="94"/>
      <c r="R142" s="94">
        <v>3595</v>
      </c>
      <c r="S142" s="94">
        <v>924</v>
      </c>
      <c r="T142" s="94">
        <v>326</v>
      </c>
      <c r="U142" s="94">
        <v>576</v>
      </c>
      <c r="V142" s="94">
        <v>18</v>
      </c>
      <c r="W142" s="94">
        <v>160</v>
      </c>
      <c r="X142" s="94">
        <v>3311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6">E142/E141</f>
        <v>#DIV/0!</v>
      </c>
      <c r="F143" s="29" t="e">
        <f t="shared" si="56"/>
        <v>#DIV/0!</v>
      </c>
      <c r="G143" s="94" t="e">
        <f t="shared" si="56"/>
        <v>#DIV/0!</v>
      </c>
      <c r="H143" s="94" t="e">
        <f t="shared" si="56"/>
        <v>#DIV/0!</v>
      </c>
      <c r="I143" s="94" t="e">
        <f t="shared" si="56"/>
        <v>#DIV/0!</v>
      </c>
      <c r="J143" s="94" t="e">
        <f t="shared" si="56"/>
        <v>#DIV/0!</v>
      </c>
      <c r="K143" s="94" t="e">
        <f t="shared" si="56"/>
        <v>#DIV/0!</v>
      </c>
      <c r="L143" s="94" t="e">
        <f t="shared" si="56"/>
        <v>#DIV/0!</v>
      </c>
      <c r="M143" s="94" t="e">
        <f t="shared" si="56"/>
        <v>#DIV/0!</v>
      </c>
      <c r="N143" s="94" t="e">
        <f t="shared" si="56"/>
        <v>#DIV/0!</v>
      </c>
      <c r="O143" s="94" t="e">
        <f t="shared" si="56"/>
        <v>#DIV/0!</v>
      </c>
      <c r="P143" s="94" t="e">
        <f t="shared" si="56"/>
        <v>#DIV/0!</v>
      </c>
      <c r="Q143" s="94" t="e">
        <f t="shared" si="56"/>
        <v>#DIV/0!</v>
      </c>
      <c r="R143" s="94" t="e">
        <f t="shared" si="56"/>
        <v>#DIV/0!</v>
      </c>
      <c r="S143" s="94" t="e">
        <f t="shared" si="56"/>
        <v>#DIV/0!</v>
      </c>
      <c r="T143" s="94" t="e">
        <f t="shared" si="56"/>
        <v>#DIV/0!</v>
      </c>
      <c r="U143" s="94" t="e">
        <f t="shared" si="56"/>
        <v>#DIV/0!</v>
      </c>
      <c r="V143" s="94" t="e">
        <f t="shared" si="56"/>
        <v>#DIV/0!</v>
      </c>
      <c r="W143" s="94" t="e">
        <f t="shared" si="56"/>
        <v>#DIV/0!</v>
      </c>
      <c r="X143" s="94" t="e">
        <f t="shared" si="56"/>
        <v>#DIV/0!</v>
      </c>
      <c r="Y143" s="94" t="e">
        <f t="shared" si="56"/>
        <v>#DIV/0!</v>
      </c>
    </row>
    <row r="144" spans="1:26" s="12" customFormat="1" ht="30" customHeight="1" x14ac:dyDescent="0.2">
      <c r="A144" s="31" t="s">
        <v>98</v>
      </c>
      <c r="B144" s="56">
        <f>B142/B138*10</f>
        <v>183.91576550939101</v>
      </c>
      <c r="C144" s="56">
        <f>C142/C138*10</f>
        <v>232.00121562072633</v>
      </c>
      <c r="D144" s="15">
        <f t="shared" si="53"/>
        <v>1.261453660474148</v>
      </c>
      <c r="E144" s="94">
        <f t="shared" ref="E144" si="57">E142/E138*10</f>
        <v>137.5</v>
      </c>
      <c r="F144" s="94"/>
      <c r="G144" s="94">
        <f t="shared" ref="G144" si="58">G142/G138*10</f>
        <v>268.75</v>
      </c>
      <c r="H144" s="94">
        <f>H142/H138*10</f>
        <v>234.57627118644069</v>
      </c>
      <c r="I144" s="94"/>
      <c r="J144" s="94">
        <f>J142/J138*10</f>
        <v>175</v>
      </c>
      <c r="K144" s="94">
        <f>K142/K138*10</f>
        <v>224.43089430894307</v>
      </c>
      <c r="L144" s="94">
        <f t="shared" ref="L144" si="59">L142/L138*10</f>
        <v>333.39181286549712</v>
      </c>
      <c r="M144" s="94">
        <f t="shared" ref="M144:R144" si="60">M142/M138*10</f>
        <v>215</v>
      </c>
      <c r="N144" s="94"/>
      <c r="O144" s="94">
        <f t="shared" si="60"/>
        <v>300</v>
      </c>
      <c r="P144" s="94">
        <f t="shared" si="60"/>
        <v>214.81481481481481</v>
      </c>
      <c r="Q144" s="94"/>
      <c r="R144" s="94">
        <f t="shared" si="60"/>
        <v>228.98089171974522</v>
      </c>
      <c r="S144" s="94">
        <f>S142/S138*10</f>
        <v>158.76288659793812</v>
      </c>
      <c r="T144" s="94">
        <f>T142/T138*10</f>
        <v>232.85714285714283</v>
      </c>
      <c r="U144" s="94">
        <f t="shared" ref="U144:V144" si="61">U142/U138*10</f>
        <v>160</v>
      </c>
      <c r="V144" s="94">
        <f t="shared" si="61"/>
        <v>180</v>
      </c>
      <c r="W144" s="94">
        <f>W142/W138*10</f>
        <v>200</v>
      </c>
      <c r="X144" s="94">
        <f>X142/X138*10</f>
        <v>264.88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215</v>
      </c>
      <c r="C148" s="27">
        <f>SUM(E148:Y148)</f>
        <v>90.3</v>
      </c>
      <c r="D148" s="15">
        <f t="shared" ref="D148:D191" si="63">C148/B148</f>
        <v>0.42</v>
      </c>
      <c r="E148" s="94">
        <v>5</v>
      </c>
      <c r="F148" s="94">
        <v>5</v>
      </c>
      <c r="G148" s="94">
        <v>25</v>
      </c>
      <c r="H148" s="94"/>
      <c r="I148" s="94"/>
      <c r="J148" s="94">
        <v>2</v>
      </c>
      <c r="K148" s="94">
        <v>20</v>
      </c>
      <c r="L148" s="94"/>
      <c r="M148" s="94">
        <v>9.5</v>
      </c>
      <c r="N148" s="94">
        <v>2</v>
      </c>
      <c r="O148" s="94"/>
      <c r="P148" s="94">
        <v>6</v>
      </c>
      <c r="Q148" s="94"/>
      <c r="R148" s="94"/>
      <c r="S148" s="94"/>
      <c r="T148" s="94">
        <v>1.8</v>
      </c>
      <c r="U148" s="94"/>
      <c r="V148" s="94"/>
      <c r="W148" s="94">
        <v>14</v>
      </c>
      <c r="X148" s="94"/>
      <c r="Y148" s="94"/>
    </row>
    <row r="149" spans="1:25" s="12" customFormat="1" ht="27" customHeight="1" x14ac:dyDescent="0.2">
      <c r="A149" s="13" t="s">
        <v>182</v>
      </c>
      <c r="B149" s="32">
        <f>B148/B147</f>
        <v>0.24571428571428572</v>
      </c>
      <c r="C149" s="32">
        <f>C148/C147</f>
        <v>9.3915756630265204E-2</v>
      </c>
      <c r="D149" s="15">
        <f t="shared" si="63"/>
        <v>0.38221528861154441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29"/>
      <c r="J149" s="29">
        <f>J148/J147</f>
        <v>0.2</v>
      </c>
      <c r="K149" s="29">
        <f>K148/K147</f>
        <v>0.15748031496062992</v>
      </c>
      <c r="L149" s="29"/>
      <c r="M149" s="29">
        <f t="shared" ref="M149:W149" si="64">M148/M147</f>
        <v>0.20212765957446807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6.9230769230769235E-2</v>
      </c>
      <c r="U149" s="29"/>
      <c r="V149" s="29"/>
      <c r="W149" s="29">
        <f t="shared" si="64"/>
        <v>0.14736842105263157</v>
      </c>
      <c r="X149" s="29"/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5649</v>
      </c>
      <c r="C151" s="27">
        <f>SUM(E151:Y151)</f>
        <v>2808.2</v>
      </c>
      <c r="D151" s="15">
        <f t="shared" si="63"/>
        <v>0.4971145335457603</v>
      </c>
      <c r="E151" s="94">
        <v>225</v>
      </c>
      <c r="F151" s="94">
        <v>100</v>
      </c>
      <c r="G151" s="94">
        <v>375</v>
      </c>
      <c r="H151" s="94"/>
      <c r="I151" s="94"/>
      <c r="J151" s="94">
        <v>51.2</v>
      </c>
      <c r="K151" s="94">
        <v>1145</v>
      </c>
      <c r="L151" s="94"/>
      <c r="M151" s="94">
        <v>150</v>
      </c>
      <c r="N151" s="94">
        <v>1</v>
      </c>
      <c r="O151" s="94"/>
      <c r="P151" s="94">
        <v>160</v>
      </c>
      <c r="Q151" s="94"/>
      <c r="R151" s="94"/>
      <c r="S151" s="94"/>
      <c r="T151" s="94">
        <v>69</v>
      </c>
      <c r="U151" s="94"/>
      <c r="V151" s="94"/>
      <c r="W151" s="94">
        <v>532</v>
      </c>
      <c r="X151" s="94"/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262.74418604651163</v>
      </c>
      <c r="C153" s="56">
        <f>C151/C148*10</f>
        <v>310.98560354374308</v>
      </c>
      <c r="D153" s="15">
        <f t="shared" si="63"/>
        <v>1.1836060322518103</v>
      </c>
      <c r="E153" s="55">
        <f t="shared" ref="E153:G153" si="66">E151/E148*10</f>
        <v>450</v>
      </c>
      <c r="F153" s="55">
        <f t="shared" si="66"/>
        <v>200</v>
      </c>
      <c r="G153" s="55">
        <f t="shared" si="66"/>
        <v>150</v>
      </c>
      <c r="H153" s="55"/>
      <c r="I153" s="55"/>
      <c r="J153" s="55">
        <f>J151/J148*10</f>
        <v>256</v>
      </c>
      <c r="K153" s="55">
        <f>K151/K148*10</f>
        <v>572.5</v>
      </c>
      <c r="L153" s="55"/>
      <c r="M153" s="55">
        <f>M151/M148*10</f>
        <v>157.89473684210526</v>
      </c>
      <c r="N153" s="55">
        <f t="shared" ref="N153:P153" si="67">N151/N148*10</f>
        <v>5</v>
      </c>
      <c r="O153" s="55"/>
      <c r="P153" s="55">
        <f t="shared" si="67"/>
        <v>266.66666666666669</v>
      </c>
      <c r="Q153" s="55"/>
      <c r="R153" s="55"/>
      <c r="S153" s="55"/>
      <c r="T153" s="55">
        <f t="shared" ref="T153:W153" si="68">T151/T148*10</f>
        <v>383.33333333333337</v>
      </c>
      <c r="U153" s="55"/>
      <c r="V153" s="55"/>
      <c r="W153" s="55">
        <f t="shared" si="68"/>
        <v>380</v>
      </c>
      <c r="X153" s="55"/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478</v>
      </c>
      <c r="D154" s="15">
        <f t="shared" si="63"/>
        <v>0.88029465930018413</v>
      </c>
      <c r="E154" s="36"/>
      <c r="F154" s="35"/>
      <c r="G154" s="54">
        <v>469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/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5362</v>
      </c>
      <c r="D155" s="15">
        <f t="shared" si="63"/>
        <v>0.92880651307812234</v>
      </c>
      <c r="E155" s="36"/>
      <c r="F155" s="35"/>
      <c r="G155" s="35">
        <v>5200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/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112.17573221757321</v>
      </c>
      <c r="D156" s="15">
        <f>C156/B156</f>
        <v>1.0551086539778669</v>
      </c>
      <c r="E156" s="36"/>
      <c r="F156" s="55"/>
      <c r="G156" s="55">
        <f>G155/G154*10</f>
        <v>110.87420042643924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" si="69">U155/U154*10</f>
        <v>180</v>
      </c>
      <c r="V156" s="36"/>
      <c r="W156" s="55"/>
      <c r="X156" s="36"/>
      <c r="Y156" s="55"/>
    </row>
    <row r="157" spans="1:25" s="12" customFormat="1" ht="30" customHeight="1" x14ac:dyDescent="0.2">
      <c r="A157" s="31" t="s">
        <v>208</v>
      </c>
      <c r="B157" s="155">
        <f>B160+B163+B180</f>
        <v>9513</v>
      </c>
      <c r="C157" s="155">
        <f>C160+C163+C180</f>
        <v>11966</v>
      </c>
      <c r="D157" s="15">
        <f t="shared" ref="D157:D159" si="70">C157/B157</f>
        <v>1.2578576684536948</v>
      </c>
      <c r="E157" s="36"/>
      <c r="F157" s="36">
        <f>F160+F163+F180</f>
        <v>127</v>
      </c>
      <c r="G157" s="36"/>
      <c r="H157" s="36">
        <f t="shared" ref="H157:X157" si="71">H160+H163+H180</f>
        <v>849</v>
      </c>
      <c r="I157" s="36">
        <f t="shared" si="71"/>
        <v>854</v>
      </c>
      <c r="J157" s="36">
        <f t="shared" si="71"/>
        <v>3493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653</v>
      </c>
      <c r="Q157" s="36">
        <f>Q160+Q163+Q180</f>
        <v>799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1082</v>
      </c>
      <c r="X157" s="36">
        <f t="shared" si="71"/>
        <v>647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7448</v>
      </c>
      <c r="C158" s="155">
        <f>C161+C164+C181</f>
        <v>13116.5</v>
      </c>
      <c r="D158" s="15">
        <f t="shared" si="70"/>
        <v>1.761076799140709</v>
      </c>
      <c r="E158" s="155"/>
      <c r="F158" s="54">
        <f>F161+F164+F181</f>
        <v>351</v>
      </c>
      <c r="G158" s="54"/>
      <c r="H158" s="54">
        <f t="shared" ref="H158:X158" si="72">H161+H164+H181</f>
        <v>885</v>
      </c>
      <c r="I158" s="54">
        <f t="shared" si="72"/>
        <v>707</v>
      </c>
      <c r="J158" s="54">
        <f t="shared" si="72"/>
        <v>2657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777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1432</v>
      </c>
      <c r="X158" s="54">
        <f t="shared" si="72"/>
        <v>1145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7.8292862398822658</v>
      </c>
      <c r="C159" s="56">
        <f>C158/C157*10</f>
        <v>10.961474176834365</v>
      </c>
      <c r="D159" s="15">
        <f t="shared" si="70"/>
        <v>1.4000604705185999</v>
      </c>
      <c r="E159" s="56"/>
      <c r="F159" s="55">
        <f t="shared" ref="F159:X159" si="73">F158/F157*10</f>
        <v>27.637795275590552</v>
      </c>
      <c r="G159" s="55"/>
      <c r="H159" s="55">
        <f t="shared" si="73"/>
        <v>10.424028268551238</v>
      </c>
      <c r="I159" s="55">
        <f t="shared" si="73"/>
        <v>8.278688524590164</v>
      </c>
      <c r="J159" s="55">
        <f t="shared" si="73"/>
        <v>7.6066418551388493</v>
      </c>
      <c r="K159" s="55"/>
      <c r="L159" s="55"/>
      <c r="M159" s="55">
        <f t="shared" si="73"/>
        <v>9.7848456501403174</v>
      </c>
      <c r="N159" s="55"/>
      <c r="O159" s="55"/>
      <c r="P159" s="55">
        <f t="shared" si="73"/>
        <v>11.898928024502297</v>
      </c>
      <c r="Q159" s="55">
        <f t="shared" ref="Q159" si="74">Q158/Q157*10</f>
        <v>23.041301627033789</v>
      </c>
      <c r="R159" s="55">
        <f t="shared" si="73"/>
        <v>5</v>
      </c>
      <c r="S159" s="55"/>
      <c r="T159" s="55"/>
      <c r="U159" s="55"/>
      <c r="V159" s="55"/>
      <c r="W159" s="55">
        <f t="shared" si="73"/>
        <v>13.234750462107209</v>
      </c>
      <c r="X159" s="55">
        <f t="shared" si="73"/>
        <v>17.69706336939722</v>
      </c>
      <c r="Y159" s="56"/>
    </row>
    <row r="160" spans="1:25" s="154" customFormat="1" ht="30" customHeight="1" x14ac:dyDescent="0.2">
      <c r="A160" s="52" t="s">
        <v>111</v>
      </c>
      <c r="B160" s="27">
        <v>5118</v>
      </c>
      <c r="C160" s="27">
        <f>SUM(E160:Y160)</f>
        <v>5900</v>
      </c>
      <c r="D160" s="15">
        <f t="shared" ref="D160:D162" si="75">C160/B160</f>
        <v>1.1527940601797577</v>
      </c>
      <c r="E160" s="35"/>
      <c r="F160" s="35">
        <v>112</v>
      </c>
      <c r="G160" s="35"/>
      <c r="H160" s="35">
        <v>100</v>
      </c>
      <c r="I160" s="35">
        <v>35</v>
      </c>
      <c r="J160" s="35">
        <v>2080</v>
      </c>
      <c r="K160" s="35"/>
      <c r="L160" s="35">
        <v>90</v>
      </c>
      <c r="M160" s="35"/>
      <c r="N160" s="35"/>
      <c r="O160" s="35">
        <v>59</v>
      </c>
      <c r="P160" s="35">
        <v>426</v>
      </c>
      <c r="Q160" s="35">
        <v>749</v>
      </c>
      <c r="R160" s="35"/>
      <c r="S160" s="35">
        <v>250</v>
      </c>
      <c r="T160" s="35"/>
      <c r="U160" s="35"/>
      <c r="V160" s="35">
        <v>350</v>
      </c>
      <c r="W160" s="35">
        <v>1082</v>
      </c>
      <c r="X160" s="35">
        <v>567</v>
      </c>
      <c r="Y160" s="35"/>
    </row>
    <row r="161" spans="1:25" s="12" customFormat="1" ht="30" customHeight="1" x14ac:dyDescent="0.2">
      <c r="A161" s="151" t="s">
        <v>112</v>
      </c>
      <c r="B161" s="23">
        <v>4488</v>
      </c>
      <c r="C161" s="23">
        <f>SUM(E161:Y161)</f>
        <v>7660</v>
      </c>
      <c r="D161" s="15">
        <f t="shared" si="75"/>
        <v>1.7067736185383244</v>
      </c>
      <c r="E161" s="138"/>
      <c r="F161" s="94">
        <v>336</v>
      </c>
      <c r="G161" s="94"/>
      <c r="H161" s="94">
        <v>100</v>
      </c>
      <c r="I161" s="94">
        <v>17</v>
      </c>
      <c r="J161" s="94">
        <v>1555</v>
      </c>
      <c r="K161" s="94"/>
      <c r="L161" s="153">
        <v>108</v>
      </c>
      <c r="M161" s="153"/>
      <c r="N161" s="152"/>
      <c r="O161" s="138">
        <v>91</v>
      </c>
      <c r="P161" s="138">
        <v>530</v>
      </c>
      <c r="Q161" s="153">
        <v>1796</v>
      </c>
      <c r="R161" s="153"/>
      <c r="S161" s="153">
        <v>400</v>
      </c>
      <c r="T161" s="153"/>
      <c r="U161" s="153"/>
      <c r="V161" s="153">
        <v>350</v>
      </c>
      <c r="W161" s="153">
        <v>1432</v>
      </c>
      <c r="X161" s="153">
        <v>945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8.769050410316531</v>
      </c>
      <c r="C162" s="50">
        <f>C161/C160*10</f>
        <v>12.983050847457626</v>
      </c>
      <c r="D162" s="15">
        <f t="shared" si="75"/>
        <v>1.4805537931659565</v>
      </c>
      <c r="E162" s="51"/>
      <c r="F162" s="55">
        <f t="shared" ref="F162" si="76">F161/F160*10</f>
        <v>30</v>
      </c>
      <c r="G162" s="55"/>
      <c r="H162" s="55">
        <f t="shared" ref="H162:J162" si="77">H161/H160*10</f>
        <v>10</v>
      </c>
      <c r="I162" s="55">
        <f t="shared" si="77"/>
        <v>4.8571428571428568</v>
      </c>
      <c r="J162" s="55">
        <f t="shared" si="77"/>
        <v>7.4759615384615383</v>
      </c>
      <c r="K162" s="55"/>
      <c r="L162" s="55">
        <f t="shared" ref="L162" si="78">L161/L160*10</f>
        <v>12</v>
      </c>
      <c r="M162" s="55"/>
      <c r="N162" s="55"/>
      <c r="O162" s="55">
        <f>O161/O160*10</f>
        <v>15.423728813559324</v>
      </c>
      <c r="P162" s="55">
        <f>P161/P160*10</f>
        <v>12.44131455399061</v>
      </c>
      <c r="Q162" s="55">
        <f>Q161/Q160*10</f>
        <v>23.978638184245661</v>
      </c>
      <c r="R162" s="55"/>
      <c r="S162" s="55">
        <f t="shared" ref="S162" si="79">S161/S160*10</f>
        <v>16</v>
      </c>
      <c r="T162" s="55"/>
      <c r="U162" s="55"/>
      <c r="V162" s="55">
        <f t="shared" ref="V162:X162" si="80">V161/V160*10</f>
        <v>10</v>
      </c>
      <c r="W162" s="55">
        <f t="shared" si="80"/>
        <v>13.234750462107209</v>
      </c>
      <c r="X162" s="55">
        <f t="shared" si="80"/>
        <v>16.666666666666668</v>
      </c>
      <c r="Y162" s="26"/>
    </row>
    <row r="163" spans="1:25" s="12" customFormat="1" ht="30" customHeight="1" x14ac:dyDescent="0.2">
      <c r="A163" s="52" t="s">
        <v>180</v>
      </c>
      <c r="B163" s="27">
        <v>4395</v>
      </c>
      <c r="C163" s="27">
        <f>SUM(E163:Y163)</f>
        <v>4663</v>
      </c>
      <c r="D163" s="15">
        <f>C163/B163</f>
        <v>1.0609783845278726</v>
      </c>
      <c r="E163" s="35"/>
      <c r="F163" s="35">
        <v>15</v>
      </c>
      <c r="G163" s="35"/>
      <c r="H163" s="35">
        <v>719</v>
      </c>
      <c r="I163" s="35">
        <v>581</v>
      </c>
      <c r="J163" s="35">
        <v>1413</v>
      </c>
      <c r="K163" s="35"/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2960</v>
      </c>
      <c r="C164" s="27">
        <f>SUM(E164:Y164)</f>
        <v>3796</v>
      </c>
      <c r="D164" s="15">
        <f t="shared" si="63"/>
        <v>1.2824324324324323</v>
      </c>
      <c r="E164" s="35"/>
      <c r="F164" s="26">
        <v>15</v>
      </c>
      <c r="G164" s="26"/>
      <c r="H164" s="26">
        <v>749</v>
      </c>
      <c r="I164" s="26">
        <v>410</v>
      </c>
      <c r="J164" s="26">
        <v>1102</v>
      </c>
      <c r="K164" s="26"/>
      <c r="L164" s="36"/>
      <c r="M164" s="36">
        <v>1046</v>
      </c>
      <c r="N164" s="26">
        <v>22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6.7349260523321952</v>
      </c>
      <c r="C165" s="50">
        <f>C164/C163*10</f>
        <v>8.1406819644005992</v>
      </c>
      <c r="D165" s="15">
        <f t="shared" si="63"/>
        <v>1.2087262578898863</v>
      </c>
      <c r="E165" s="51"/>
      <c r="F165" s="51">
        <f t="shared" ref="F165" si="81">F164/F163*10</f>
        <v>10</v>
      </c>
      <c r="G165" s="51"/>
      <c r="H165" s="51">
        <f>H164/H163*10</f>
        <v>10.417246175243394</v>
      </c>
      <c r="I165" s="51">
        <f>I164/I163*10</f>
        <v>7.0567986230636839</v>
      </c>
      <c r="J165" s="51">
        <f t="shared" ref="J165" si="82">J164/J163*10</f>
        <v>7.799009200283086</v>
      </c>
      <c r="K165" s="51"/>
      <c r="L165" s="51"/>
      <c r="M165" s="51">
        <f t="shared" ref="M165:N165" si="83">M164/M163*10</f>
        <v>9.7848456501403174</v>
      </c>
      <c r="N165" s="51">
        <f t="shared" si="83"/>
        <v>1.8487394957983194</v>
      </c>
      <c r="O165" s="51"/>
      <c r="P165" s="51">
        <f t="shared" ref="P165" si="84">P164/P163*10</f>
        <v>10</v>
      </c>
      <c r="Q165" s="51"/>
      <c r="R165" s="51">
        <f>R164/R163*10</f>
        <v>5</v>
      </c>
      <c r="S165" s="51"/>
      <c r="T165" s="51">
        <f t="shared" ref="T165" si="85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/>
      <c r="C166" s="50">
        <f>SUM(E166:Y166)</f>
        <v>71</v>
      </c>
      <c r="D166" s="15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/>
      <c r="U166" s="26">
        <v>71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/>
      <c r="C167" s="50">
        <f>SUM(E167:Y167)</f>
        <v>149</v>
      </c>
      <c r="D167" s="1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/>
      <c r="U167" s="26">
        <v>149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/>
      <c r="C168" s="50">
        <f>C167/C166*10</f>
        <v>20.985915492957744</v>
      </c>
      <c r="D168" s="15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26"/>
      <c r="U168" s="51">
        <f>U167/U166*10</f>
        <v>20.985915492957744</v>
      </c>
      <c r="V168" s="51"/>
      <c r="W168" s="51"/>
      <c r="X168" s="51"/>
      <c r="Y168" s="26"/>
    </row>
    <row r="169" spans="1:25" s="12" customFormat="1" ht="30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3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3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hidden="1" customHeight="1" outlineLevel="1" x14ac:dyDescent="0.2">
      <c r="A172" s="52" t="s">
        <v>113</v>
      </c>
      <c r="B172" s="27"/>
      <c r="C172" s="27">
        <f>SUM(E172:Y172)</f>
        <v>0</v>
      </c>
      <c r="D172" s="15" t="e">
        <f t="shared" si="63"/>
        <v>#DIV/0!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s="12" customFormat="1" ht="30" hidden="1" customHeight="1" outlineLevel="1" x14ac:dyDescent="0.2">
      <c r="A173" s="31" t="s">
        <v>114</v>
      </c>
      <c r="B173" s="27"/>
      <c r="C173" s="27">
        <f>SUM(E173:Y173)</f>
        <v>0</v>
      </c>
      <c r="D173" s="15" t="e">
        <f t="shared" si="63"/>
        <v>#DIV/0!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s="12" customFormat="1" ht="30" hidden="1" customHeight="1" x14ac:dyDescent="0.2">
      <c r="A174" s="31" t="s">
        <v>98</v>
      </c>
      <c r="B174" s="56" t="e">
        <f>B173/B172*10</f>
        <v>#DIV/0!</v>
      </c>
      <c r="C174" s="56" t="e">
        <f>C173/C172*10</f>
        <v>#DIV/0!</v>
      </c>
      <c r="D174" s="15" t="e">
        <f t="shared" si="63"/>
        <v>#DIV/0!</v>
      </c>
      <c r="E174" s="55"/>
      <c r="F174" s="55"/>
      <c r="G174" s="55" t="e">
        <f>G173/G172*10</f>
        <v>#DIV/0!</v>
      </c>
      <c r="H174" s="55"/>
      <c r="I174" s="55"/>
      <c r="J174" s="55"/>
      <c r="K174" s="55"/>
      <c r="L174" s="55" t="e">
        <f>L173/L172*10</f>
        <v>#DIV/0!</v>
      </c>
      <c r="M174" s="55"/>
      <c r="N174" s="55"/>
      <c r="O174" s="55"/>
      <c r="P174" s="55"/>
      <c r="Q174" s="55"/>
      <c r="R174" s="55"/>
      <c r="S174" s="55"/>
      <c r="T174" s="55"/>
      <c r="U174" s="55" t="e">
        <f>U173/U172*10</f>
        <v>#DIV/0!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5311</v>
      </c>
      <c r="C178" s="27">
        <f>SUM(E178:Y178)</f>
        <v>2173</v>
      </c>
      <c r="D178" s="15">
        <f t="shared" si="63"/>
        <v>0.40915081905479195</v>
      </c>
      <c r="E178" s="35"/>
      <c r="F178" s="35">
        <v>20</v>
      </c>
      <c r="G178" s="35">
        <v>67</v>
      </c>
      <c r="H178" s="35">
        <v>128</v>
      </c>
      <c r="I178" s="35">
        <v>210</v>
      </c>
      <c r="J178" s="35">
        <v>240</v>
      </c>
      <c r="K178" s="35"/>
      <c r="L178" s="35">
        <v>336</v>
      </c>
      <c r="M178" s="35"/>
      <c r="N178" s="35">
        <v>230</v>
      </c>
      <c r="O178" s="35">
        <v>77</v>
      </c>
      <c r="P178" s="35"/>
      <c r="Q178" s="35">
        <v>20</v>
      </c>
      <c r="R178" s="35"/>
      <c r="S178" s="35"/>
      <c r="T178" s="35">
        <v>170</v>
      </c>
      <c r="U178" s="35"/>
      <c r="V178" s="35"/>
      <c r="W178" s="35">
        <v>240</v>
      </c>
      <c r="X178" s="35">
        <v>370</v>
      </c>
      <c r="Y178" s="35">
        <v>65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1403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50</v>
      </c>
      <c r="R180" s="35"/>
      <c r="S180" s="35"/>
      <c r="T180" s="35"/>
      <c r="U180" s="35"/>
      <c r="V180" s="35"/>
      <c r="W180" s="35"/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1660.5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40</v>
      </c>
      <c r="R181" s="35"/>
      <c r="S181" s="35"/>
      <c r="T181" s="35"/>
      <c r="U181" s="35"/>
      <c r="V181" s="35"/>
      <c r="W181" s="35"/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11.835352815395581</v>
      </c>
      <c r="D182" s="15"/>
      <c r="E182" s="57">
        <f t="shared" ref="E182" si="86">E181/E180*10</f>
        <v>11</v>
      </c>
      <c r="F182" s="57"/>
      <c r="G182" s="57"/>
      <c r="H182" s="57">
        <f>H181/H180*10</f>
        <v>12</v>
      </c>
      <c r="I182" s="57">
        <f t="shared" ref="I182" si="87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88">P181/P180*10</f>
        <v>10.952380952380953</v>
      </c>
      <c r="Q182" s="57">
        <f t="shared" si="88"/>
        <v>8</v>
      </c>
      <c r="R182" s="57"/>
      <c r="S182" s="57"/>
      <c r="T182" s="57"/>
      <c r="U182" s="57"/>
      <c r="V182" s="57"/>
      <c r="W182" s="57"/>
      <c r="X182" s="57">
        <f t="shared" si="88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89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0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1">L188</f>
        <v>2.5</v>
      </c>
      <c r="M187" s="57"/>
      <c r="N187" s="57"/>
      <c r="O187" s="57"/>
      <c r="P187" s="57">
        <f t="shared" ref="P187" si="92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3">L186/L184*10</f>
        <v>2.5</v>
      </c>
      <c r="M188" s="139"/>
      <c r="N188" s="139"/>
      <c r="O188" s="139"/>
      <c r="P188" s="139">
        <f t="shared" ref="P188" si="94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72.7</v>
      </c>
      <c r="C189" s="27">
        <f>SUM(E189:Y189)</f>
        <v>48.5</v>
      </c>
      <c r="D189" s="15">
        <f t="shared" si="63"/>
        <v>0.66712517193947729</v>
      </c>
      <c r="E189" s="138"/>
      <c r="F189" s="138"/>
      <c r="G189" s="138"/>
      <c r="H189" s="138">
        <v>8.5</v>
      </c>
      <c r="I189" s="138"/>
      <c r="J189" s="138"/>
      <c r="K189" s="138"/>
      <c r="L189" s="139"/>
      <c r="M189" s="139"/>
      <c r="N189" s="139"/>
      <c r="O189" s="139"/>
      <c r="P189" s="139"/>
      <c r="Q189" s="139"/>
      <c r="R189" s="139">
        <v>12</v>
      </c>
      <c r="S189" s="139">
        <v>4</v>
      </c>
      <c r="T189" s="139"/>
      <c r="U189" s="138"/>
      <c r="V189" s="138"/>
      <c r="W189" s="138">
        <v>24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121.9</v>
      </c>
      <c r="C190" s="50">
        <f>SUM(E190:Y190)</f>
        <v>85.800000000000011</v>
      </c>
      <c r="D190" s="15">
        <f t="shared" si="63"/>
        <v>0.7038556193601313</v>
      </c>
      <c r="E190" s="138"/>
      <c r="F190" s="138"/>
      <c r="G190" s="139"/>
      <c r="H190" s="138">
        <v>14.4</v>
      </c>
      <c r="I190" s="138"/>
      <c r="J190" s="138"/>
      <c r="K190" s="138"/>
      <c r="L190" s="139"/>
      <c r="M190" s="139"/>
      <c r="N190" s="139"/>
      <c r="O190" s="139"/>
      <c r="P190" s="139"/>
      <c r="Q190" s="139"/>
      <c r="R190" s="139">
        <v>21.6</v>
      </c>
      <c r="S190" s="139">
        <v>6.2</v>
      </c>
      <c r="T190" s="139"/>
      <c r="U190" s="138"/>
      <c r="V190" s="138"/>
      <c r="W190" s="138">
        <v>43.6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16.767537826685007</v>
      </c>
      <c r="C191" s="50">
        <f>C190/C189*10</f>
        <v>17.690721649484537</v>
      </c>
      <c r="D191" s="15">
        <f t="shared" si="63"/>
        <v>1.0550578046903412</v>
      </c>
      <c r="E191" s="138"/>
      <c r="F191" s="138"/>
      <c r="G191" s="139"/>
      <c r="H191" s="139">
        <f t="shared" ref="H191" si="95">H190/H189*10</f>
        <v>16.941176470588236</v>
      </c>
      <c r="I191" s="139"/>
      <c r="J191" s="139"/>
      <c r="K191" s="139"/>
      <c r="L191" s="139"/>
      <c r="M191" s="139"/>
      <c r="N191" s="139"/>
      <c r="O191" s="139"/>
      <c r="P191" s="139"/>
      <c r="Q191" s="139"/>
      <c r="R191" s="139">
        <f t="shared" ref="R191:S191" si="96">R190/R189*10</f>
        <v>18</v>
      </c>
      <c r="S191" s="139">
        <f t="shared" si="96"/>
        <v>15.5</v>
      </c>
      <c r="T191" s="139"/>
      <c r="U191" s="139"/>
      <c r="V191" s="139"/>
      <c r="W191" s="139">
        <f>W190/W189*10</f>
        <v>18.166666666666668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93490</v>
      </c>
      <c r="C192" s="27">
        <f>SUM(E192:Y192)</f>
        <v>93473</v>
      </c>
      <c r="D192" s="15">
        <f>C192/B192</f>
        <v>0.99981816237030696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4240</v>
      </c>
      <c r="M192" s="94">
        <v>4138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4249</v>
      </c>
      <c r="U192" s="94">
        <v>1760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0.89038095238095238</v>
      </c>
      <c r="C193" s="82">
        <f>C192/C195</f>
        <v>0.89021904761904758</v>
      </c>
      <c r="D193" s="15">
        <f>C193/B193</f>
        <v>0.99981816237030696</v>
      </c>
      <c r="E193" s="93">
        <f>E192/E195</f>
        <v>1.2756814824761649</v>
      </c>
      <c r="F193" s="93">
        <f t="shared" ref="F193:Y193" si="97">F192/F195</f>
        <v>0.65834557023984341</v>
      </c>
      <c r="G193" s="93">
        <f t="shared" si="97"/>
        <v>0.99909008189262971</v>
      </c>
      <c r="H193" s="93">
        <f>H192/H195</f>
        <v>0.63393651735390089</v>
      </c>
      <c r="I193" s="93">
        <f t="shared" si="97"/>
        <v>0.92702462177395428</v>
      </c>
      <c r="J193" s="93">
        <f t="shared" si="97"/>
        <v>1.0451786918408632</v>
      </c>
      <c r="K193" s="93">
        <f t="shared" si="97"/>
        <v>0.84554547569202143</v>
      </c>
      <c r="L193" s="93">
        <f t="shared" si="97"/>
        <v>0.83943773510195996</v>
      </c>
      <c r="M193" s="93">
        <f t="shared" si="97"/>
        <v>0.91528422915284224</v>
      </c>
      <c r="N193" s="93">
        <f t="shared" si="97"/>
        <v>0.91745177209510986</v>
      </c>
      <c r="O193" s="93">
        <f t="shared" si="97"/>
        <v>0.65537270087124877</v>
      </c>
      <c r="P193" s="93">
        <f t="shared" si="97"/>
        <v>0.80107755565007799</v>
      </c>
      <c r="Q193" s="93">
        <f t="shared" si="97"/>
        <v>0.87448695882430827</v>
      </c>
      <c r="R193" s="93">
        <f t="shared" si="97"/>
        <v>0.88079859072225486</v>
      </c>
      <c r="S193" s="93">
        <f t="shared" si="97"/>
        <v>0.92522510766018529</v>
      </c>
      <c r="T193" s="93">
        <f t="shared" si="97"/>
        <v>1.0401468788249695</v>
      </c>
      <c r="U193" s="93">
        <f t="shared" si="97"/>
        <v>0.53446705132098393</v>
      </c>
      <c r="V193" s="93">
        <f t="shared" si="97"/>
        <v>0.95394736842105265</v>
      </c>
      <c r="W193" s="93">
        <f t="shared" si="97"/>
        <v>1</v>
      </c>
      <c r="X193" s="93">
        <f t="shared" si="97"/>
        <v>0.87740907114910882</v>
      </c>
      <c r="Y193" s="93">
        <f t="shared" si="97"/>
        <v>0.72708113804004215</v>
      </c>
    </row>
    <row r="194" spans="1:25" s="159" customFormat="1" ht="30" customHeight="1" x14ac:dyDescent="0.2">
      <c r="A194" s="31" t="s">
        <v>121</v>
      </c>
      <c r="B194" s="23">
        <v>125087</v>
      </c>
      <c r="C194" s="27">
        <f>SUM(E194:Y194)</f>
        <v>48898</v>
      </c>
      <c r="D194" s="15">
        <f>C194/B194</f>
        <v>0.39091192529999119</v>
      </c>
      <c r="E194" s="10">
        <v>2500</v>
      </c>
      <c r="F194" s="10">
        <v>1099</v>
      </c>
      <c r="G194" s="10">
        <v>3225</v>
      </c>
      <c r="H194" s="10">
        <v>4992</v>
      </c>
      <c r="I194" s="10">
        <v>1390</v>
      </c>
      <c r="J194" s="10">
        <v>6980</v>
      </c>
      <c r="K194" s="10">
        <v>535</v>
      </c>
      <c r="L194" s="10">
        <v>2704</v>
      </c>
      <c r="M194" s="10">
        <v>300</v>
      </c>
      <c r="N194" s="10">
        <v>1850</v>
      </c>
      <c r="O194" s="10"/>
      <c r="P194" s="10"/>
      <c r="Q194" s="10">
        <v>5890</v>
      </c>
      <c r="R194" s="10"/>
      <c r="S194" s="10">
        <v>480</v>
      </c>
      <c r="T194" s="10">
        <v>797</v>
      </c>
      <c r="U194" s="10">
        <v>1250</v>
      </c>
      <c r="V194" s="10">
        <v>450</v>
      </c>
      <c r="W194" s="10">
        <v>4200</v>
      </c>
      <c r="X194" s="10">
        <v>8774</v>
      </c>
      <c r="Y194" s="10">
        <v>1482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98">C195/B195</f>
        <v>1</v>
      </c>
      <c r="E195" s="10">
        <v>7447</v>
      </c>
      <c r="F195" s="10">
        <v>4086</v>
      </c>
      <c r="G195" s="10">
        <v>5495</v>
      </c>
      <c r="H195" s="10">
        <v>6742</v>
      </c>
      <c r="I195" s="10">
        <v>3371</v>
      </c>
      <c r="J195" s="10">
        <v>5932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3099</v>
      </c>
      <c r="P195" s="10">
        <v>7053</v>
      </c>
      <c r="Q195" s="10">
        <v>7553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2128</v>
      </c>
      <c r="W195" s="10">
        <v>6096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82332</v>
      </c>
      <c r="C196" s="27">
        <f>SUM(E196:Y196)</f>
        <v>70329.5</v>
      </c>
      <c r="D196" s="15">
        <f t="shared" si="98"/>
        <v>0.8542182869358208</v>
      </c>
      <c r="E196" s="94">
        <v>6500</v>
      </c>
      <c r="F196" s="94">
        <v>1844</v>
      </c>
      <c r="G196" s="94">
        <v>1791</v>
      </c>
      <c r="H196" s="94">
        <v>3833</v>
      </c>
      <c r="I196" s="94">
        <v>2817</v>
      </c>
      <c r="J196" s="94">
        <v>5010</v>
      </c>
      <c r="K196" s="94">
        <v>2405</v>
      </c>
      <c r="L196" s="94">
        <v>1924</v>
      </c>
      <c r="M196" s="94">
        <v>3910</v>
      </c>
      <c r="N196" s="94">
        <v>1417.5</v>
      </c>
      <c r="O196" s="94">
        <v>1915</v>
      </c>
      <c r="P196" s="94">
        <v>5025</v>
      </c>
      <c r="Q196" s="94">
        <v>3593</v>
      </c>
      <c r="R196" s="94">
        <v>4448</v>
      </c>
      <c r="S196" s="94">
        <v>6120</v>
      </c>
      <c r="T196" s="94">
        <v>2681</v>
      </c>
      <c r="U196" s="94">
        <v>1401</v>
      </c>
      <c r="V196" s="94">
        <v>691</v>
      </c>
      <c r="W196" s="94">
        <v>5748</v>
      </c>
      <c r="X196" s="94">
        <v>5186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0.78411428571428576</v>
      </c>
      <c r="C197" s="83">
        <f>C196/C195</f>
        <v>0.6698047619047619</v>
      </c>
      <c r="D197" s="15">
        <f t="shared" si="98"/>
        <v>0.8542182869358208</v>
      </c>
      <c r="E197" s="16">
        <f t="shared" ref="E197:Y197" si="99">E196/E195</f>
        <v>0.87283469853632334</v>
      </c>
      <c r="F197" s="16">
        <f t="shared" si="99"/>
        <v>0.45129711209006362</v>
      </c>
      <c r="G197" s="16">
        <f t="shared" si="99"/>
        <v>0.32593266606005461</v>
      </c>
      <c r="H197" s="16">
        <f t="shared" si="99"/>
        <v>0.56852566004153071</v>
      </c>
      <c r="I197" s="16">
        <f t="shared" si="99"/>
        <v>0.83565707505191333</v>
      </c>
      <c r="J197" s="16">
        <f t="shared" si="99"/>
        <v>0.84457181389076197</v>
      </c>
      <c r="K197" s="16">
        <f t="shared" si="99"/>
        <v>0.55943242614561528</v>
      </c>
      <c r="L197" s="16">
        <f t="shared" si="99"/>
        <v>0.38091467036230447</v>
      </c>
      <c r="M197" s="16">
        <f t="shared" si="99"/>
        <v>0.86485290864852904</v>
      </c>
      <c r="N197" s="16">
        <f t="shared" si="99"/>
        <v>0.6359353970390309</v>
      </c>
      <c r="O197" s="16">
        <f t="shared" si="99"/>
        <v>0.61794127137786381</v>
      </c>
      <c r="P197" s="16">
        <f t="shared" si="99"/>
        <v>0.7124627817949809</v>
      </c>
      <c r="Q197" s="16">
        <f t="shared" si="99"/>
        <v>0.47570501787369257</v>
      </c>
      <c r="R197" s="16">
        <f t="shared" si="99"/>
        <v>0.87062047367390882</v>
      </c>
      <c r="S197" s="16">
        <f t="shared" si="99"/>
        <v>0.79864282917917262</v>
      </c>
      <c r="T197" s="16">
        <f t="shared" si="99"/>
        <v>0.65630354957160342</v>
      </c>
      <c r="U197" s="16">
        <f t="shared" si="99"/>
        <v>0.42544791982994229</v>
      </c>
      <c r="V197" s="16">
        <f t="shared" si="99"/>
        <v>0.32471804511278196</v>
      </c>
      <c r="W197" s="16">
        <f t="shared" si="99"/>
        <v>0.94291338582677164</v>
      </c>
      <c r="X197" s="16">
        <f t="shared" si="99"/>
        <v>0.75148529198666858</v>
      </c>
      <c r="Y197" s="16">
        <f t="shared" si="99"/>
        <v>0.72708113804004215</v>
      </c>
    </row>
    <row r="198" spans="1:25" s="12" customFormat="1" ht="30" customHeight="1" x14ac:dyDescent="0.2">
      <c r="A198" s="11" t="s">
        <v>124</v>
      </c>
      <c r="B198" s="26">
        <v>70580</v>
      </c>
      <c r="C198" s="26">
        <f>SUM(E198:Y198)</f>
        <v>61807.5</v>
      </c>
      <c r="D198" s="15">
        <f t="shared" si="98"/>
        <v>0.87570841598186455</v>
      </c>
      <c r="E198" s="10">
        <v>6200</v>
      </c>
      <c r="F198" s="10">
        <v>1264</v>
      </c>
      <c r="G198" s="10">
        <v>1791</v>
      </c>
      <c r="H198" s="10">
        <v>3529</v>
      </c>
      <c r="I198" s="10">
        <v>2595</v>
      </c>
      <c r="J198" s="10">
        <v>4610</v>
      </c>
      <c r="K198" s="10">
        <v>1291</v>
      </c>
      <c r="L198" s="10">
        <v>1593</v>
      </c>
      <c r="M198" s="10">
        <v>3827</v>
      </c>
      <c r="N198" s="10">
        <v>1417.5</v>
      </c>
      <c r="O198" s="10">
        <v>1266</v>
      </c>
      <c r="P198" s="10">
        <v>4925</v>
      </c>
      <c r="Q198" s="10">
        <v>3228</v>
      </c>
      <c r="R198" s="10">
        <v>4018</v>
      </c>
      <c r="S198" s="10">
        <v>5987</v>
      </c>
      <c r="T198" s="10">
        <v>2567</v>
      </c>
      <c r="U198" s="10">
        <v>1401</v>
      </c>
      <c r="V198" s="10">
        <v>691</v>
      </c>
      <c r="W198" s="10">
        <v>4421</v>
      </c>
      <c r="X198" s="10">
        <v>4218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9399</v>
      </c>
      <c r="C199" s="26">
        <f>SUM(E199:Y199)</f>
        <v>8039</v>
      </c>
      <c r="D199" s="15">
        <f t="shared" si="98"/>
        <v>0.85530375571869344</v>
      </c>
      <c r="E199" s="10">
        <v>300</v>
      </c>
      <c r="F199" s="10">
        <v>580</v>
      </c>
      <c r="G199" s="10"/>
      <c r="H199" s="10">
        <v>304</v>
      </c>
      <c r="I199" s="10">
        <v>222</v>
      </c>
      <c r="J199" s="10">
        <v>400</v>
      </c>
      <c r="K199" s="10">
        <v>1084</v>
      </c>
      <c r="L199" s="10">
        <v>331</v>
      </c>
      <c r="M199" s="10">
        <v>83</v>
      </c>
      <c r="N199" s="10"/>
      <c r="O199" s="10">
        <v>649</v>
      </c>
      <c r="P199" s="10">
        <v>100</v>
      </c>
      <c r="Q199" s="10">
        <v>65</v>
      </c>
      <c r="R199" s="10">
        <v>430</v>
      </c>
      <c r="S199" s="10">
        <v>133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0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0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0"/>
        <v>0.9896596207139442</v>
      </c>
      <c r="E203" s="69">
        <f t="shared" ref="E203:Y203" si="101">E202/E201</f>
        <v>1</v>
      </c>
      <c r="F203" s="69">
        <f t="shared" si="101"/>
        <v>0.95607235142118863</v>
      </c>
      <c r="G203" s="69">
        <f t="shared" si="101"/>
        <v>0.98566473988439307</v>
      </c>
      <c r="H203" s="69">
        <f t="shared" si="101"/>
        <v>0.90769445608155286</v>
      </c>
      <c r="I203" s="69">
        <f t="shared" si="101"/>
        <v>0.91831204026325974</v>
      </c>
      <c r="J203" s="69">
        <f t="shared" si="101"/>
        <v>1</v>
      </c>
      <c r="K203" s="69">
        <f t="shared" si="101"/>
        <v>0.9296547273313972</v>
      </c>
      <c r="L203" s="69">
        <f t="shared" si="101"/>
        <v>0.99889964788732399</v>
      </c>
      <c r="M203" s="69">
        <f t="shared" si="101"/>
        <v>1.0148384353741497</v>
      </c>
      <c r="N203" s="69">
        <f t="shared" si="101"/>
        <v>1</v>
      </c>
      <c r="O203" s="69">
        <f t="shared" si="101"/>
        <v>0.8482384823848238</v>
      </c>
      <c r="P203" s="69">
        <f t="shared" si="101"/>
        <v>0.87502930832356385</v>
      </c>
      <c r="Q203" s="69">
        <f t="shared" si="101"/>
        <v>1</v>
      </c>
      <c r="R203" s="69">
        <f t="shared" si="101"/>
        <v>1</v>
      </c>
      <c r="S203" s="69">
        <f t="shared" si="101"/>
        <v>0.98431251922485385</v>
      </c>
      <c r="T203" s="69">
        <f t="shared" si="101"/>
        <v>1</v>
      </c>
      <c r="U203" s="69">
        <f t="shared" si="101"/>
        <v>1</v>
      </c>
      <c r="V203" s="69">
        <f t="shared" si="101"/>
        <v>1</v>
      </c>
      <c r="W203" s="69">
        <f t="shared" si="101"/>
        <v>1.0001289823294208</v>
      </c>
      <c r="X203" s="69">
        <f t="shared" si="101"/>
        <v>0.94724378371266937</v>
      </c>
      <c r="Y203" s="69">
        <f t="shared" si="101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0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0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0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2" customFormat="1" ht="30" customHeight="1" outlineLevel="1" x14ac:dyDescent="0.2">
      <c r="A208" s="52" t="s">
        <v>132</v>
      </c>
      <c r="B208" s="23">
        <v>98985</v>
      </c>
      <c r="C208" s="27">
        <f>SUM(E208:Y208)</f>
        <v>108904</v>
      </c>
      <c r="D208" s="9">
        <f t="shared" ref="D208:D227" si="102">C208/B208</f>
        <v>1.1002071020861748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4263</v>
      </c>
      <c r="J208" s="26">
        <v>6120</v>
      </c>
      <c r="K208" s="26">
        <v>6789</v>
      </c>
      <c r="L208" s="26">
        <v>7667</v>
      </c>
      <c r="M208" s="26">
        <v>2594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</v>
      </c>
      <c r="U208" s="26">
        <v>1820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2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44543.25</v>
      </c>
      <c r="C210" s="27">
        <f>C208*0.45</f>
        <v>49006.8</v>
      </c>
      <c r="D210" s="9">
        <f t="shared" si="102"/>
        <v>1.1002071020861748</v>
      </c>
      <c r="E210" s="26">
        <f>E208*0.45</f>
        <v>1395</v>
      </c>
      <c r="F210" s="26">
        <f t="shared" ref="F210:Y210" si="103">F208*0.45</f>
        <v>1003.5</v>
      </c>
      <c r="G210" s="26">
        <f t="shared" si="103"/>
        <v>5958</v>
      </c>
      <c r="H210" s="26">
        <f t="shared" si="103"/>
        <v>4230.9000000000005</v>
      </c>
      <c r="I210" s="26">
        <f t="shared" si="103"/>
        <v>1918.3500000000001</v>
      </c>
      <c r="J210" s="26">
        <f t="shared" si="103"/>
        <v>2754</v>
      </c>
      <c r="K210" s="26">
        <f t="shared" si="103"/>
        <v>3055.05</v>
      </c>
      <c r="L210" s="26">
        <f t="shared" si="103"/>
        <v>3450.15</v>
      </c>
      <c r="M210" s="26">
        <f t="shared" si="103"/>
        <v>1167.3</v>
      </c>
      <c r="N210" s="26">
        <f t="shared" si="103"/>
        <v>1827</v>
      </c>
      <c r="O210" s="26">
        <f t="shared" si="103"/>
        <v>1840.95</v>
      </c>
      <c r="P210" s="26">
        <f t="shared" si="103"/>
        <v>2472.75</v>
      </c>
      <c r="Q210" s="26">
        <f t="shared" si="103"/>
        <v>3091.9500000000003</v>
      </c>
      <c r="R210" s="26">
        <f t="shared" si="103"/>
        <v>1260</v>
      </c>
      <c r="S210" s="26">
        <f t="shared" si="103"/>
        <v>1367.1000000000001</v>
      </c>
      <c r="T210" s="26">
        <f t="shared" si="103"/>
        <v>1440</v>
      </c>
      <c r="U210" s="26">
        <f t="shared" si="103"/>
        <v>819</v>
      </c>
      <c r="V210" s="26">
        <f t="shared" si="103"/>
        <v>681.30000000000007</v>
      </c>
      <c r="W210" s="26">
        <f t="shared" si="103"/>
        <v>2692.35</v>
      </c>
      <c r="X210" s="26">
        <f t="shared" si="103"/>
        <v>3076.65</v>
      </c>
      <c r="Y210" s="26">
        <f t="shared" si="103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0.9976214712611241</v>
      </c>
      <c r="C211" s="49">
        <f>C208/C209</f>
        <v>0.94519953479491048</v>
      </c>
      <c r="D211" s="9">
        <f>C211/B211</f>
        <v>0.94745307917245858</v>
      </c>
      <c r="E211" s="69">
        <f>E208/E209</f>
        <v>1.5121951219512195</v>
      </c>
      <c r="F211" s="69">
        <f t="shared" ref="F211:Y211" si="104">F208/F209</f>
        <v>0.75261559230509623</v>
      </c>
      <c r="G211" s="69">
        <f t="shared" si="104"/>
        <v>1.0903401136457218</v>
      </c>
      <c r="H211" s="69">
        <f t="shared" si="104"/>
        <v>0.5684057795780183</v>
      </c>
      <c r="I211" s="69">
        <f t="shared" si="104"/>
        <v>0.65193454656675331</v>
      </c>
      <c r="J211" s="69">
        <f t="shared" si="104"/>
        <v>1.3263979193758126</v>
      </c>
      <c r="K211" s="69">
        <f t="shared" si="104"/>
        <v>1.5715277777777779</v>
      </c>
      <c r="L211" s="69">
        <f t="shared" si="104"/>
        <v>0.96634736576758251</v>
      </c>
      <c r="M211" s="69">
        <f t="shared" si="104"/>
        <v>0.55086005521342107</v>
      </c>
      <c r="N211" s="69">
        <f t="shared" si="104"/>
        <v>1.0642201834862386</v>
      </c>
      <c r="O211" s="69">
        <f t="shared" si="104"/>
        <v>1.3519497686715136</v>
      </c>
      <c r="P211" s="69">
        <f t="shared" si="104"/>
        <v>1.0476644423260248</v>
      </c>
      <c r="Q211" s="69">
        <f t="shared" si="104"/>
        <v>0.81661516520085575</v>
      </c>
      <c r="R211" s="69">
        <f t="shared" si="104"/>
        <v>1.0122921185827911</v>
      </c>
      <c r="S211" s="69">
        <f t="shared" si="104"/>
        <v>0.64734711272107393</v>
      </c>
      <c r="T211" s="69">
        <f t="shared" si="104"/>
        <v>1.0832769126607988</v>
      </c>
      <c r="U211" s="69">
        <f t="shared" si="104"/>
        <v>0.90322580645161288</v>
      </c>
      <c r="V211" s="69">
        <f t="shared" si="104"/>
        <v>1.1949486977111285</v>
      </c>
      <c r="W211" s="69">
        <f t="shared" si="104"/>
        <v>1.0313739010515428</v>
      </c>
      <c r="X211" s="69">
        <f t="shared" si="104"/>
        <v>1.0279657194406857</v>
      </c>
      <c r="Y211" s="69">
        <f t="shared" si="104"/>
        <v>1.1527079017460786</v>
      </c>
    </row>
    <row r="212" spans="1:35" s="162" customFormat="1" ht="30" customHeight="1" outlineLevel="1" x14ac:dyDescent="0.2">
      <c r="A212" s="52" t="s">
        <v>136</v>
      </c>
      <c r="B212" s="23">
        <v>254729</v>
      </c>
      <c r="C212" s="27">
        <f>SUM(E212:Y212)</f>
        <v>297046</v>
      </c>
      <c r="D212" s="9">
        <f t="shared" si="102"/>
        <v>1.1661255687416823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4700</v>
      </c>
      <c r="L212" s="26">
        <v>15704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43040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2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76418.7</v>
      </c>
      <c r="C214" s="27">
        <f>C212*0.3</f>
        <v>89113.8</v>
      </c>
      <c r="D214" s="9">
        <f t="shared" si="102"/>
        <v>1.1661255687416825</v>
      </c>
      <c r="E214" s="26">
        <f>E212*0.3</f>
        <v>90</v>
      </c>
      <c r="F214" s="26">
        <f t="shared" ref="F214:Y214" si="105">F212*0.3</f>
        <v>2520</v>
      </c>
      <c r="G214" s="26">
        <f t="shared" si="105"/>
        <v>8792.1</v>
      </c>
      <c r="H214" s="26">
        <f t="shared" si="105"/>
        <v>5966.4</v>
      </c>
      <c r="I214" s="26">
        <f t="shared" si="105"/>
        <v>2399.4</v>
      </c>
      <c r="J214" s="26">
        <f t="shared" si="105"/>
        <v>4323</v>
      </c>
      <c r="K214" s="26">
        <f t="shared" si="105"/>
        <v>1410</v>
      </c>
      <c r="L214" s="26">
        <f t="shared" si="105"/>
        <v>4711.2</v>
      </c>
      <c r="M214" s="26">
        <f t="shared" si="105"/>
        <v>3780</v>
      </c>
      <c r="N214" s="26">
        <f t="shared" si="105"/>
        <v>4050</v>
      </c>
      <c r="O214" s="26">
        <f t="shared" si="105"/>
        <v>3147</v>
      </c>
      <c r="P214" s="26">
        <f t="shared" si="105"/>
        <v>4306.5</v>
      </c>
      <c r="Q214" s="26">
        <f t="shared" si="105"/>
        <v>1042.2</v>
      </c>
      <c r="R214" s="26">
        <f t="shared" si="105"/>
        <v>2370</v>
      </c>
      <c r="S214" s="26">
        <f t="shared" si="105"/>
        <v>4380</v>
      </c>
      <c r="T214" s="26">
        <f t="shared" si="105"/>
        <v>12912</v>
      </c>
      <c r="U214" s="26">
        <f t="shared" si="105"/>
        <v>1269</v>
      </c>
      <c r="V214" s="26">
        <f t="shared" si="105"/>
        <v>300</v>
      </c>
      <c r="W214" s="26">
        <f t="shared" si="105"/>
        <v>2272.7999999999997</v>
      </c>
      <c r="X214" s="26">
        <f t="shared" si="105"/>
        <v>13528.199999999999</v>
      </c>
      <c r="Y214" s="26">
        <f t="shared" si="105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0.89970507726269311</v>
      </c>
      <c r="C215" s="9">
        <f>C212/C213</f>
        <v>1.0383537126757412</v>
      </c>
      <c r="D215" s="9">
        <f t="shared" si="102"/>
        <v>1.1541045381614157</v>
      </c>
      <c r="E215" s="93">
        <f t="shared" ref="E215:Y215" si="106">E212/E213</f>
        <v>0.5</v>
      </c>
      <c r="F215" s="93">
        <f t="shared" si="106"/>
        <v>1.05</v>
      </c>
      <c r="G215" s="93">
        <f t="shared" si="106"/>
        <v>1.1665406201488675</v>
      </c>
      <c r="H215" s="93">
        <f t="shared" si="106"/>
        <v>1.0592245419684705</v>
      </c>
      <c r="I215" s="93">
        <f t="shared" si="106"/>
        <v>0.8990557553956835</v>
      </c>
      <c r="J215" s="93">
        <f t="shared" si="106"/>
        <v>1.1945618834452458</v>
      </c>
      <c r="K215" s="93">
        <f t="shared" si="106"/>
        <v>6.619718309859155</v>
      </c>
      <c r="L215" s="93">
        <f t="shared" si="106"/>
        <v>0.79788639365918101</v>
      </c>
      <c r="M215" s="93">
        <f t="shared" si="106"/>
        <v>0.97005158210793752</v>
      </c>
      <c r="N215" s="93">
        <f t="shared" si="106"/>
        <v>1.0294341924660668</v>
      </c>
      <c r="O215" s="93">
        <f t="shared" si="106"/>
        <v>1.4307146753955264</v>
      </c>
      <c r="P215" s="93">
        <f t="shared" si="106"/>
        <v>0.93165887850467288</v>
      </c>
      <c r="Q215" s="93">
        <f t="shared" si="106"/>
        <v>1.3249427917620138</v>
      </c>
      <c r="R215" s="93">
        <f t="shared" si="106"/>
        <v>2.4412855377008653</v>
      </c>
      <c r="S215" s="93">
        <f t="shared" si="106"/>
        <v>1.4391325776244455</v>
      </c>
      <c r="T215" s="93">
        <f t="shared" si="106"/>
        <v>0.80950947938609685</v>
      </c>
      <c r="U215" s="93">
        <f t="shared" si="106"/>
        <v>1.2246670526925303</v>
      </c>
      <c r="V215" s="93">
        <f t="shared" si="106"/>
        <v>1.5772870662460567</v>
      </c>
      <c r="W215" s="93">
        <f t="shared" si="106"/>
        <v>1.024337479718767</v>
      </c>
      <c r="X215" s="93">
        <f t="shared" si="106"/>
        <v>1.0430699481865284</v>
      </c>
      <c r="Y215" s="93">
        <f t="shared" si="106"/>
        <v>0.94798399507540787</v>
      </c>
    </row>
    <row r="216" spans="1:35" s="162" customFormat="1" ht="30" customHeight="1" outlineLevel="1" x14ac:dyDescent="0.2">
      <c r="A216" s="52" t="s">
        <v>137</v>
      </c>
      <c r="B216" s="23">
        <v>125767</v>
      </c>
      <c r="C216" s="27">
        <f>SUM(E216:Y216)</f>
        <v>67726</v>
      </c>
      <c r="D216" s="9">
        <f t="shared" si="102"/>
        <v>0.53850374104494825</v>
      </c>
      <c r="E216" s="26"/>
      <c r="F216" s="93"/>
      <c r="G216" s="137">
        <v>7250</v>
      </c>
      <c r="H216" s="137">
        <v>3719</v>
      </c>
      <c r="I216" s="140">
        <v>2660</v>
      </c>
      <c r="J216" s="137">
        <v>3300</v>
      </c>
      <c r="K216" s="137">
        <v>2320</v>
      </c>
      <c r="L216" s="26">
        <v>12129</v>
      </c>
      <c r="M216" s="137">
        <v>900</v>
      </c>
      <c r="N216" s="137">
        <v>2600</v>
      </c>
      <c r="O216" s="137">
        <v>3800</v>
      </c>
      <c r="P216" s="26">
        <v>4950</v>
      </c>
      <c r="Q216" s="137">
        <v>836</v>
      </c>
      <c r="R216" s="137"/>
      <c r="S216" s="137"/>
      <c r="T216" s="137">
        <v>6600</v>
      </c>
      <c r="U216" s="137">
        <v>1510</v>
      </c>
      <c r="V216" s="137"/>
      <c r="W216" s="137">
        <v>3397</v>
      </c>
      <c r="X216" s="137">
        <v>10755</v>
      </c>
      <c r="Y216" s="26">
        <v>1000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2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12867.94</v>
      </c>
      <c r="D218" s="9">
        <f t="shared" si="102"/>
        <v>15.156584216725561</v>
      </c>
      <c r="E218" s="26"/>
      <c r="F218" s="26"/>
      <c r="G218" s="26"/>
      <c r="H218" s="26">
        <f>H216*0.19</f>
        <v>706.61</v>
      </c>
      <c r="I218" s="26">
        <f t="shared" ref="I218:T218" si="107">I216*0.19</f>
        <v>505.40000000000003</v>
      </c>
      <c r="J218" s="26"/>
      <c r="K218" s="26">
        <f t="shared" si="107"/>
        <v>440.8</v>
      </c>
      <c r="L218" s="26">
        <f t="shared" si="107"/>
        <v>2304.5100000000002</v>
      </c>
      <c r="M218" s="26"/>
      <c r="N218" s="26"/>
      <c r="O218" s="26">
        <f t="shared" si="107"/>
        <v>722</v>
      </c>
      <c r="P218" s="26">
        <f t="shared" si="107"/>
        <v>940.5</v>
      </c>
      <c r="Q218" s="26"/>
      <c r="R218" s="26"/>
      <c r="S218" s="26"/>
      <c r="T218" s="26">
        <f t="shared" si="107"/>
        <v>1254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0.37301100048343994</v>
      </c>
      <c r="C219" s="9">
        <f>C216/C217</f>
        <v>0.25565277788263363</v>
      </c>
      <c r="D219" s="9">
        <f t="shared" si="102"/>
        <v>0.68537597430449915</v>
      </c>
      <c r="E219" s="93"/>
      <c r="F219" s="93"/>
      <c r="G219" s="93">
        <f>G216/G217</f>
        <v>0.22342064714946072</v>
      </c>
      <c r="H219" s="93">
        <f>H216/H217</f>
        <v>9.5073753099675334E-2</v>
      </c>
      <c r="I219" s="93">
        <f t="shared" ref="I219" si="108">I216/I217</f>
        <v>0.38871839836329097</v>
      </c>
      <c r="J219" s="93">
        <f t="shared" ref="J219:P219" si="109">J216/J217</f>
        <v>2.5037936267071319</v>
      </c>
      <c r="K219" s="93">
        <f t="shared" si="109"/>
        <v>0.82532906438989684</v>
      </c>
      <c r="L219" s="93">
        <f t="shared" si="109"/>
        <v>0.51287580870227067</v>
      </c>
      <c r="M219" s="93">
        <f t="shared" si="109"/>
        <v>0.19745502413339183</v>
      </c>
      <c r="N219" s="93">
        <f t="shared" si="109"/>
        <v>0.31156381066506889</v>
      </c>
      <c r="O219" s="93">
        <f t="shared" si="109"/>
        <v>0.40816326530612246</v>
      </c>
      <c r="P219" s="93">
        <f t="shared" si="109"/>
        <v>0.31240138845061532</v>
      </c>
      <c r="Q219" s="93">
        <f t="shared" ref="Q219" si="110">Q216/Q217</f>
        <v>0.43723849372384938</v>
      </c>
      <c r="R219" s="93"/>
      <c r="S219" s="93"/>
      <c r="T219" s="93">
        <f>T216/T217</f>
        <v>0.12768180147414443</v>
      </c>
      <c r="U219" s="93">
        <f t="shared" ref="U219:Y219" si="111">U216/U217</f>
        <v>0.41967759866592552</v>
      </c>
      <c r="V219" s="93"/>
      <c r="W219" s="93">
        <f t="shared" si="111"/>
        <v>0.36038616592403988</v>
      </c>
      <c r="X219" s="93">
        <f t="shared" si="111"/>
        <v>0.4851150202976996</v>
      </c>
      <c r="Y219" s="93">
        <f t="shared" si="111"/>
        <v>6.4123116383456233E-2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2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2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2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121845.95</v>
      </c>
      <c r="C225" s="27">
        <f>C223+C221+C218+C214+C210</f>
        <v>151072.54</v>
      </c>
      <c r="D225" s="9">
        <f t="shared" si="102"/>
        <v>1.2398650919460188</v>
      </c>
      <c r="E225" s="26">
        <f>E223+E221+E218+E214+E210</f>
        <v>1485</v>
      </c>
      <c r="F225" s="26">
        <f t="shared" ref="F225:Y225" si="112">F223+F221+F218+F214+F210</f>
        <v>3523.5</v>
      </c>
      <c r="G225" s="26">
        <f t="shared" si="112"/>
        <v>14750.1</v>
      </c>
      <c r="H225" s="26">
        <f t="shared" si="112"/>
        <v>10903.91</v>
      </c>
      <c r="I225" s="26">
        <f t="shared" si="112"/>
        <v>4823.1500000000005</v>
      </c>
      <c r="J225" s="26">
        <f t="shared" si="112"/>
        <v>7077</v>
      </c>
      <c r="K225" s="26">
        <f t="shared" si="112"/>
        <v>4905.8500000000004</v>
      </c>
      <c r="L225" s="26">
        <f t="shared" si="112"/>
        <v>10465.86</v>
      </c>
      <c r="M225" s="26">
        <f t="shared" si="112"/>
        <v>4947.3</v>
      </c>
      <c r="N225" s="26">
        <f t="shared" si="112"/>
        <v>5877</v>
      </c>
      <c r="O225" s="26">
        <f t="shared" si="112"/>
        <v>5709.95</v>
      </c>
      <c r="P225" s="125">
        <f t="shared" si="112"/>
        <v>7803.75</v>
      </c>
      <c r="Q225" s="95">
        <f t="shared" si="112"/>
        <v>4134.1500000000005</v>
      </c>
      <c r="R225" s="26">
        <f t="shared" si="112"/>
        <v>3630</v>
      </c>
      <c r="S225" s="26">
        <f t="shared" si="112"/>
        <v>5747.1</v>
      </c>
      <c r="T225" s="26">
        <f t="shared" si="112"/>
        <v>15606</v>
      </c>
      <c r="U225" s="26">
        <f t="shared" si="112"/>
        <v>2088</v>
      </c>
      <c r="V225" s="26">
        <f t="shared" si="112"/>
        <v>981.30000000000007</v>
      </c>
      <c r="W225" s="26">
        <f t="shared" si="112"/>
        <v>4965.1499999999996</v>
      </c>
      <c r="X225" s="26">
        <f t="shared" si="112"/>
        <v>16604.849999999999</v>
      </c>
      <c r="Y225" s="26">
        <f t="shared" si="112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20.8</v>
      </c>
      <c r="C227" s="50">
        <f>C225/C226*10</f>
        <v>21.336271899781796</v>
      </c>
      <c r="D227" s="9">
        <f t="shared" si="102"/>
        <v>1.0257823028741249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3">G225/G226*10</f>
        <v>24.267616524900873</v>
      </c>
      <c r="H227" s="51">
        <f t="shared" si="113"/>
        <v>15.176569654961238</v>
      </c>
      <c r="I227" s="51">
        <f t="shared" si="113"/>
        <v>18.537743100930125</v>
      </c>
      <c r="J227" s="51">
        <f t="shared" si="113"/>
        <v>25.050440692364873</v>
      </c>
      <c r="K227" s="51">
        <f t="shared" si="113"/>
        <v>51.580801177583851</v>
      </c>
      <c r="L227" s="51">
        <f t="shared" si="113"/>
        <v>16.005291328949383</v>
      </c>
      <c r="M227" s="51">
        <f>M225/M226*10</f>
        <v>17.151326053042123</v>
      </c>
      <c r="N227" s="51">
        <f t="shared" si="113"/>
        <v>21.362364145250989</v>
      </c>
      <c r="O227" s="51">
        <f t="shared" si="113"/>
        <v>29.438801814807178</v>
      </c>
      <c r="P227" s="51">
        <f t="shared" si="113"/>
        <v>20.630105480212549</v>
      </c>
      <c r="Q227" s="124">
        <f t="shared" si="113"/>
        <v>19.757933473523227</v>
      </c>
      <c r="R227" s="51">
        <f t="shared" si="113"/>
        <v>29.168340699075934</v>
      </c>
      <c r="S227" s="51">
        <f t="shared" si="113"/>
        <v>27.757063511229173</v>
      </c>
      <c r="T227" s="51">
        <f t="shared" si="113"/>
        <v>18.491835912505628</v>
      </c>
      <c r="U227" s="51">
        <f t="shared" si="113"/>
        <v>18.536931818181817</v>
      </c>
      <c r="V227" s="51">
        <f t="shared" si="113"/>
        <v>29.682395644283122</v>
      </c>
      <c r="W227" s="51">
        <f t="shared" si="113"/>
        <v>22.826176903273261</v>
      </c>
      <c r="X227" s="51">
        <f t="shared" si="113"/>
        <v>20.804693470988433</v>
      </c>
      <c r="Y227" s="51">
        <f t="shared" si="113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</row>
    <row r="238" spans="1:25" ht="20.25" hidden="1" customHeight="1" x14ac:dyDescent="0.25">
      <c r="A238" s="167"/>
      <c r="B238" s="168"/>
      <c r="C238" s="168"/>
      <c r="D238" s="168"/>
      <c r="E238" s="168"/>
      <c r="F238" s="168"/>
      <c r="G238" s="168"/>
      <c r="H238" s="168"/>
      <c r="I238" s="168"/>
      <c r="J238" s="168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2022-09-16T10:57:58Z</cp:lastPrinted>
  <dcterms:created xsi:type="dcterms:W3CDTF">2017-06-08T05:54:08Z</dcterms:created>
  <dcterms:modified xsi:type="dcterms:W3CDTF">2022-09-16T11:02:47Z</dcterms:modified>
</cp:coreProperties>
</file>