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N153" i="1" l="1"/>
  <c r="C102" i="1" l="1"/>
  <c r="T191" i="1" l="1"/>
  <c r="O191" i="1" l="1"/>
  <c r="D128" i="1" l="1"/>
  <c r="D129" i="1"/>
  <c r="D131" i="1"/>
  <c r="D133" i="1"/>
  <c r="D134" i="1"/>
  <c r="D135" i="1"/>
  <c r="D136" i="1"/>
  <c r="D137" i="1"/>
  <c r="B130" i="1"/>
  <c r="D130" i="1" s="1"/>
  <c r="R158" i="1" l="1"/>
  <c r="R157" i="1"/>
  <c r="Q157" i="1"/>
  <c r="Q158" i="1"/>
  <c r="W158" i="1" l="1"/>
  <c r="V153" i="1" l="1"/>
  <c r="V149" i="1"/>
  <c r="S219" i="1" l="1"/>
  <c r="L144" i="1" l="1"/>
  <c r="G174" i="1" l="1"/>
  <c r="X130" i="1" l="1"/>
  <c r="Y156" i="1" l="1"/>
  <c r="F144" i="1" l="1"/>
  <c r="Q144" i="1"/>
  <c r="X153" i="1" l="1"/>
  <c r="T168" i="1" l="1"/>
  <c r="W182" i="1" l="1"/>
  <c r="G127" i="1" l="1"/>
  <c r="X127" i="1"/>
  <c r="C117" i="1" l="1"/>
  <c r="L153" i="1"/>
  <c r="I153" i="1" l="1"/>
  <c r="I144" i="1"/>
  <c r="G162" i="1" l="1"/>
  <c r="F219" i="1" l="1"/>
  <c r="E157" i="1" l="1"/>
  <c r="E158" i="1"/>
  <c r="E162" i="1"/>
  <c r="E159" i="1" l="1"/>
  <c r="N144" i="1"/>
  <c r="M144" i="1"/>
  <c r="K165" i="1" l="1"/>
  <c r="W144" i="1" l="1"/>
  <c r="V144" i="1" l="1"/>
  <c r="K144" i="1" l="1"/>
  <c r="M219" i="1" l="1"/>
  <c r="Q219" i="1" l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D167" i="1" s="1"/>
  <c r="C166" i="1"/>
  <c r="D166" i="1" s="1"/>
  <c r="C168" i="1" l="1"/>
  <c r="D168" i="1" s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P182" i="1" l="1"/>
  <c r="C132" i="1" l="1"/>
  <c r="D132" i="1" s="1"/>
  <c r="F162" i="1" l="1"/>
  <c r="I125" i="1" l="1"/>
  <c r="H158" i="1"/>
  <c r="I158" i="1"/>
  <c r="J158" i="1"/>
  <c r="M158" i="1"/>
  <c r="P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9" i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C135" i="1"/>
  <c r="B137" i="1"/>
  <c r="B139" i="1" s="1"/>
  <c r="F137" i="1"/>
  <c r="F139" i="1" s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7" i="1"/>
  <c r="Q139" i="1" s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X149" i="1" s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B174" i="1"/>
  <c r="C173" i="1"/>
  <c r="D173" i="1" s="1"/>
  <c r="C172" i="1"/>
  <c r="D172" i="1" s="1"/>
  <c r="B171" i="1"/>
  <c r="C170" i="1"/>
  <c r="D170" i="1" s="1"/>
  <c r="C169" i="1"/>
  <c r="D169" i="1" s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C129" i="1"/>
  <c r="C128" i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7" i="1" l="1"/>
  <c r="C171" i="1"/>
  <c r="D171" i="1" s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C177" i="1"/>
  <c r="D177" i="1" s="1"/>
  <c r="C215" i="1"/>
  <c r="D215" i="1" s="1"/>
  <c r="D220" i="1"/>
  <c r="D223" i="1"/>
  <c r="B225" i="1"/>
  <c r="C62" i="1"/>
  <c r="D62" i="1" s="1"/>
  <c r="C140" i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<sst xmlns="http://schemas.openxmlformats.org/spreadsheetml/2006/main" count="267" uniqueCount="216">
  <si>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</si>
  <si>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</si>
  <si>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</si>
  <si>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</si>
  <si>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</si>
  <si>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</si>
  <si>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</si>
  <si>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</si>
  <si>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</si>
  <si>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</si>
  <si>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</si>
  <si>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</si>
  <si>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</si>
  <si>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</si>
  <si>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</si>
  <si>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</si>
  <si>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</si>
  <si>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</si>
  <si>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</si>
  <si>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</si>
  <si>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</si>
  <si>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</si>
  <si>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</si>
  <si>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</si>
  <si>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</si>
  <si>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</si>
  <si>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</si>
  <si>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</si>
  <si>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</si>
  <si>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</si>
  <si>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</si>
  <si>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</si>
  <si>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</si>
  <si>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</si>
  <si>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</si>
  <si>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</si>
  <si>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</si>
  <si>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</si>
  <si>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</si>
  <si>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</si>
  <si>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</si>
  <si>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</si>
  <si>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</si>
  <si>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</si>
  <si>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</si>
  <si>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</si>
  <si>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</si>
  <si>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</si>
  <si>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</si>
  <si>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</si>
  <si>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</si>
  <si>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</si>
  <si>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</si>
  <si>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</si>
  <si>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</si>
  <si>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</si>
  <si>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</si>
  <si>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</si>
  <si>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</si>
  <si>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</si>
  <si>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</si>
  <si>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</si>
  <si>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</si>
  <si>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</si>
  <si>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</si>
  <si>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</si>
  <si>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</si>
  <si>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</si>
  <si>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</si>
  <si>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</si>
  <si>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</si>
  <si>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</si>
  <si>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</si>
  <si>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</si>
  <si>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</si>
  <si>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</si>
  <si>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</si>
  <si>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</si>
  <si>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</si>
  <si>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</si>
  <si>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</si>
  <si>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</si>
  <si>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</si>
  <si>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</si>
  <si>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</si>
  <si>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</si>
  <si>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</si>
  <si>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</si>
  <si>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</si>
  <si>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</si>
  <si>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</si>
  <si>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</si>
  <si>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</si>
  <si>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</si>
  <si>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</si>
  <si>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</si>
  <si>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</si>
  <si>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</si>
  <si>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</si>
  <si>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</si>
  <si>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</si>
  <si>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</si>
  <si>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</si>
  <si>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</si>
  <si>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</si>
  <si>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</si>
  <si>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</si>
  <si>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</si>
  <si>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</si>
  <si>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</si>
  <si>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</si>
  <si>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</si>
  <si>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</si>
  <si>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</si>
  <si>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</si>
  <si>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</si>
  <si>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</si>
  <si>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</si>
  <si>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</si>
  <si>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</si>
  <si>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</si>
  <si>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</si>
  <si>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</si>
  <si>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</si>
  <si>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</si>
  <si>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</si>
  <si>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</si>
  <si>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</si>
  <si>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</si>
  <si>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</si>
  <si>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</si>
  <si>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</si>
  <si>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</si>
  <si>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</si>
  <si>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</si>
  <si>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</si>
  <si>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</si>
  <si>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</si>
  <si>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</si>
  <si>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</si>
  <si>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</si>
  <si>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</si>
  <si>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</si>
  <si>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</si>
  <si>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</si>
  <si>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</si>
  <si>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</si>
  <si>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</si>
  <si>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</si>
  <si>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</si>
  <si>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</si>
  <si>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</si>
  <si>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</si>
  <si>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</si>
  <si>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</si>
  <si>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</si>
  <si>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</si>
  <si>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</si>
  <si>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</si>
  <si>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</si>
  <si>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</si>
  <si>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</si>
  <si>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</si>
  <si>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</si>
  <si>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</si>
  <si>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</si>
  <si>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</si>
  <si>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</si>
  <si>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</si>
  <si>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</si>
  <si>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</si>
  <si>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</si>
  <si>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</si>
  <si>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</si>
  <si>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</si>
  <si>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</si>
  <si>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</si>
  <si>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</si>
  <si>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</si>
  <si>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</si>
  <si>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</si>
  <si>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</si>
  <si>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</si>
  <si>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</si>
  <si>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</si>
  <si>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</si>
  <si>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</si>
  <si>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</si>
  <si>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</si>
  <si>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</si>
  <si>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</si>
  <si>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</si>
  <si>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</si>
  <si>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</si>
  <si>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</si>
  <si>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</si>
  <si>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</si>
  <si>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</si>
  <si>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</si>
  <si>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</si>
  <si>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</si>
  <si>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</si>
  <si>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</si>
  <si>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</si>
  <si>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</si>
  <si>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</si>
  <si>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</si>
  <si>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</si>
  <si>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</si>
  <si>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</si>
  <si>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</si>
  <si>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</si>
  <si>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</si>
  <si>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</si>
  <si>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</si>
  <si>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5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</si>
</sst>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56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39" sqref="A139:XFD139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3" t="s">
        <v>215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74" t="s">
        <v>3</v>
      </c>
      <c r="B4" s="177" t="s">
        <v>192</v>
      </c>
      <c r="C4" s="170" t="s">
        <v>193</v>
      </c>
      <c r="D4" s="170" t="s">
        <v>194</v>
      </c>
      <c r="E4" s="180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2" t="s">
        <v>0</v>
      </c>
    </row>
    <row r="5" spans="1:26" s="2" customFormat="1" ht="87" customHeight="1" x14ac:dyDescent="0.25">
      <c r="A5" s="175"/>
      <c r="B5" s="178"/>
      <c r="C5" s="171"/>
      <c r="D5" s="171"/>
      <c r="E5" s="168" t="s">
        <v>5</v>
      </c>
      <c r="F5" s="168" t="s">
        <v>6</v>
      </c>
      <c r="G5" s="168" t="s">
        <v>7</v>
      </c>
      <c r="H5" s="168" t="s">
        <v>8</v>
      </c>
      <c r="I5" s="168" t="s">
        <v>9</v>
      </c>
      <c r="J5" s="168" t="s">
        <v>10</v>
      </c>
      <c r="K5" s="168" t="s">
        <v>11</v>
      </c>
      <c r="L5" s="168" t="s">
        <v>12</v>
      </c>
      <c r="M5" s="168" t="s">
        <v>13</v>
      </c>
      <c r="N5" s="168" t="s">
        <v>14</v>
      </c>
      <c r="O5" s="168" t="s">
        <v>15</v>
      </c>
      <c r="P5" s="168" t="s">
        <v>16</v>
      </c>
      <c r="Q5" s="168" t="s">
        <v>17</v>
      </c>
      <c r="R5" s="168" t="s">
        <v>18</v>
      </c>
      <c r="S5" s="168" t="s">
        <v>19</v>
      </c>
      <c r="T5" s="168" t="s">
        <v>20</v>
      </c>
      <c r="U5" s="168" t="s">
        <v>21</v>
      </c>
      <c r="V5" s="168" t="s">
        <v>22</v>
      </c>
      <c r="W5" s="168" t="s">
        <v>23</v>
      </c>
      <c r="X5" s="168" t="s">
        <v>24</v>
      </c>
      <c r="Y5" s="168" t="s">
        <v>25</v>
      </c>
    </row>
    <row r="6" spans="1:26" s="2" customFormat="1" ht="69.75" customHeight="1" thickBot="1" x14ac:dyDescent="0.3">
      <c r="A6" s="176"/>
      <c r="B6" s="179"/>
      <c r="C6" s="172"/>
      <c r="D6" s="172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299873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13515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297689</v>
      </c>
      <c r="C102" s="27">
        <f>SUM(E102:Y102)</f>
        <v>296733</v>
      </c>
      <c r="D102" s="15">
        <f>C102/B102</f>
        <v>0.99678859480867621</v>
      </c>
      <c r="E102" s="94">
        <v>15500</v>
      </c>
      <c r="F102" s="94">
        <v>9790</v>
      </c>
      <c r="G102" s="94">
        <v>17655</v>
      </c>
      <c r="H102" s="94">
        <v>18203</v>
      </c>
      <c r="I102" s="94">
        <v>9500</v>
      </c>
      <c r="J102" s="94">
        <v>22484</v>
      </c>
      <c r="K102" s="94">
        <v>13300</v>
      </c>
      <c r="L102" s="94">
        <v>13450</v>
      </c>
      <c r="M102" s="94">
        <v>15063</v>
      </c>
      <c r="N102" s="94">
        <v>5693</v>
      </c>
      <c r="O102" s="94">
        <v>8318</v>
      </c>
      <c r="P102" s="94">
        <v>14947</v>
      </c>
      <c r="Q102" s="94">
        <v>16172</v>
      </c>
      <c r="R102" s="94">
        <v>17150</v>
      </c>
      <c r="S102" s="94">
        <v>18287</v>
      </c>
      <c r="T102" s="94">
        <v>13492</v>
      </c>
      <c r="U102" s="94">
        <v>10380</v>
      </c>
      <c r="V102" s="94">
        <v>5675</v>
      </c>
      <c r="W102" s="94">
        <v>15388</v>
      </c>
      <c r="X102" s="94">
        <v>23586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 t="shared" si="28"/>
        <v>13515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0.98173645486714578</v>
      </c>
      <c r="C104" s="29">
        <f>C102/C101</f>
        <v>0.9895289005679071</v>
      </c>
      <c r="D104" s="15">
        <f t="shared" ref="D104:D126" si="29">C104/B104</f>
        <v>1.007937410964143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0.99728859515336388</v>
      </c>
      <c r="H104" s="29">
        <f t="shared" si="30"/>
        <v>0.99150280516367995</v>
      </c>
      <c r="I104" s="29">
        <f t="shared" si="30"/>
        <v>0.99768956101659312</v>
      </c>
      <c r="J104" s="29">
        <f t="shared" si="30"/>
        <v>0.99778113073577701</v>
      </c>
      <c r="K104" s="29">
        <f t="shared" si="30"/>
        <v>0.98664688427299707</v>
      </c>
      <c r="L104" s="29">
        <f t="shared" si="30"/>
        <v>0.99607494630822779</v>
      </c>
      <c r="M104" s="29">
        <f t="shared" si="30"/>
        <v>0.98444546108097508</v>
      </c>
      <c r="N104" s="29">
        <f t="shared" si="30"/>
        <v>0.9756640959725793</v>
      </c>
      <c r="O104" s="29">
        <f t="shared" si="30"/>
        <v>0.98135913166588018</v>
      </c>
      <c r="P104" s="29">
        <f t="shared" si="30"/>
        <v>0.98960540254237284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0.98274935511607908</v>
      </c>
      <c r="T104" s="29">
        <f t="shared" si="30"/>
        <v>0.9982981871994081</v>
      </c>
      <c r="U104" s="29">
        <f t="shared" si="30"/>
        <v>0.99444337995784637</v>
      </c>
      <c r="V104" s="29">
        <f t="shared" si="30"/>
        <v>0.99195944764901245</v>
      </c>
      <c r="W104" s="29">
        <f t="shared" si="30"/>
        <v>0.9990261637343375</v>
      </c>
      <c r="X104" s="29">
        <f t="shared" si="30"/>
        <v>0.99737821380243574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5538</v>
      </c>
      <c r="C105" s="88">
        <f>C101-C102</f>
        <v>3140</v>
      </c>
      <c r="D105" s="15">
        <f t="shared" si="29"/>
        <v>0.56699169375225711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48</v>
      </c>
      <c r="H105" s="94">
        <f t="shared" si="31"/>
        <v>156</v>
      </c>
      <c r="I105" s="94">
        <f t="shared" si="31"/>
        <v>22</v>
      </c>
      <c r="J105" s="94">
        <f t="shared" si="31"/>
        <v>50</v>
      </c>
      <c r="K105" s="94">
        <f t="shared" si="31"/>
        <v>180</v>
      </c>
      <c r="L105" s="94">
        <f t="shared" si="31"/>
        <v>53</v>
      </c>
      <c r="M105" s="94">
        <f t="shared" si="31"/>
        <v>238</v>
      </c>
      <c r="N105" s="94">
        <f t="shared" si="31"/>
        <v>142</v>
      </c>
      <c r="O105" s="94">
        <f t="shared" si="31"/>
        <v>158</v>
      </c>
      <c r="P105" s="94">
        <f t="shared" si="31"/>
        <v>198</v>
      </c>
      <c r="Q105" s="94">
        <f t="shared" si="31"/>
        <v>1261</v>
      </c>
      <c r="R105" s="94">
        <f t="shared" si="31"/>
        <v>-182</v>
      </c>
      <c r="S105" s="94">
        <f t="shared" si="31"/>
        <v>321</v>
      </c>
      <c r="T105" s="94">
        <f t="shared" si="31"/>
        <v>23</v>
      </c>
      <c r="U105" s="94">
        <f t="shared" si="31"/>
        <v>58</v>
      </c>
      <c r="V105" s="94">
        <f t="shared" si="31"/>
        <v>46</v>
      </c>
      <c r="W105" s="94">
        <f t="shared" si="31"/>
        <v>15</v>
      </c>
      <c r="X105" s="94">
        <f t="shared" si="31"/>
        <v>62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164275.5</v>
      </c>
      <c r="D106" s="15">
        <f t="shared" si="29"/>
        <v>0.98019332318983265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6420</v>
      </c>
      <c r="M106" s="10">
        <v>9296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91785.5</v>
      </c>
      <c r="D108" s="15">
        <f t="shared" si="29"/>
        <v>0.9678441503664259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2286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297279</v>
      </c>
      <c r="C110" s="27">
        <f>SUM(E110:Y110)</f>
        <v>295959</v>
      </c>
      <c r="D110" s="15">
        <f t="shared" si="29"/>
        <v>0.99555972672136273</v>
      </c>
      <c r="E110" s="94">
        <v>15500</v>
      </c>
      <c r="F110" s="94">
        <v>9790</v>
      </c>
      <c r="G110" s="94">
        <v>17630</v>
      </c>
      <c r="H110" s="94">
        <v>18203</v>
      </c>
      <c r="I110" s="94">
        <v>9500</v>
      </c>
      <c r="J110" s="94">
        <v>22484</v>
      </c>
      <c r="K110" s="94">
        <v>13300</v>
      </c>
      <c r="L110" s="94">
        <v>13400</v>
      </c>
      <c r="M110" s="94">
        <v>15063</v>
      </c>
      <c r="N110" s="94">
        <v>5693</v>
      </c>
      <c r="O110" s="94">
        <v>8318</v>
      </c>
      <c r="P110" s="94">
        <v>14947</v>
      </c>
      <c r="Q110" s="94">
        <v>16172</v>
      </c>
      <c r="R110" s="94">
        <v>17150</v>
      </c>
      <c r="S110" s="94">
        <v>18267</v>
      </c>
      <c r="T110" s="94">
        <v>13492</v>
      </c>
      <c r="U110" s="94">
        <v>10305</v>
      </c>
      <c r="V110" s="94">
        <v>5568</v>
      </c>
      <c r="W110" s="94">
        <v>15388</v>
      </c>
      <c r="X110" s="94">
        <v>23089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0.98038433252975499</v>
      </c>
      <c r="C111" s="29">
        <f>C110/C101</f>
        <v>0.98694780790534664</v>
      </c>
      <c r="D111" s="15">
        <f t="shared" si="29"/>
        <v>1.0066947983130814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0.99587640512907416</v>
      </c>
      <c r="H111" s="94">
        <f t="shared" si="32"/>
        <v>0.99150280516367995</v>
      </c>
      <c r="I111" s="94">
        <f t="shared" si="32"/>
        <v>0.99768956101659312</v>
      </c>
      <c r="J111" s="94">
        <f t="shared" si="32"/>
        <v>0.99778113073577701</v>
      </c>
      <c r="K111" s="94">
        <f t="shared" si="32"/>
        <v>0.98664688427299707</v>
      </c>
      <c r="L111" s="94">
        <f t="shared" si="32"/>
        <v>0.99237206546693324</v>
      </c>
      <c r="M111" s="94">
        <f t="shared" si="32"/>
        <v>0.98444546108097508</v>
      </c>
      <c r="N111" s="94">
        <f t="shared" si="32"/>
        <v>0.9756640959725793</v>
      </c>
      <c r="O111" s="94">
        <f t="shared" si="32"/>
        <v>0.98135913166588018</v>
      </c>
      <c r="P111" s="94">
        <f t="shared" si="32"/>
        <v>0.98692637834268737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0.98167454858125536</v>
      </c>
      <c r="T111" s="94">
        <f t="shared" si="32"/>
        <v>0.9982981871994081</v>
      </c>
      <c r="U111" s="94">
        <f t="shared" si="32"/>
        <v>0.98725809542057863</v>
      </c>
      <c r="V111" s="94">
        <f t="shared" si="32"/>
        <v>0.97325642370214993</v>
      </c>
      <c r="W111" s="94">
        <f t="shared" si="32"/>
        <v>0.9990261637343375</v>
      </c>
      <c r="X111" s="94">
        <f t="shared" si="32"/>
        <v>0.97636163734776726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163976</v>
      </c>
      <c r="D112" s="15">
        <f t="shared" si="29"/>
        <v>0.97840627703690441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5146</v>
      </c>
      <c r="J112" s="10">
        <v>12931</v>
      </c>
      <c r="K112" s="10">
        <v>7042</v>
      </c>
      <c r="L112" s="10">
        <v>6410</v>
      </c>
      <c r="M112" s="10">
        <v>9296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10687</v>
      </c>
      <c r="T112" s="10">
        <v>7138</v>
      </c>
      <c r="U112" s="10">
        <v>6304</v>
      </c>
      <c r="V112" s="10">
        <v>3267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91695</v>
      </c>
      <c r="D114" s="15">
        <f t="shared" si="29"/>
        <v>0.96688986133811361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2286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6172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444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180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580891</v>
      </c>
      <c r="C117" s="27">
        <f>SUM(E117:Y117)</f>
        <v>993512.27</v>
      </c>
      <c r="D117" s="15">
        <f t="shared" si="29"/>
        <v>1.7103247769374978</v>
      </c>
      <c r="E117" s="94">
        <v>75950</v>
      </c>
      <c r="F117" s="94">
        <v>29370</v>
      </c>
      <c r="G117" s="94">
        <v>58980</v>
      </c>
      <c r="H117" s="94">
        <v>58420</v>
      </c>
      <c r="I117" s="94">
        <v>28166</v>
      </c>
      <c r="J117" s="94">
        <v>80942</v>
      </c>
      <c r="K117" s="94">
        <v>47068.800000000003</v>
      </c>
      <c r="L117" s="94">
        <v>41339</v>
      </c>
      <c r="M117" s="94">
        <v>51175</v>
      </c>
      <c r="N117" s="94">
        <v>16014</v>
      </c>
      <c r="O117" s="94">
        <v>24269</v>
      </c>
      <c r="P117" s="94">
        <v>44046</v>
      </c>
      <c r="Q117" s="94">
        <v>50040</v>
      </c>
      <c r="R117" s="94">
        <v>57658</v>
      </c>
      <c r="S117" s="94">
        <v>70662</v>
      </c>
      <c r="T117" s="94">
        <v>42701.47</v>
      </c>
      <c r="U117" s="94">
        <v>31583</v>
      </c>
      <c r="V117" s="94">
        <v>15591</v>
      </c>
      <c r="W117" s="94">
        <v>46463</v>
      </c>
      <c r="X117" s="94">
        <v>84634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1.6692074428763441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574225.32000000007</v>
      </c>
      <c r="D119" s="15">
        <f t="shared" si="29"/>
        <v>1.6921030422329355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15490</v>
      </c>
      <c r="J119" s="10">
        <v>46034</v>
      </c>
      <c r="K119" s="10">
        <v>26210</v>
      </c>
      <c r="L119" s="10">
        <v>19950</v>
      </c>
      <c r="M119" s="10">
        <v>32141</v>
      </c>
      <c r="N119" s="10">
        <v>7900</v>
      </c>
      <c r="O119" s="10">
        <v>14745</v>
      </c>
      <c r="P119" s="10">
        <v>24642</v>
      </c>
      <c r="Q119" s="10">
        <v>38276</v>
      </c>
      <c r="R119" s="10">
        <v>36865</v>
      </c>
      <c r="S119" s="10">
        <v>44160</v>
      </c>
      <c r="T119" s="10">
        <v>22965</v>
      </c>
      <c r="U119" s="10">
        <v>20172</v>
      </c>
      <c r="V119" s="10">
        <v>8700.32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32263</v>
      </c>
      <c r="D120" s="15">
        <f t="shared" si="29"/>
        <v>1.6883667381861951</v>
      </c>
      <c r="E120" s="10">
        <v>730</v>
      </c>
      <c r="F120" s="10">
        <v>1464</v>
      </c>
      <c r="G120" s="10">
        <v>270</v>
      </c>
      <c r="H120" s="10">
        <v>1562</v>
      </c>
      <c r="I120" s="10">
        <v>671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1165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298782.19</v>
      </c>
      <c r="D121" s="15">
        <f t="shared" si="29"/>
        <v>1.6634219653822815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7624</v>
      </c>
      <c r="J121" s="10">
        <v>26120</v>
      </c>
      <c r="K121" s="10">
        <v>11912</v>
      </c>
      <c r="L121" s="10">
        <v>14534</v>
      </c>
      <c r="M121" s="10">
        <v>14625</v>
      </c>
      <c r="N121" s="10">
        <v>6385</v>
      </c>
      <c r="O121" s="10">
        <v>4702</v>
      </c>
      <c r="P121" s="10">
        <v>14736</v>
      </c>
      <c r="Q121" s="10">
        <v>8522</v>
      </c>
      <c r="R121" s="10">
        <v>19133</v>
      </c>
      <c r="S121" s="10">
        <v>22780</v>
      </c>
      <c r="T121" s="10">
        <v>16589</v>
      </c>
      <c r="U121" s="10">
        <v>9437</v>
      </c>
      <c r="V121" s="10">
        <v>5294.19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734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362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19.540263523491401</v>
      </c>
      <c r="C123" s="50">
        <f>C117/C110*10</f>
        <v>33.569253511466115</v>
      </c>
      <c r="D123" s="15">
        <f t="shared" si="29"/>
        <v>1.7179529575488577</v>
      </c>
      <c r="E123" s="163">
        <f t="shared" ref="E123:G123" si="35">E117/E110*10</f>
        <v>49</v>
      </c>
      <c r="F123" s="163">
        <f t="shared" si="35"/>
        <v>30</v>
      </c>
      <c r="G123" s="163">
        <f t="shared" si="35"/>
        <v>33.454339194554734</v>
      </c>
      <c r="H123" s="163">
        <f t="shared" ref="H123:J123" si="36">H117/H110*10</f>
        <v>32.093610943251115</v>
      </c>
      <c r="I123" s="163">
        <f t="shared" si="36"/>
        <v>29.648421052631576</v>
      </c>
      <c r="J123" s="163">
        <f t="shared" si="36"/>
        <v>35.99982209571251</v>
      </c>
      <c r="K123" s="163">
        <f t="shared" ref="K123" si="37">K117/K110*10</f>
        <v>35.390075187969927</v>
      </c>
      <c r="L123" s="163">
        <f>L117/L110*10</f>
        <v>30.85</v>
      </c>
      <c r="M123" s="163">
        <f t="shared" ref="M123:S123" si="38">M117/M110*10</f>
        <v>33.973975967602733</v>
      </c>
      <c r="N123" s="163">
        <f t="shared" si="38"/>
        <v>28.129281573862638</v>
      </c>
      <c r="O123" s="163">
        <f t="shared" si="38"/>
        <v>29.176484731906708</v>
      </c>
      <c r="P123" s="163">
        <f t="shared" si="38"/>
        <v>29.468120693115676</v>
      </c>
      <c r="Q123" s="163">
        <f t="shared" si="38"/>
        <v>30.942369527578531</v>
      </c>
      <c r="R123" s="163">
        <f t="shared" si="38"/>
        <v>33.619825072886293</v>
      </c>
      <c r="S123" s="163">
        <f t="shared" si="38"/>
        <v>38.682870750533752</v>
      </c>
      <c r="T123" s="163">
        <f t="shared" ref="T123" si="39">T117/T110*10</f>
        <v>31.649473762229473</v>
      </c>
      <c r="U123" s="163">
        <f t="shared" ref="U123:Y123" si="40">U117/U110*10</f>
        <v>30.648229015041242</v>
      </c>
      <c r="V123" s="163">
        <f t="shared" si="40"/>
        <v>28.001077586206897</v>
      </c>
      <c r="W123" s="163">
        <f t="shared" si="40"/>
        <v>30.194307252404471</v>
      </c>
      <c r="X123" s="163">
        <f>X117/X110*10</f>
        <v>36.655550262029536</v>
      </c>
      <c r="Y123" s="163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35.018863736156518</v>
      </c>
      <c r="D124" s="15">
        <f t="shared" si="29"/>
        <v>1.7294482690334492</v>
      </c>
      <c r="E124" s="164">
        <f t="shared" ref="E124:P125" si="42">E119/E112*10</f>
        <v>48.774920103485009</v>
      </c>
      <c r="F124" s="164">
        <f t="shared" si="42"/>
        <v>30</v>
      </c>
      <c r="G124" s="164">
        <f t="shared" ref="G124" si="43">G119/G112*10</f>
        <v>34.68457711442786</v>
      </c>
      <c r="H124" s="164">
        <f t="shared" ref="H124:J124" si="44">H119/H112*10</f>
        <v>32.608067677705563</v>
      </c>
      <c r="I124" s="164">
        <f t="shared" si="44"/>
        <v>30.101049358725223</v>
      </c>
      <c r="J124" s="164">
        <f t="shared" si="44"/>
        <v>35.599721599257599</v>
      </c>
      <c r="K124" s="164">
        <f t="shared" si="42"/>
        <v>37.219539903436527</v>
      </c>
      <c r="L124" s="164">
        <f t="shared" si="42"/>
        <v>31.123244929797195</v>
      </c>
      <c r="M124" s="164">
        <f t="shared" ref="M124:N124" si="45">M119/M112*10</f>
        <v>34.575086058519794</v>
      </c>
      <c r="N124" s="164">
        <f t="shared" si="45"/>
        <v>29.40081875697804</v>
      </c>
      <c r="O124" s="164">
        <f t="shared" si="42"/>
        <v>30.110271594853991</v>
      </c>
      <c r="P124" s="164">
        <f t="shared" si="42"/>
        <v>31.070482915143106</v>
      </c>
      <c r="Q124" s="164">
        <f>Q119/Q112*10</f>
        <v>34.402300916771523</v>
      </c>
      <c r="R124" s="164">
        <f t="shared" ref="P124:Y125" si="46">R119/R112*10</f>
        <v>35.687318489835434</v>
      </c>
      <c r="S124" s="164">
        <f t="shared" si="46"/>
        <v>41.321231402638716</v>
      </c>
      <c r="T124" s="164">
        <f t="shared" si="46"/>
        <v>32.172877556738584</v>
      </c>
      <c r="U124" s="164">
        <f t="shared" si="46"/>
        <v>31.998730964467008</v>
      </c>
      <c r="V124" s="164">
        <f t="shared" si="46"/>
        <v>26.630915212733392</v>
      </c>
      <c r="W124" s="164">
        <f t="shared" si="46"/>
        <v>33.555192766545268</v>
      </c>
      <c r="X124" s="156">
        <f t="shared" si="46"/>
        <v>36.815053186734602</v>
      </c>
      <c r="Y124" s="164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30.526066799129531</v>
      </c>
      <c r="D125" s="15">
        <f t="shared" si="29"/>
        <v>1.5870870984842318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25.225563909774436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23.253493013972054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32.584349201156009</v>
      </c>
      <c r="D126" s="15">
        <f t="shared" si="29"/>
        <v>1.7203841222207172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29.493230174081241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33.006093432633719</v>
      </c>
      <c r="N126" s="156">
        <f t="shared" si="48"/>
        <v>27.930883639545058</v>
      </c>
      <c r="O126" s="156">
        <f t="shared" si="48"/>
        <v>29.223119950279678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36.908619572261827</v>
      </c>
      <c r="T126" s="156">
        <f t="shared" si="48"/>
        <v>31.755359877488516</v>
      </c>
      <c r="U126" s="156">
        <f t="shared" si="48"/>
        <v>29.49984370115661</v>
      </c>
      <c r="V126" s="156">
        <f t="shared" si="48"/>
        <v>29.978425821064548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16.531531531531531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>
        <f>X122/X115*10</f>
        <v>20.111111111111111</v>
      </c>
      <c r="Y127" s="94"/>
    </row>
    <row r="128" spans="1:25" s="12" customFormat="1" ht="30" customHeight="1" outlineLevel="1" x14ac:dyDescent="0.2">
      <c r="A128" s="52" t="s">
        <v>153</v>
      </c>
      <c r="B128" s="27">
        <v>766</v>
      </c>
      <c r="C128" s="27">
        <f>SUM(E128:Y128)</f>
        <v>10</v>
      </c>
      <c r="D128" s="15">
        <f t="shared" ref="D128:D137" si="51">C128/B128</f>
        <v>1.3054830287206266E-2</v>
      </c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>
        <v>10</v>
      </c>
      <c r="Y128" s="94"/>
    </row>
    <row r="129" spans="1:26" s="12" customFormat="1" ht="30" customHeight="1" x14ac:dyDescent="0.2">
      <c r="A129" s="31" t="s">
        <v>154</v>
      </c>
      <c r="B129" s="27">
        <v>5919</v>
      </c>
      <c r="C129" s="27">
        <f>SUM(E129:Y129)</f>
        <v>45</v>
      </c>
      <c r="D129" s="15">
        <f t="shared" si="51"/>
        <v>7.6026355803345156E-3</v>
      </c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>
        <v>45</v>
      </c>
      <c r="Y129" s="94"/>
    </row>
    <row r="130" spans="1:26" s="12" customFormat="1" ht="30" customHeight="1" x14ac:dyDescent="0.2">
      <c r="A130" s="31" t="s">
        <v>98</v>
      </c>
      <c r="B130" s="56">
        <f>B129/B128*10</f>
        <v>77.271540469973885</v>
      </c>
      <c r="C130" s="56">
        <f>C129/C128*10</f>
        <v>45</v>
      </c>
      <c r="D130" s="15">
        <f t="shared" si="51"/>
        <v>0.582361885453624</v>
      </c>
      <c r="E130" s="55"/>
      <c r="F130" s="55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>
        <f>X129/X128*10</f>
        <v>45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 t="e">
        <f t="shared" si="51"/>
        <v>#DIV/0!</v>
      </c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3688.5</v>
      </c>
      <c r="D132" s="15">
        <f t="shared" si="51"/>
        <v>1.6819425444596443</v>
      </c>
      <c r="E132" s="48">
        <f>(E110-E131)/2</f>
        <v>100</v>
      </c>
      <c r="F132" s="48">
        <f t="shared" ref="F132:Y132" si="52">(F110-F131)/2</f>
        <v>50</v>
      </c>
      <c r="G132" s="48">
        <f t="shared" si="52"/>
        <v>372</v>
      </c>
      <c r="H132" s="48">
        <f t="shared" si="52"/>
        <v>164.5</v>
      </c>
      <c r="I132" s="48">
        <f t="shared" si="52"/>
        <v>377</v>
      </c>
      <c r="J132" s="48">
        <f t="shared" si="52"/>
        <v>150.5</v>
      </c>
      <c r="K132" s="48">
        <f t="shared" si="52"/>
        <v>117.5</v>
      </c>
      <c r="L132" s="48">
        <f t="shared" si="52"/>
        <v>565.5</v>
      </c>
      <c r="M132" s="48">
        <f t="shared" si="52"/>
        <v>162.5</v>
      </c>
      <c r="N132" s="48">
        <f t="shared" si="52"/>
        <v>23.5</v>
      </c>
      <c r="O132" s="48">
        <f t="shared" si="52"/>
        <v>305</v>
      </c>
      <c r="P132" s="48">
        <f t="shared" si="52"/>
        <v>82</v>
      </c>
      <c r="Q132" s="48">
        <f t="shared" si="52"/>
        <v>0</v>
      </c>
      <c r="R132" s="48">
        <f t="shared" si="52"/>
        <v>180.5</v>
      </c>
      <c r="S132" s="48">
        <f t="shared" si="52"/>
        <v>38</v>
      </c>
      <c r="T132" s="48">
        <f t="shared" si="52"/>
        <v>423</v>
      </c>
      <c r="U132" s="48">
        <f t="shared" si="52"/>
        <v>10</v>
      </c>
      <c r="V132" s="48">
        <f t="shared" si="52"/>
        <v>210</v>
      </c>
      <c r="W132" s="48">
        <f t="shared" si="52"/>
        <v>282</v>
      </c>
      <c r="X132" s="48">
        <f t="shared" si="52"/>
        <v>55</v>
      </c>
      <c r="Y132" s="48">
        <f t="shared" si="52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51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3">SUM(E134:Y134)</f>
        <v>0</v>
      </c>
      <c r="D134" s="15" t="e">
        <f t="shared" si="51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3"/>
        <v>5700</v>
      </c>
      <c r="D135" s="15">
        <f t="shared" si="51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 t="e">
        <f t="shared" si="51"/>
        <v>#DIV/0!</v>
      </c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51"/>
        <v>1.1721159777914867</v>
      </c>
      <c r="E137" s="48">
        <f>E135-E136</f>
        <v>157</v>
      </c>
      <c r="F137" s="48">
        <f t="shared" ref="F137:Y137" si="54">F135-F136</f>
        <v>162</v>
      </c>
      <c r="G137" s="48">
        <f t="shared" si="54"/>
        <v>803</v>
      </c>
      <c r="H137" s="48">
        <f t="shared" si="54"/>
        <v>367</v>
      </c>
      <c r="I137" s="48">
        <f t="shared" si="54"/>
        <v>10</v>
      </c>
      <c r="J137" s="48">
        <f t="shared" si="54"/>
        <v>144</v>
      </c>
      <c r="K137" s="48">
        <f t="shared" si="54"/>
        <v>608</v>
      </c>
      <c r="L137" s="48">
        <f t="shared" si="54"/>
        <v>739</v>
      </c>
      <c r="M137" s="48">
        <f t="shared" si="54"/>
        <v>243</v>
      </c>
      <c r="N137" s="48">
        <f t="shared" si="54"/>
        <v>30</v>
      </c>
      <c r="O137" s="48">
        <f t="shared" si="54"/>
        <v>280</v>
      </c>
      <c r="P137" s="48">
        <f t="shared" si="54"/>
        <v>339</v>
      </c>
      <c r="Q137" s="48">
        <f t="shared" si="54"/>
        <v>12</v>
      </c>
      <c r="R137" s="48">
        <f t="shared" si="54"/>
        <v>679</v>
      </c>
      <c r="S137" s="48">
        <f t="shared" si="54"/>
        <v>189</v>
      </c>
      <c r="T137" s="48">
        <f t="shared" si="54"/>
        <v>59</v>
      </c>
      <c r="U137" s="48">
        <f t="shared" si="54"/>
        <v>115</v>
      </c>
      <c r="V137" s="48">
        <f t="shared" si="54"/>
        <v>30</v>
      </c>
      <c r="W137" s="48">
        <f t="shared" si="54"/>
        <v>351</v>
      </c>
      <c r="X137" s="48">
        <f t="shared" si="54"/>
        <v>383</v>
      </c>
      <c r="Y137" s="48">
        <f t="shared" si="54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3958</v>
      </c>
      <c r="C138" s="27">
        <f>SUM(E138:Y138)</f>
        <v>2798.5</v>
      </c>
      <c r="D138" s="15">
        <f t="shared" ref="D138:D144" si="55">C138/B138</f>
        <v>0.7070490146538656</v>
      </c>
      <c r="E138" s="94">
        <v>140</v>
      </c>
      <c r="F138" s="94">
        <v>4</v>
      </c>
      <c r="G138" s="94">
        <v>518</v>
      </c>
      <c r="H138" s="94">
        <v>180</v>
      </c>
      <c r="I138" s="94">
        <v>9</v>
      </c>
      <c r="J138" s="94">
        <v>144</v>
      </c>
      <c r="K138" s="94">
        <v>368</v>
      </c>
      <c r="L138" s="94">
        <v>403</v>
      </c>
      <c r="M138" s="94">
        <v>112</v>
      </c>
      <c r="N138" s="94">
        <v>9</v>
      </c>
      <c r="O138" s="94">
        <v>22</v>
      </c>
      <c r="P138" s="94">
        <v>74</v>
      </c>
      <c r="Q138" s="94">
        <v>7</v>
      </c>
      <c r="R138" s="94">
        <v>300</v>
      </c>
      <c r="S138" s="94">
        <v>90</v>
      </c>
      <c r="T138" s="94">
        <v>24</v>
      </c>
      <c r="U138" s="94">
        <v>89</v>
      </c>
      <c r="V138" s="94">
        <v>5.5</v>
      </c>
      <c r="W138" s="94">
        <v>23</v>
      </c>
      <c r="X138" s="94">
        <v>277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0.8139008842278429</v>
      </c>
      <c r="C139" s="32">
        <f>C138/C137</f>
        <v>0.49096491228070177</v>
      </c>
      <c r="D139" s="15">
        <f t="shared" si="55"/>
        <v>0.60322444881785064</v>
      </c>
      <c r="E139" s="34">
        <f>E138/E137</f>
        <v>0.89171974522292996</v>
      </c>
      <c r="F139" s="34">
        <f t="shared" ref="F139:X139" si="56">F138/F137</f>
        <v>2.4691358024691357E-2</v>
      </c>
      <c r="G139" s="34">
        <f t="shared" si="56"/>
        <v>0.64508094645080949</v>
      </c>
      <c r="H139" s="34">
        <f t="shared" si="56"/>
        <v>0.49046321525885561</v>
      </c>
      <c r="I139" s="34">
        <f t="shared" si="56"/>
        <v>0.9</v>
      </c>
      <c r="J139" s="34">
        <f t="shared" si="56"/>
        <v>1</v>
      </c>
      <c r="K139" s="34">
        <f t="shared" si="56"/>
        <v>0.60526315789473684</v>
      </c>
      <c r="L139" s="34">
        <f t="shared" si="56"/>
        <v>0.54533152909336946</v>
      </c>
      <c r="M139" s="34">
        <f t="shared" si="56"/>
        <v>0.46090534979423869</v>
      </c>
      <c r="N139" s="34">
        <f t="shared" si="56"/>
        <v>0.3</v>
      </c>
      <c r="O139" s="34">
        <f t="shared" si="56"/>
        <v>7.857142857142857E-2</v>
      </c>
      <c r="P139" s="34">
        <f t="shared" si="56"/>
        <v>0.21828908554572271</v>
      </c>
      <c r="Q139" s="34">
        <f t="shared" si="56"/>
        <v>0.58333333333333337</v>
      </c>
      <c r="R139" s="34">
        <f t="shared" si="56"/>
        <v>0.4418262150220913</v>
      </c>
      <c r="S139" s="34">
        <f t="shared" si="56"/>
        <v>0.47619047619047616</v>
      </c>
      <c r="T139" s="34">
        <f t="shared" si="56"/>
        <v>0.40677966101694918</v>
      </c>
      <c r="U139" s="34">
        <f t="shared" si="56"/>
        <v>0.77391304347826084</v>
      </c>
      <c r="V139" s="34">
        <f t="shared" si="56"/>
        <v>0.18333333333333332</v>
      </c>
      <c r="W139" s="34">
        <f t="shared" si="56"/>
        <v>6.5527065527065526E-2</v>
      </c>
      <c r="X139" s="34">
        <f t="shared" si="56"/>
        <v>0.7232375979112271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905</v>
      </c>
      <c r="C140" s="86">
        <f>C137-C138</f>
        <v>2901.5</v>
      </c>
      <c r="D140" s="86"/>
      <c r="E140" s="86">
        <f t="shared" ref="E140:Y140" si="57">E137-E138</f>
        <v>17</v>
      </c>
      <c r="F140" s="86">
        <f t="shared" si="57"/>
        <v>158</v>
      </c>
      <c r="G140" s="94">
        <f t="shared" si="57"/>
        <v>285</v>
      </c>
      <c r="H140" s="94">
        <f t="shared" si="57"/>
        <v>187</v>
      </c>
      <c r="I140" s="94">
        <f t="shared" si="57"/>
        <v>1</v>
      </c>
      <c r="J140" s="94">
        <f t="shared" si="57"/>
        <v>0</v>
      </c>
      <c r="K140" s="94">
        <f t="shared" si="57"/>
        <v>240</v>
      </c>
      <c r="L140" s="94">
        <f t="shared" si="57"/>
        <v>336</v>
      </c>
      <c r="M140" s="94">
        <f t="shared" si="57"/>
        <v>131</v>
      </c>
      <c r="N140" s="94">
        <f t="shared" si="57"/>
        <v>21</v>
      </c>
      <c r="O140" s="94">
        <f t="shared" si="57"/>
        <v>258</v>
      </c>
      <c r="P140" s="94">
        <f t="shared" si="57"/>
        <v>265</v>
      </c>
      <c r="Q140" s="94">
        <f t="shared" si="57"/>
        <v>5</v>
      </c>
      <c r="R140" s="94">
        <f t="shared" si="57"/>
        <v>379</v>
      </c>
      <c r="S140" s="94">
        <f t="shared" si="57"/>
        <v>99</v>
      </c>
      <c r="T140" s="94">
        <f t="shared" si="57"/>
        <v>35</v>
      </c>
      <c r="U140" s="94">
        <f t="shared" si="57"/>
        <v>26</v>
      </c>
      <c r="V140" s="94">
        <f t="shared" si="57"/>
        <v>24.5</v>
      </c>
      <c r="W140" s="94">
        <f t="shared" si="57"/>
        <v>328</v>
      </c>
      <c r="X140" s="94">
        <f t="shared" si="57"/>
        <v>106</v>
      </c>
      <c r="Y140" s="94">
        <f t="shared" si="57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5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71858</v>
      </c>
      <c r="C142" s="27">
        <f>SUM(E142:Y142)</f>
        <v>69140</v>
      </c>
      <c r="D142" s="15">
        <f t="shared" si="55"/>
        <v>0.96217540148626457</v>
      </c>
      <c r="E142" s="94">
        <v>2520</v>
      </c>
      <c r="F142" s="94">
        <v>71</v>
      </c>
      <c r="G142" s="94">
        <v>14280</v>
      </c>
      <c r="H142" s="94">
        <v>4300</v>
      </c>
      <c r="I142" s="94">
        <v>180</v>
      </c>
      <c r="J142" s="94">
        <v>3427</v>
      </c>
      <c r="K142" s="94">
        <v>8351</v>
      </c>
      <c r="L142" s="94">
        <v>12999</v>
      </c>
      <c r="M142" s="94">
        <v>2321</v>
      </c>
      <c r="N142" s="94">
        <v>190</v>
      </c>
      <c r="O142" s="94">
        <v>540</v>
      </c>
      <c r="P142" s="94">
        <v>1530</v>
      </c>
      <c r="Q142" s="94">
        <v>175</v>
      </c>
      <c r="R142" s="94">
        <v>6960</v>
      </c>
      <c r="S142" s="94">
        <v>1557</v>
      </c>
      <c r="T142" s="94">
        <v>627</v>
      </c>
      <c r="U142" s="94">
        <v>1424</v>
      </c>
      <c r="V142" s="94">
        <v>105</v>
      </c>
      <c r="W142" s="94">
        <v>416</v>
      </c>
      <c r="X142" s="94">
        <v>7167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8">E142/E141</f>
        <v>#DIV/0!</v>
      </c>
      <c r="F143" s="29" t="e">
        <f t="shared" si="58"/>
        <v>#DIV/0!</v>
      </c>
      <c r="G143" s="94" t="e">
        <f t="shared" si="58"/>
        <v>#DIV/0!</v>
      </c>
      <c r="H143" s="94" t="e">
        <f t="shared" si="58"/>
        <v>#DIV/0!</v>
      </c>
      <c r="I143" s="94" t="e">
        <f t="shared" si="58"/>
        <v>#DIV/0!</v>
      </c>
      <c r="J143" s="94" t="e">
        <f t="shared" si="58"/>
        <v>#DIV/0!</v>
      </c>
      <c r="K143" s="94" t="e">
        <f t="shared" si="58"/>
        <v>#DIV/0!</v>
      </c>
      <c r="L143" s="94" t="e">
        <f t="shared" si="58"/>
        <v>#DIV/0!</v>
      </c>
      <c r="M143" s="94" t="e">
        <f t="shared" si="58"/>
        <v>#DIV/0!</v>
      </c>
      <c r="N143" s="94" t="e">
        <f t="shared" si="58"/>
        <v>#DIV/0!</v>
      </c>
      <c r="O143" s="94" t="e">
        <f t="shared" si="58"/>
        <v>#DIV/0!</v>
      </c>
      <c r="P143" s="94" t="e">
        <f t="shared" si="58"/>
        <v>#DIV/0!</v>
      </c>
      <c r="Q143" s="94" t="e">
        <f t="shared" si="58"/>
        <v>#DIV/0!</v>
      </c>
      <c r="R143" s="94" t="e">
        <f t="shared" si="58"/>
        <v>#DIV/0!</v>
      </c>
      <c r="S143" s="94" t="e">
        <f t="shared" si="58"/>
        <v>#DIV/0!</v>
      </c>
      <c r="T143" s="94" t="e">
        <f t="shared" si="58"/>
        <v>#DIV/0!</v>
      </c>
      <c r="U143" s="94" t="e">
        <f t="shared" si="58"/>
        <v>#DIV/0!</v>
      </c>
      <c r="V143" s="94" t="e">
        <f t="shared" si="58"/>
        <v>#DIV/0!</v>
      </c>
      <c r="W143" s="94" t="e">
        <f t="shared" si="58"/>
        <v>#DIV/0!</v>
      </c>
      <c r="X143" s="94" t="e">
        <f t="shared" si="58"/>
        <v>#DIV/0!</v>
      </c>
      <c r="Y143" s="94" t="e">
        <f t="shared" si="58"/>
        <v>#DIV/0!</v>
      </c>
    </row>
    <row r="144" spans="1:26" s="12" customFormat="1" ht="30" customHeight="1" x14ac:dyDescent="0.2">
      <c r="A144" s="31" t="s">
        <v>98</v>
      </c>
      <c r="B144" s="56">
        <f>B142/B138*10</f>
        <v>181.5512885295604</v>
      </c>
      <c r="C144" s="56">
        <f>C142/C138*10</f>
        <v>247.06092549580131</v>
      </c>
      <c r="D144" s="15">
        <f t="shared" si="55"/>
        <v>1.3608326743193264</v>
      </c>
      <c r="E144" s="94">
        <f t="shared" ref="E144" si="59">E142/E138*10</f>
        <v>180</v>
      </c>
      <c r="F144" s="94">
        <f t="shared" ref="F144:G144" si="60">F142/F138*10</f>
        <v>177.5</v>
      </c>
      <c r="G144" s="94">
        <f t="shared" si="60"/>
        <v>275.67567567567568</v>
      </c>
      <c r="H144" s="94">
        <f>H142/H138*10</f>
        <v>238.88888888888889</v>
      </c>
      <c r="I144" s="94">
        <f>I142/I138*10</f>
        <v>200</v>
      </c>
      <c r="J144" s="94">
        <f>J142/J138*10</f>
        <v>237.98611111111111</v>
      </c>
      <c r="K144" s="94">
        <f>K142/K138*10</f>
        <v>226.92934782608694</v>
      </c>
      <c r="L144" s="94">
        <f>L142/L138*10</f>
        <v>322.55583126550869</v>
      </c>
      <c r="M144" s="94">
        <f t="shared" ref="M144:R144" si="61">M142/M138*10</f>
        <v>207.23214285714283</v>
      </c>
      <c r="N144" s="94">
        <f t="shared" si="61"/>
        <v>211.11111111111111</v>
      </c>
      <c r="O144" s="94">
        <f t="shared" si="61"/>
        <v>245.45454545454547</v>
      </c>
      <c r="P144" s="94">
        <f t="shared" si="61"/>
        <v>206.75675675675677</v>
      </c>
      <c r="Q144" s="94">
        <f t="shared" si="61"/>
        <v>250</v>
      </c>
      <c r="R144" s="94">
        <f t="shared" si="61"/>
        <v>232</v>
      </c>
      <c r="S144" s="94">
        <f>S142/S138*10</f>
        <v>173</v>
      </c>
      <c r="T144" s="94">
        <f>T142/T138*10</f>
        <v>261.25</v>
      </c>
      <c r="U144" s="94">
        <f t="shared" ref="U144:V144" si="62">U142/U138*10</f>
        <v>160</v>
      </c>
      <c r="V144" s="94">
        <f t="shared" si="62"/>
        <v>190.90909090909091</v>
      </c>
      <c r="W144" s="94">
        <f>W142/W138*10</f>
        <v>180.86956521739128</v>
      </c>
      <c r="X144" s="94">
        <f>X142/X138*10</f>
        <v>258.73646209386283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3">F145-F146</f>
        <v>86</v>
      </c>
      <c r="G147" s="48">
        <f t="shared" si="63"/>
        <v>90</v>
      </c>
      <c r="H147" s="48">
        <f t="shared" si="63"/>
        <v>0.5</v>
      </c>
      <c r="I147" s="48">
        <f t="shared" si="63"/>
        <v>16</v>
      </c>
      <c r="J147" s="48">
        <f t="shared" si="63"/>
        <v>10</v>
      </c>
      <c r="K147" s="48">
        <f t="shared" si="63"/>
        <v>127</v>
      </c>
      <c r="L147" s="48">
        <f t="shared" si="63"/>
        <v>94</v>
      </c>
      <c r="M147" s="48">
        <f t="shared" si="63"/>
        <v>47</v>
      </c>
      <c r="N147" s="48">
        <f t="shared" si="63"/>
        <v>24</v>
      </c>
      <c r="O147" s="48">
        <f t="shared" si="63"/>
        <v>76</v>
      </c>
      <c r="P147" s="48">
        <f t="shared" si="63"/>
        <v>129</v>
      </c>
      <c r="Q147" s="48">
        <f t="shared" si="63"/>
        <v>0</v>
      </c>
      <c r="R147" s="48">
        <f t="shared" si="63"/>
        <v>8</v>
      </c>
      <c r="S147" s="48">
        <f t="shared" si="63"/>
        <v>36</v>
      </c>
      <c r="T147" s="48">
        <f t="shared" si="63"/>
        <v>26</v>
      </c>
      <c r="U147" s="48">
        <f t="shared" si="63"/>
        <v>0</v>
      </c>
      <c r="V147" s="48">
        <f t="shared" si="63"/>
        <v>11</v>
      </c>
      <c r="W147" s="48">
        <f t="shared" si="63"/>
        <v>95</v>
      </c>
      <c r="X147" s="48">
        <f t="shared" si="63"/>
        <v>58</v>
      </c>
      <c r="Y147" s="48">
        <f t="shared" si="63"/>
        <v>6</v>
      </c>
    </row>
    <row r="148" spans="1:25" s="12" customFormat="1" ht="30" customHeight="1" outlineLevel="1" x14ac:dyDescent="0.2">
      <c r="A148" s="52" t="s">
        <v>173</v>
      </c>
      <c r="B148" s="23">
        <v>352</v>
      </c>
      <c r="C148" s="27">
        <f>SUM(E148:Y148)</f>
        <v>245</v>
      </c>
      <c r="D148" s="15">
        <f t="shared" ref="D148:D191" si="64">C148/B148</f>
        <v>0.69602272727272729</v>
      </c>
      <c r="E148" s="94">
        <v>18</v>
      </c>
      <c r="F148" s="94">
        <v>9</v>
      </c>
      <c r="G148" s="94">
        <v>25</v>
      </c>
      <c r="H148" s="94"/>
      <c r="I148" s="94">
        <v>15</v>
      </c>
      <c r="J148" s="94">
        <v>3</v>
      </c>
      <c r="K148" s="94">
        <v>50.5</v>
      </c>
      <c r="L148" s="94">
        <v>7</v>
      </c>
      <c r="M148" s="94">
        <v>21</v>
      </c>
      <c r="N148" s="94">
        <v>5</v>
      </c>
      <c r="O148" s="94"/>
      <c r="P148" s="94">
        <v>22</v>
      </c>
      <c r="Q148" s="94"/>
      <c r="R148" s="94"/>
      <c r="S148" s="94"/>
      <c r="T148" s="94">
        <v>5.5</v>
      </c>
      <c r="U148" s="94"/>
      <c r="V148" s="94">
        <v>11</v>
      </c>
      <c r="W148" s="94">
        <v>23</v>
      </c>
      <c r="X148" s="94">
        <v>30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0.4022857142857143</v>
      </c>
      <c r="C149" s="32">
        <f>C148/C147</f>
        <v>0.25481019240769631</v>
      </c>
      <c r="D149" s="15">
        <f t="shared" si="64"/>
        <v>0.63340601805890417</v>
      </c>
      <c r="E149" s="29">
        <f>E148/E147</f>
        <v>0.81818181818181823</v>
      </c>
      <c r="F149" s="29">
        <f>F148/F147</f>
        <v>0.10465116279069768</v>
      </c>
      <c r="G149" s="29">
        <f>G148/G147</f>
        <v>0.27777777777777779</v>
      </c>
      <c r="H149" s="29"/>
      <c r="I149" s="29">
        <f>I148/I147</f>
        <v>0.9375</v>
      </c>
      <c r="J149" s="29">
        <f>J148/J147</f>
        <v>0.3</v>
      </c>
      <c r="K149" s="29">
        <f>K148/K147</f>
        <v>0.39763779527559057</v>
      </c>
      <c r="L149" s="29">
        <f t="shared" ref="L149:X149" si="65">L148/L147</f>
        <v>7.4468085106382975E-2</v>
      </c>
      <c r="M149" s="29">
        <f t="shared" si="65"/>
        <v>0.44680851063829785</v>
      </c>
      <c r="N149" s="29">
        <f t="shared" si="65"/>
        <v>0.20833333333333334</v>
      </c>
      <c r="O149" s="29"/>
      <c r="P149" s="29">
        <f t="shared" si="65"/>
        <v>0.17054263565891473</v>
      </c>
      <c r="Q149" s="29"/>
      <c r="R149" s="29"/>
      <c r="S149" s="29"/>
      <c r="T149" s="29">
        <f t="shared" si="65"/>
        <v>0.21153846153846154</v>
      </c>
      <c r="U149" s="29"/>
      <c r="V149" s="29">
        <f t="shared" si="65"/>
        <v>1</v>
      </c>
      <c r="W149" s="29">
        <f t="shared" si="65"/>
        <v>0.24210526315789474</v>
      </c>
      <c r="X149" s="29">
        <f t="shared" si="65"/>
        <v>0.51724137931034486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4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9153</v>
      </c>
      <c r="C151" s="27">
        <f>SUM(E151:Y151)</f>
        <v>8405</v>
      </c>
      <c r="D151" s="15">
        <f t="shared" si="64"/>
        <v>0.91827816016606578</v>
      </c>
      <c r="E151" s="94">
        <v>270</v>
      </c>
      <c r="F151" s="94">
        <v>200</v>
      </c>
      <c r="G151" s="94">
        <v>375</v>
      </c>
      <c r="H151" s="94"/>
      <c r="I151" s="94">
        <v>143</v>
      </c>
      <c r="J151" s="94">
        <v>75</v>
      </c>
      <c r="K151" s="94">
        <v>3442</v>
      </c>
      <c r="L151" s="94">
        <v>390</v>
      </c>
      <c r="M151" s="94">
        <v>450</v>
      </c>
      <c r="N151" s="94">
        <v>56</v>
      </c>
      <c r="O151" s="94"/>
      <c r="P151" s="94">
        <v>454</v>
      </c>
      <c r="Q151" s="94"/>
      <c r="R151" s="94"/>
      <c r="S151" s="94"/>
      <c r="T151" s="94">
        <v>305</v>
      </c>
      <c r="U151" s="94"/>
      <c r="V151" s="94">
        <v>205</v>
      </c>
      <c r="W151" s="94">
        <v>1290</v>
      </c>
      <c r="X151" s="94">
        <v>750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4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6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260.02840909090912</v>
      </c>
      <c r="C153" s="56">
        <f>C151/C148*10</f>
        <v>343.0612244897959</v>
      </c>
      <c r="D153" s="15">
        <f t="shared" si="64"/>
        <v>1.3193220913406332</v>
      </c>
      <c r="E153" s="55">
        <f t="shared" ref="E153:G153" si="67">E151/E148*10</f>
        <v>150</v>
      </c>
      <c r="F153" s="55">
        <f t="shared" si="67"/>
        <v>222.22222222222223</v>
      </c>
      <c r="G153" s="55">
        <f t="shared" si="67"/>
        <v>150</v>
      </c>
      <c r="H153" s="55"/>
      <c r="I153" s="55">
        <f t="shared" ref="I153:N153" si="68">I151/I148*10</f>
        <v>95.333333333333329</v>
      </c>
      <c r="J153" s="55">
        <f t="shared" si="68"/>
        <v>250</v>
      </c>
      <c r="K153" s="55">
        <f t="shared" si="68"/>
        <v>681.58415841584156</v>
      </c>
      <c r="L153" s="55">
        <f t="shared" si="68"/>
        <v>557.14285714285711</v>
      </c>
      <c r="M153" s="55">
        <f t="shared" si="68"/>
        <v>214.28571428571428</v>
      </c>
      <c r="N153" s="55">
        <f t="shared" si="68"/>
        <v>112</v>
      </c>
      <c r="O153" s="55"/>
      <c r="P153" s="55">
        <f t="shared" ref="P153" si="69">P151/P148*10</f>
        <v>206.36363636363637</v>
      </c>
      <c r="Q153" s="55"/>
      <c r="R153" s="55"/>
      <c r="S153" s="55"/>
      <c r="T153" s="55">
        <f t="shared" ref="T153:X153" si="70">T151/T148*10</f>
        <v>554.5454545454545</v>
      </c>
      <c r="U153" s="55"/>
      <c r="V153" s="55">
        <f t="shared" si="70"/>
        <v>186.36363636363637</v>
      </c>
      <c r="W153" s="55">
        <f t="shared" si="70"/>
        <v>560.86956521739137</v>
      </c>
      <c r="X153" s="55">
        <f t="shared" si="70"/>
        <v>250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552</v>
      </c>
      <c r="D154" s="15">
        <f t="shared" si="64"/>
        <v>1.0165745856353592</v>
      </c>
      <c r="E154" s="36"/>
      <c r="F154" s="35"/>
      <c r="G154" s="54">
        <v>538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>
        <v>5</v>
      </c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6972</v>
      </c>
      <c r="D155" s="15">
        <f t="shared" si="64"/>
        <v>1.2076909752295166</v>
      </c>
      <c r="E155" s="36"/>
      <c r="F155" s="35"/>
      <c r="G155" s="35">
        <v>6780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>
        <v>30</v>
      </c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126.30434782608695</v>
      </c>
      <c r="D156" s="15">
        <f>C156/B156</f>
        <v>1.1880003615029484</v>
      </c>
      <c r="E156" s="36"/>
      <c r="F156" s="55"/>
      <c r="G156" s="55">
        <f>G155/G154*10</f>
        <v>126.02230483271376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:Y156" si="71">U155/U154*10</f>
        <v>180</v>
      </c>
      <c r="V156" s="55"/>
      <c r="W156" s="55"/>
      <c r="X156" s="55"/>
      <c r="Y156" s="55">
        <f t="shared" si="71"/>
        <v>60</v>
      </c>
    </row>
    <row r="157" spans="1:25" s="12" customFormat="1" ht="30" customHeight="1" x14ac:dyDescent="0.2">
      <c r="A157" s="31" t="s">
        <v>208</v>
      </c>
      <c r="B157" s="155">
        <f>B160+B163+B180</f>
        <v>9256</v>
      </c>
      <c r="C157" s="155">
        <f>C160+C163+C180</f>
        <v>14163</v>
      </c>
      <c r="D157" s="15">
        <f t="shared" ref="D157:D159" si="72">C157/B157</f>
        <v>1.5301426101987901</v>
      </c>
      <c r="E157" s="36">
        <f>E160+E163+E180</f>
        <v>995</v>
      </c>
      <c r="F157" s="36">
        <f>F160+F163+F180</f>
        <v>127</v>
      </c>
      <c r="G157" s="36"/>
      <c r="H157" s="36">
        <f t="shared" ref="H157:X157" si="73">H160+H163+H180</f>
        <v>879</v>
      </c>
      <c r="I157" s="36">
        <f t="shared" si="73"/>
        <v>854</v>
      </c>
      <c r="J157" s="36">
        <f t="shared" si="73"/>
        <v>3565</v>
      </c>
      <c r="K157" s="36"/>
      <c r="L157" s="36"/>
      <c r="M157" s="36">
        <f t="shared" si="73"/>
        <v>1069</v>
      </c>
      <c r="N157" s="36"/>
      <c r="O157" s="36"/>
      <c r="P157" s="36">
        <f t="shared" si="73"/>
        <v>724</v>
      </c>
      <c r="Q157" s="36">
        <f>Q160+Q169+Q180</f>
        <v>1206</v>
      </c>
      <c r="R157" s="36">
        <f>R160+R163+R180</f>
        <v>30</v>
      </c>
      <c r="S157" s="36"/>
      <c r="T157" s="36"/>
      <c r="U157" s="36"/>
      <c r="V157" s="36"/>
      <c r="W157" s="36">
        <f t="shared" si="73"/>
        <v>1092</v>
      </c>
      <c r="X157" s="36">
        <f t="shared" si="73"/>
        <v>897</v>
      </c>
      <c r="Y157" s="36"/>
    </row>
    <row r="158" spans="1:25" s="12" customFormat="1" ht="30" customHeight="1" x14ac:dyDescent="0.2">
      <c r="A158" s="151" t="s">
        <v>209</v>
      </c>
      <c r="B158" s="155">
        <f>B161+B164+B181</f>
        <v>7331</v>
      </c>
      <c r="C158" s="155">
        <f>C161+C164+C181</f>
        <v>16938.099999999999</v>
      </c>
      <c r="D158" s="15">
        <f t="shared" si="72"/>
        <v>2.3104760605647248</v>
      </c>
      <c r="E158" s="54">
        <f>E161+E164+E181</f>
        <v>1138.5</v>
      </c>
      <c r="F158" s="54">
        <f>F161+F164+F181</f>
        <v>351</v>
      </c>
      <c r="G158" s="54"/>
      <c r="H158" s="54">
        <f t="shared" ref="H158:X158" si="74">H161+H164+H181</f>
        <v>921</v>
      </c>
      <c r="I158" s="54">
        <f t="shared" si="74"/>
        <v>707</v>
      </c>
      <c r="J158" s="54">
        <f t="shared" si="74"/>
        <v>2824</v>
      </c>
      <c r="K158" s="54"/>
      <c r="L158" s="54"/>
      <c r="M158" s="54">
        <f t="shared" si="74"/>
        <v>1046</v>
      </c>
      <c r="N158" s="54"/>
      <c r="O158" s="54"/>
      <c r="P158" s="54">
        <f t="shared" si="74"/>
        <v>879</v>
      </c>
      <c r="Q158" s="54">
        <f>Q161+Q170+Q181</f>
        <v>2382</v>
      </c>
      <c r="R158" s="54">
        <f>R161+R164+R181</f>
        <v>15</v>
      </c>
      <c r="S158" s="54"/>
      <c r="T158" s="54"/>
      <c r="U158" s="54"/>
      <c r="V158" s="54"/>
      <c r="W158" s="54">
        <f>W161+W164+W181</f>
        <v>1435.6</v>
      </c>
      <c r="X158" s="54">
        <f t="shared" si="74"/>
        <v>1656</v>
      </c>
      <c r="Y158" s="155"/>
    </row>
    <row r="159" spans="1:25" s="12" customFormat="1" ht="30" customHeight="1" x14ac:dyDescent="0.2">
      <c r="A159" s="31" t="s">
        <v>98</v>
      </c>
      <c r="B159" s="56">
        <f>B158/B157*10</f>
        <v>7.9202679343128777</v>
      </c>
      <c r="C159" s="56">
        <f>C158/C157*10</f>
        <v>11.959401256795877</v>
      </c>
      <c r="D159" s="15">
        <f t="shared" si="72"/>
        <v>1.50997432864415</v>
      </c>
      <c r="E159" s="55">
        <f t="shared" ref="E159" si="75">E158/E157*10</f>
        <v>11.442211055276381</v>
      </c>
      <c r="F159" s="55">
        <f t="shared" ref="F159:X159" si="76">F158/F157*10</f>
        <v>27.637795275590552</v>
      </c>
      <c r="G159" s="55"/>
      <c r="H159" s="55">
        <f t="shared" si="76"/>
        <v>10.477815699658704</v>
      </c>
      <c r="I159" s="55">
        <f t="shared" si="76"/>
        <v>8.278688524590164</v>
      </c>
      <c r="J159" s="55">
        <f t="shared" si="76"/>
        <v>7.9214586255259469</v>
      </c>
      <c r="K159" s="55"/>
      <c r="L159" s="55"/>
      <c r="M159" s="55">
        <f t="shared" si="76"/>
        <v>9.7848456501403174</v>
      </c>
      <c r="N159" s="55"/>
      <c r="O159" s="55"/>
      <c r="P159" s="55">
        <f t="shared" si="76"/>
        <v>12.140883977900552</v>
      </c>
      <c r="Q159" s="55">
        <f t="shared" ref="Q159" si="77">Q158/Q157*10</f>
        <v>19.751243781094526</v>
      </c>
      <c r="R159" s="55">
        <f t="shared" si="76"/>
        <v>5</v>
      </c>
      <c r="S159" s="55"/>
      <c r="T159" s="55"/>
      <c r="U159" s="55"/>
      <c r="V159" s="55"/>
      <c r="W159" s="55">
        <f t="shared" si="76"/>
        <v>13.146520146520146</v>
      </c>
      <c r="X159" s="55">
        <f t="shared" si="76"/>
        <v>18.461538461538463</v>
      </c>
      <c r="Y159" s="56"/>
    </row>
    <row r="160" spans="1:25" s="154" customFormat="1" ht="30" customHeight="1" x14ac:dyDescent="0.2">
      <c r="A160" s="52" t="s">
        <v>111</v>
      </c>
      <c r="B160" s="27">
        <v>5168</v>
      </c>
      <c r="C160" s="27">
        <f>SUM(E160:Y160)</f>
        <v>7851</v>
      </c>
      <c r="D160" s="15">
        <f t="shared" ref="D160:D162" si="78">C160/B160</f>
        <v>1.5191563467492259</v>
      </c>
      <c r="E160" s="35">
        <v>200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110</v>
      </c>
      <c r="M160" s="35"/>
      <c r="N160" s="35"/>
      <c r="O160" s="35">
        <v>390</v>
      </c>
      <c r="P160" s="35">
        <v>497</v>
      </c>
      <c r="Q160" s="35">
        <v>1006</v>
      </c>
      <c r="R160" s="35"/>
      <c r="S160" s="35">
        <v>700</v>
      </c>
      <c r="T160" s="35"/>
      <c r="U160" s="35"/>
      <c r="V160" s="35">
        <v>450</v>
      </c>
      <c r="W160" s="35">
        <v>1082</v>
      </c>
      <c r="X160" s="35">
        <v>817</v>
      </c>
      <c r="Y160" s="35"/>
    </row>
    <row r="161" spans="1:25" s="12" customFormat="1" ht="30" customHeight="1" x14ac:dyDescent="0.2">
      <c r="A161" s="151" t="s">
        <v>112</v>
      </c>
      <c r="B161" s="23">
        <v>4539</v>
      </c>
      <c r="C161" s="23">
        <f>SUM(E161:Y161)</f>
        <v>11151</v>
      </c>
      <c r="D161" s="15">
        <f t="shared" si="78"/>
        <v>2.456708526107072</v>
      </c>
      <c r="E161" s="138">
        <v>264</v>
      </c>
      <c r="F161" s="94">
        <v>336</v>
      </c>
      <c r="G161" s="94">
        <v>105</v>
      </c>
      <c r="H161" s="94">
        <v>100</v>
      </c>
      <c r="I161" s="94">
        <v>17</v>
      </c>
      <c r="J161" s="94">
        <v>1722</v>
      </c>
      <c r="K161" s="94"/>
      <c r="L161" s="153">
        <v>123</v>
      </c>
      <c r="M161" s="153"/>
      <c r="N161" s="152"/>
      <c r="O161" s="138">
        <v>440</v>
      </c>
      <c r="P161" s="138">
        <v>632</v>
      </c>
      <c r="Q161" s="153">
        <v>2074</v>
      </c>
      <c r="R161" s="153"/>
      <c r="S161" s="153">
        <v>2000</v>
      </c>
      <c r="T161" s="153"/>
      <c r="U161" s="153"/>
      <c r="V161" s="153">
        <v>450</v>
      </c>
      <c r="W161" s="153">
        <v>1432</v>
      </c>
      <c r="X161" s="153">
        <v>1456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8.7828947368421044</v>
      </c>
      <c r="C162" s="50">
        <f>C161/C160*10</f>
        <v>14.203286205578907</v>
      </c>
      <c r="D162" s="15">
        <f t="shared" si="78"/>
        <v>1.6171531859535537</v>
      </c>
      <c r="E162" s="55">
        <f t="shared" ref="E162:F162" si="79">E161/E160*10</f>
        <v>13.200000000000001</v>
      </c>
      <c r="F162" s="55">
        <f t="shared" si="79"/>
        <v>30</v>
      </c>
      <c r="G162" s="55">
        <f t="shared" ref="G162:J162" si="80">G161/G160*10</f>
        <v>5.25</v>
      </c>
      <c r="H162" s="55">
        <f t="shared" si="80"/>
        <v>10</v>
      </c>
      <c r="I162" s="55">
        <f t="shared" si="80"/>
        <v>4.8571428571428568</v>
      </c>
      <c r="J162" s="55">
        <f t="shared" si="80"/>
        <v>8.0018587360594786</v>
      </c>
      <c r="K162" s="55"/>
      <c r="L162" s="55">
        <f t="shared" ref="L162" si="81">L161/L160*10</f>
        <v>11.181818181818182</v>
      </c>
      <c r="M162" s="55"/>
      <c r="N162" s="55"/>
      <c r="O162" s="55">
        <f>O161/O160*10</f>
        <v>11.282051282051281</v>
      </c>
      <c r="P162" s="55">
        <f>P161/P160*10</f>
        <v>12.716297786720322</v>
      </c>
      <c r="Q162" s="55">
        <f>Q161/Q160*10</f>
        <v>20.616302186878727</v>
      </c>
      <c r="R162" s="55"/>
      <c r="S162" s="55">
        <f t="shared" ref="S162" si="82">S161/S160*10</f>
        <v>28.571428571428573</v>
      </c>
      <c r="T162" s="55"/>
      <c r="U162" s="55"/>
      <c r="V162" s="55">
        <f t="shared" ref="V162:X162" si="83">V161/V160*10</f>
        <v>10</v>
      </c>
      <c r="W162" s="55">
        <f t="shared" si="83"/>
        <v>13.234750462107209</v>
      </c>
      <c r="X162" s="55">
        <f t="shared" si="83"/>
        <v>17.821297429620564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4807</v>
      </c>
      <c r="D163" s="15">
        <f>C163/B163</f>
        <v>1.1758806262230921</v>
      </c>
      <c r="E163" s="35"/>
      <c r="F163" s="35">
        <v>15</v>
      </c>
      <c r="G163" s="35"/>
      <c r="H163" s="35">
        <v>749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2792</v>
      </c>
      <c r="C164" s="27">
        <f>SUM(E164:Y164)</f>
        <v>3940</v>
      </c>
      <c r="D164" s="15">
        <f t="shared" si="64"/>
        <v>1.4111747851002865</v>
      </c>
      <c r="E164" s="35"/>
      <c r="F164" s="26">
        <v>15</v>
      </c>
      <c r="G164" s="26"/>
      <c r="H164" s="26">
        <v>785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6.8297455968688849</v>
      </c>
      <c r="C165" s="50">
        <f>C164/C163*10</f>
        <v>8.1963802787601416</v>
      </c>
      <c r="D165" s="15">
        <f t="shared" si="64"/>
        <v>1.2001003789244791</v>
      </c>
      <c r="E165" s="51"/>
      <c r="F165" s="51">
        <f t="shared" ref="F165" si="84">F164/F163*10</f>
        <v>10</v>
      </c>
      <c r="G165" s="51"/>
      <c r="H165" s="51">
        <f>H164/H163*10</f>
        <v>10.480640854472629</v>
      </c>
      <c r="I165" s="51">
        <f>I164/I163*10</f>
        <v>7.0567986230636839</v>
      </c>
      <c r="J165" s="51">
        <f t="shared" ref="J165" si="85">J164/J163*10</f>
        <v>7.799009200283086</v>
      </c>
      <c r="K165" s="51">
        <f t="shared" ref="K165:N165" si="86">K164/K163*10</f>
        <v>9.6491228070175445</v>
      </c>
      <c r="L165" s="51"/>
      <c r="M165" s="51">
        <f t="shared" si="86"/>
        <v>9.7848456501403174</v>
      </c>
      <c r="N165" s="51">
        <f t="shared" si="86"/>
        <v>1.6806722689075633</v>
      </c>
      <c r="O165" s="51"/>
      <c r="P165" s="51">
        <f t="shared" ref="P165" si="87">P164/P163*10</f>
        <v>10</v>
      </c>
      <c r="Q165" s="51"/>
      <c r="R165" s="51">
        <f>R164/R163*10</f>
        <v>5</v>
      </c>
      <c r="S165" s="51"/>
      <c r="T165" s="51">
        <f t="shared" ref="T165" si="88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>
        <v>70</v>
      </c>
      <c r="C166" s="50">
        <f>SUM(E166:Y166)</f>
        <v>95</v>
      </c>
      <c r="D166" s="15">
        <f t="shared" si="64"/>
        <v>1.3571428571428572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>
        <v>10</v>
      </c>
      <c r="U166" s="26">
        <v>85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>
        <v>156</v>
      </c>
      <c r="C167" s="50">
        <f>SUM(E167:Y167)</f>
        <v>198</v>
      </c>
      <c r="D167" s="15">
        <f t="shared" si="64"/>
        <v>1.2692307692307692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>
        <v>28</v>
      </c>
      <c r="U167" s="26">
        <v>170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>
        <v>22.3</v>
      </c>
      <c r="C168" s="50">
        <f>C167/C166*10</f>
        <v>20.842105263157894</v>
      </c>
      <c r="D168" s="15">
        <f t="shared" si="64"/>
        <v>0.9346235544016992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f>T167/T166*10</f>
        <v>28</v>
      </c>
      <c r="U168" s="51">
        <f>U167/U166*10</f>
        <v>20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4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4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4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475</v>
      </c>
      <c r="C172" s="27">
        <f>SUM(E172:Y172)</f>
        <v>310</v>
      </c>
      <c r="D172" s="15">
        <f t="shared" si="64"/>
        <v>0.65263157894736845</v>
      </c>
      <c r="E172" s="35"/>
      <c r="F172" s="35"/>
      <c r="G172" s="35">
        <v>10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300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5635</v>
      </c>
      <c r="C173" s="27">
        <f>SUM(E173:Y173)</f>
        <v>9550</v>
      </c>
      <c r="D173" s="15">
        <f t="shared" si="64"/>
        <v>1.6947648624667258</v>
      </c>
      <c r="E173" s="35"/>
      <c r="F173" s="35"/>
      <c r="G173" s="35">
        <v>250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9300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118.63157894736842</v>
      </c>
      <c r="C174" s="56">
        <f>C173/C172*10</f>
        <v>308.06451612903226</v>
      </c>
      <c r="D174" s="15">
        <f t="shared" si="64"/>
        <v>2.5968171279732086</v>
      </c>
      <c r="E174" s="55"/>
      <c r="F174" s="55"/>
      <c r="G174" s="55">
        <f t="shared" ref="G174" si="89">G173/G172*10</f>
        <v>250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4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4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4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9812</v>
      </c>
      <c r="C178" s="27">
        <f>SUM(E178:Y178)</f>
        <v>7069</v>
      </c>
      <c r="D178" s="15">
        <f t="shared" si="64"/>
        <v>0.72044435385242556</v>
      </c>
      <c r="E178" s="35"/>
      <c r="F178" s="35">
        <v>203</v>
      </c>
      <c r="G178" s="35">
        <v>601</v>
      </c>
      <c r="H178" s="35">
        <v>322</v>
      </c>
      <c r="I178" s="35">
        <v>210</v>
      </c>
      <c r="J178" s="35">
        <v>280</v>
      </c>
      <c r="K178" s="35"/>
      <c r="L178" s="35">
        <v>874</v>
      </c>
      <c r="M178" s="35">
        <v>253</v>
      </c>
      <c r="N178" s="35">
        <v>520</v>
      </c>
      <c r="O178" s="35">
        <v>255</v>
      </c>
      <c r="P178" s="35">
        <v>440</v>
      </c>
      <c r="Q178" s="35">
        <v>20</v>
      </c>
      <c r="R178" s="35"/>
      <c r="S178" s="35"/>
      <c r="T178" s="35">
        <v>940</v>
      </c>
      <c r="U178" s="35">
        <v>202</v>
      </c>
      <c r="V178" s="35"/>
      <c r="W178" s="35">
        <v>293</v>
      </c>
      <c r="X178" s="35">
        <v>1396</v>
      </c>
      <c r="Y178" s="35">
        <v>260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4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hidden="1" customHeight="1" x14ac:dyDescent="0.2">
      <c r="A180" s="52" t="s">
        <v>205</v>
      </c>
      <c r="B180" s="23"/>
      <c r="C180" s="27">
        <f>SUM(E180:Y180)</f>
        <v>1505</v>
      </c>
      <c r="D180" s="15"/>
      <c r="E180" s="35">
        <v>795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142</v>
      </c>
      <c r="R180" s="35"/>
      <c r="S180" s="35"/>
      <c r="T180" s="35"/>
      <c r="U180" s="35"/>
      <c r="V180" s="35"/>
      <c r="W180" s="35">
        <v>10</v>
      </c>
      <c r="X180" s="35">
        <v>80</v>
      </c>
      <c r="Y180" s="35"/>
    </row>
    <row r="181" spans="1:25" s="12" customFormat="1" ht="30" hidden="1" customHeight="1" x14ac:dyDescent="0.2">
      <c r="A181" s="31" t="s">
        <v>206</v>
      </c>
      <c r="B181" s="23"/>
      <c r="C181" s="27">
        <f>SUM(E181:Y181)</f>
        <v>1847.1</v>
      </c>
      <c r="D181" s="15"/>
      <c r="E181" s="35">
        <v>874.5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223</v>
      </c>
      <c r="R181" s="35"/>
      <c r="S181" s="35"/>
      <c r="T181" s="35"/>
      <c r="U181" s="35"/>
      <c r="V181" s="35"/>
      <c r="W181" s="35">
        <v>3.6</v>
      </c>
      <c r="X181" s="35">
        <v>200</v>
      </c>
      <c r="Y181" s="35"/>
    </row>
    <row r="182" spans="1:25" s="12" customFormat="1" ht="30" hidden="1" customHeight="1" x14ac:dyDescent="0.2">
      <c r="A182" s="31" t="s">
        <v>207</v>
      </c>
      <c r="B182" s="23"/>
      <c r="C182" s="50">
        <f>C181/C180*10</f>
        <v>12.273089700996678</v>
      </c>
      <c r="D182" s="15"/>
      <c r="E182" s="57">
        <f t="shared" ref="E182" si="90">E181/E180*10</f>
        <v>11</v>
      </c>
      <c r="F182" s="57"/>
      <c r="G182" s="57"/>
      <c r="H182" s="57">
        <f>H181/H180*10</f>
        <v>12</v>
      </c>
      <c r="I182" s="57">
        <f t="shared" ref="I182" si="91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92">P181/P180*10</f>
        <v>10.952380952380953</v>
      </c>
      <c r="Q182" s="57">
        <f t="shared" si="92"/>
        <v>15.704225352112676</v>
      </c>
      <c r="R182" s="57"/>
      <c r="S182" s="57"/>
      <c r="T182" s="57"/>
      <c r="U182" s="57"/>
      <c r="V182" s="57"/>
      <c r="W182" s="57">
        <f t="shared" si="92"/>
        <v>3.5999999999999996</v>
      </c>
      <c r="X182" s="57">
        <f t="shared" si="92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4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3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4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4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4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4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4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5">L188</f>
        <v>2.5</v>
      </c>
      <c r="M187" s="57"/>
      <c r="N187" s="57"/>
      <c r="O187" s="57"/>
      <c r="P187" s="57">
        <f t="shared" ref="P187" si="96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4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7">L186/L184*10</f>
        <v>2.5</v>
      </c>
      <c r="M188" s="139"/>
      <c r="N188" s="139"/>
      <c r="O188" s="139"/>
      <c r="P188" s="139">
        <f t="shared" ref="P188" si="98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210</v>
      </c>
      <c r="B189" s="23">
        <v>108.8</v>
      </c>
      <c r="C189" s="27">
        <f>SUM(E189:Y189)</f>
        <v>107.9</v>
      </c>
      <c r="D189" s="15">
        <f t="shared" si="64"/>
        <v>0.99172794117647067</v>
      </c>
      <c r="E189" s="138"/>
      <c r="F189" s="138"/>
      <c r="G189" s="138"/>
      <c r="H189" s="138">
        <v>14</v>
      </c>
      <c r="I189" s="138"/>
      <c r="J189" s="138"/>
      <c r="K189" s="138"/>
      <c r="L189" s="139"/>
      <c r="M189" s="139"/>
      <c r="N189" s="139"/>
      <c r="O189" s="139">
        <v>4</v>
      </c>
      <c r="P189" s="139"/>
      <c r="Q189" s="139"/>
      <c r="R189" s="139">
        <v>30</v>
      </c>
      <c r="S189" s="139">
        <v>15.4</v>
      </c>
      <c r="T189" s="139">
        <v>2.5</v>
      </c>
      <c r="U189" s="138"/>
      <c r="V189" s="138"/>
      <c r="W189" s="138">
        <v>42</v>
      </c>
      <c r="X189" s="138"/>
      <c r="Y189" s="138"/>
    </row>
    <row r="190" spans="1:25" s="12" customFormat="1" ht="30" customHeight="1" x14ac:dyDescent="0.2">
      <c r="A190" s="31" t="s">
        <v>211</v>
      </c>
      <c r="B190" s="19">
        <v>176.2</v>
      </c>
      <c r="C190" s="50">
        <f>SUM(E190:Y190)</f>
        <v>175.77999999999997</v>
      </c>
      <c r="D190" s="15">
        <f t="shared" si="64"/>
        <v>0.99761634506242902</v>
      </c>
      <c r="E190" s="138"/>
      <c r="F190" s="138"/>
      <c r="G190" s="139"/>
      <c r="H190" s="138">
        <v>23.8</v>
      </c>
      <c r="I190" s="138"/>
      <c r="J190" s="138"/>
      <c r="K190" s="138"/>
      <c r="L190" s="139"/>
      <c r="M190" s="139"/>
      <c r="N190" s="139"/>
      <c r="O190" s="139">
        <v>2.08</v>
      </c>
      <c r="P190" s="139"/>
      <c r="Q190" s="139"/>
      <c r="R190" s="139">
        <v>54</v>
      </c>
      <c r="S190" s="139">
        <v>13.1</v>
      </c>
      <c r="T190" s="139">
        <v>4</v>
      </c>
      <c r="U190" s="138"/>
      <c r="V190" s="138"/>
      <c r="W190" s="138">
        <v>78.8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16.194852941176471</v>
      </c>
      <c r="C191" s="50">
        <f>C190/C189*10</f>
        <v>16.291010194624647</v>
      </c>
      <c r="D191" s="15">
        <f t="shared" si="64"/>
        <v>1.005937519395665</v>
      </c>
      <c r="E191" s="138"/>
      <c r="F191" s="138"/>
      <c r="G191" s="139"/>
      <c r="H191" s="139">
        <f t="shared" ref="H191" si="99">H190/H189*10</f>
        <v>17</v>
      </c>
      <c r="I191" s="139"/>
      <c r="J191" s="139"/>
      <c r="K191" s="139"/>
      <c r="L191" s="139"/>
      <c r="M191" s="139"/>
      <c r="N191" s="139"/>
      <c r="O191" s="139">
        <f t="shared" ref="O191" si="100">O190/O189*10</f>
        <v>5.2</v>
      </c>
      <c r="P191" s="139"/>
      <c r="Q191" s="139"/>
      <c r="R191" s="139">
        <f t="shared" ref="R191:T191" si="101">R190/R189*10</f>
        <v>18</v>
      </c>
      <c r="S191" s="139">
        <f t="shared" si="101"/>
        <v>8.5064935064935057</v>
      </c>
      <c r="T191" s="139">
        <f t="shared" si="101"/>
        <v>16</v>
      </c>
      <c r="U191" s="139"/>
      <c r="V191" s="139"/>
      <c r="W191" s="139">
        <f>W190/W189*10</f>
        <v>18.761904761904763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96513</v>
      </c>
      <c r="C192" s="27">
        <f>SUM(E192:Y192)</f>
        <v>94827</v>
      </c>
      <c r="D192" s="15">
        <f>C192/B192</f>
        <v>0.98253085076621804</v>
      </c>
      <c r="E192" s="94">
        <v>9500</v>
      </c>
      <c r="F192" s="94">
        <v>2690</v>
      </c>
      <c r="G192" s="94">
        <v>5490</v>
      </c>
      <c r="H192" s="94">
        <v>4743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4353</v>
      </c>
      <c r="N192" s="94">
        <v>2045</v>
      </c>
      <c r="O192" s="94">
        <v>2125</v>
      </c>
      <c r="P192" s="94">
        <v>5650</v>
      </c>
      <c r="Q192" s="94">
        <v>6605</v>
      </c>
      <c r="R192" s="94">
        <v>4681</v>
      </c>
      <c r="S192" s="94">
        <v>7090</v>
      </c>
      <c r="T192" s="94">
        <v>4057</v>
      </c>
      <c r="U192" s="94">
        <v>2120</v>
      </c>
      <c r="V192" s="94">
        <v>2030</v>
      </c>
      <c r="W192" s="94">
        <v>6238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0.91917142857142853</v>
      </c>
      <c r="C193" s="82">
        <f>C192/C195</f>
        <v>0.90311428571428576</v>
      </c>
      <c r="D193" s="15">
        <f>C193/B193</f>
        <v>0.98253085076621816</v>
      </c>
      <c r="E193" s="93">
        <f>E192/E195</f>
        <v>1.2756814824761649</v>
      </c>
      <c r="F193" s="93">
        <f t="shared" ref="F193:Y193" si="102">F192/F195</f>
        <v>0.65834557023984341</v>
      </c>
      <c r="G193" s="93">
        <f t="shared" si="102"/>
        <v>0.99909008189262971</v>
      </c>
      <c r="H193" s="93">
        <f>H192/H195</f>
        <v>0.69750000000000001</v>
      </c>
      <c r="I193" s="93">
        <f t="shared" si="102"/>
        <v>0.92702462177395428</v>
      </c>
      <c r="J193" s="93">
        <f t="shared" si="102"/>
        <v>1.0508474576271187</v>
      </c>
      <c r="K193" s="93">
        <f t="shared" si="102"/>
        <v>0.84554547569202143</v>
      </c>
      <c r="L193" s="93">
        <f t="shared" si="102"/>
        <v>0.85626608592357945</v>
      </c>
      <c r="M193" s="93">
        <f t="shared" si="102"/>
        <v>0.96284007962840079</v>
      </c>
      <c r="N193" s="93">
        <f t="shared" si="102"/>
        <v>0.91745177209510986</v>
      </c>
      <c r="O193" s="93">
        <f t="shared" si="102"/>
        <v>0.625</v>
      </c>
      <c r="P193" s="93">
        <f t="shared" si="102"/>
        <v>0.80107755565007799</v>
      </c>
      <c r="Q193" s="93">
        <f t="shared" si="102"/>
        <v>0.92377622377622381</v>
      </c>
      <c r="R193" s="93">
        <f t="shared" si="102"/>
        <v>0.91622626737130552</v>
      </c>
      <c r="S193" s="93">
        <f t="shared" si="102"/>
        <v>0.92522510766018529</v>
      </c>
      <c r="T193" s="93">
        <f t="shared" si="102"/>
        <v>0.99314565483476136</v>
      </c>
      <c r="U193" s="93">
        <f t="shared" si="102"/>
        <v>0.64378985727300331</v>
      </c>
      <c r="V193" s="93">
        <f t="shared" si="102"/>
        <v>0.92272727272727273</v>
      </c>
      <c r="W193" s="93">
        <f t="shared" si="102"/>
        <v>1.022622950819672</v>
      </c>
      <c r="X193" s="93">
        <f t="shared" si="102"/>
        <v>0.87740907114910882</v>
      </c>
      <c r="Y193" s="93">
        <f t="shared" si="102"/>
        <v>0.72708113804004215</v>
      </c>
    </row>
    <row r="194" spans="1:25" s="159" customFormat="1" ht="30" customHeight="1" x14ac:dyDescent="0.2">
      <c r="A194" s="31" t="s">
        <v>121</v>
      </c>
      <c r="B194" s="23">
        <v>150541</v>
      </c>
      <c r="C194" s="27">
        <f>SUM(E194:Y194)</f>
        <v>82376</v>
      </c>
      <c r="D194" s="15">
        <f>C194/B194</f>
        <v>0.54719976617665622</v>
      </c>
      <c r="E194" s="10">
        <v>2500</v>
      </c>
      <c r="F194" s="10">
        <v>3015</v>
      </c>
      <c r="G194" s="10">
        <v>8477</v>
      </c>
      <c r="H194" s="10">
        <v>6383</v>
      </c>
      <c r="I194" s="10">
        <v>3479</v>
      </c>
      <c r="J194" s="10">
        <v>8690</v>
      </c>
      <c r="K194" s="10">
        <v>535</v>
      </c>
      <c r="L194" s="10">
        <v>4239</v>
      </c>
      <c r="M194" s="10">
        <v>335</v>
      </c>
      <c r="N194" s="10">
        <v>2500</v>
      </c>
      <c r="O194" s="10">
        <v>1545</v>
      </c>
      <c r="P194" s="10">
        <v>3560</v>
      </c>
      <c r="Q194" s="10">
        <v>8981</v>
      </c>
      <c r="R194" s="10"/>
      <c r="S194" s="10">
        <v>480</v>
      </c>
      <c r="T194" s="10">
        <v>1700</v>
      </c>
      <c r="U194" s="10">
        <v>1600</v>
      </c>
      <c r="V194" s="10">
        <v>1200</v>
      </c>
      <c r="W194" s="10">
        <v>4200</v>
      </c>
      <c r="X194" s="10">
        <v>16237</v>
      </c>
      <c r="Y194" s="10">
        <v>2720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103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87092</v>
      </c>
      <c r="C196" s="27">
        <f>SUM(E196:Y196)</f>
        <v>78563.5</v>
      </c>
      <c r="D196" s="15">
        <f t="shared" si="103"/>
        <v>0.90207481743443718</v>
      </c>
      <c r="E196" s="94">
        <v>7600</v>
      </c>
      <c r="F196" s="94">
        <v>1982</v>
      </c>
      <c r="G196" s="94">
        <v>4250</v>
      </c>
      <c r="H196" s="94">
        <v>4743</v>
      </c>
      <c r="I196" s="94">
        <v>3103</v>
      </c>
      <c r="J196" s="94">
        <v>5200</v>
      </c>
      <c r="K196" s="94">
        <v>2435</v>
      </c>
      <c r="L196" s="94">
        <v>1536</v>
      </c>
      <c r="M196" s="94">
        <v>4183</v>
      </c>
      <c r="N196" s="94">
        <v>1458.5</v>
      </c>
      <c r="O196" s="94">
        <v>2125</v>
      </c>
      <c r="P196" s="94">
        <v>5198</v>
      </c>
      <c r="Q196" s="94">
        <v>3645</v>
      </c>
      <c r="R196" s="94">
        <v>4681</v>
      </c>
      <c r="S196" s="94">
        <v>6830</v>
      </c>
      <c r="T196" s="94">
        <v>3252</v>
      </c>
      <c r="U196" s="94">
        <v>1401</v>
      </c>
      <c r="V196" s="94">
        <v>1141</v>
      </c>
      <c r="W196" s="94">
        <v>6238</v>
      </c>
      <c r="X196" s="94">
        <v>5492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0.8294476190476191</v>
      </c>
      <c r="C197" s="83">
        <f>C196/C195</f>
        <v>0.74822380952380951</v>
      </c>
      <c r="D197" s="15">
        <f t="shared" si="103"/>
        <v>0.90207481743443707</v>
      </c>
      <c r="E197" s="16">
        <f t="shared" ref="E197:Y197" si="104">E196/E195</f>
        <v>1.020545185980932</v>
      </c>
      <c r="F197" s="16">
        <f t="shared" si="104"/>
        <v>0.48507097405775818</v>
      </c>
      <c r="G197" s="16">
        <f t="shared" si="104"/>
        <v>0.77343039126478619</v>
      </c>
      <c r="H197" s="16">
        <f t="shared" si="104"/>
        <v>0.69750000000000001</v>
      </c>
      <c r="I197" s="16">
        <f t="shared" si="104"/>
        <v>0.92049836843666566</v>
      </c>
      <c r="J197" s="16">
        <f t="shared" si="104"/>
        <v>0.88135593220338981</v>
      </c>
      <c r="K197" s="16">
        <f t="shared" si="104"/>
        <v>0.5664107932077227</v>
      </c>
      <c r="L197" s="16">
        <f t="shared" si="104"/>
        <v>0.3040981983765591</v>
      </c>
      <c r="M197" s="16">
        <f t="shared" si="104"/>
        <v>0.92523777925237782</v>
      </c>
      <c r="N197" s="16">
        <f t="shared" si="104"/>
        <v>0.6543292956482728</v>
      </c>
      <c r="O197" s="16">
        <f t="shared" si="104"/>
        <v>0.625</v>
      </c>
      <c r="P197" s="16">
        <f t="shared" si="104"/>
        <v>0.7369913511980718</v>
      </c>
      <c r="Q197" s="16">
        <f t="shared" si="104"/>
        <v>0.50979020979020984</v>
      </c>
      <c r="R197" s="16">
        <f t="shared" si="104"/>
        <v>0.91622626737130552</v>
      </c>
      <c r="S197" s="16">
        <f t="shared" si="104"/>
        <v>0.89129583713950145</v>
      </c>
      <c r="T197" s="16">
        <f t="shared" si="104"/>
        <v>0.79608323133414938</v>
      </c>
      <c r="U197" s="16">
        <f t="shared" si="104"/>
        <v>0.42544791982994229</v>
      </c>
      <c r="V197" s="16">
        <f t="shared" si="104"/>
        <v>0.51863636363636367</v>
      </c>
      <c r="W197" s="16">
        <f t="shared" si="104"/>
        <v>1.022622950819672</v>
      </c>
      <c r="X197" s="16">
        <f t="shared" si="104"/>
        <v>0.7958266917837995</v>
      </c>
      <c r="Y197" s="16">
        <f t="shared" si="104"/>
        <v>0.72708113804004215</v>
      </c>
    </row>
    <row r="198" spans="1:25" s="12" customFormat="1" ht="30" customHeight="1" x14ac:dyDescent="0.2">
      <c r="A198" s="11" t="s">
        <v>124</v>
      </c>
      <c r="B198" s="26">
        <v>74226</v>
      </c>
      <c r="C198" s="26">
        <f>SUM(E198:Y198)</f>
        <v>69417.5</v>
      </c>
      <c r="D198" s="15">
        <f t="shared" si="103"/>
        <v>0.93521811764071894</v>
      </c>
      <c r="E198" s="10">
        <v>7300</v>
      </c>
      <c r="F198" s="10">
        <v>1364</v>
      </c>
      <c r="G198" s="10">
        <v>3950</v>
      </c>
      <c r="H198" s="10">
        <v>4439</v>
      </c>
      <c r="I198" s="10">
        <v>2796</v>
      </c>
      <c r="J198" s="10">
        <v>4700</v>
      </c>
      <c r="K198" s="10">
        <v>1291</v>
      </c>
      <c r="L198" s="10">
        <v>1945</v>
      </c>
      <c r="M198" s="10">
        <v>4100</v>
      </c>
      <c r="N198" s="10">
        <v>1485.5</v>
      </c>
      <c r="O198" s="10">
        <v>1456</v>
      </c>
      <c r="P198" s="10">
        <v>4714</v>
      </c>
      <c r="Q198" s="10">
        <v>3228</v>
      </c>
      <c r="R198" s="10">
        <v>4251</v>
      </c>
      <c r="S198" s="10">
        <v>6587</v>
      </c>
      <c r="T198" s="10">
        <v>3138</v>
      </c>
      <c r="U198" s="10">
        <v>1401</v>
      </c>
      <c r="V198" s="10">
        <v>1141</v>
      </c>
      <c r="W198" s="10">
        <v>4804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9967</v>
      </c>
      <c r="C199" s="26">
        <f>SUM(E199:Y199)</f>
        <v>8993</v>
      </c>
      <c r="D199" s="15">
        <f t="shared" si="103"/>
        <v>0.9022775158021471</v>
      </c>
      <c r="E199" s="10">
        <v>300</v>
      </c>
      <c r="F199" s="10">
        <v>618</v>
      </c>
      <c r="G199" s="10">
        <v>100</v>
      </c>
      <c r="H199" s="10">
        <v>304</v>
      </c>
      <c r="I199" s="10">
        <v>307</v>
      </c>
      <c r="J199" s="10">
        <v>500</v>
      </c>
      <c r="K199" s="10">
        <v>1114</v>
      </c>
      <c r="L199" s="10">
        <v>591</v>
      </c>
      <c r="M199" s="10">
        <v>83</v>
      </c>
      <c r="N199" s="10"/>
      <c r="O199" s="10">
        <v>669</v>
      </c>
      <c r="P199" s="10">
        <v>204</v>
      </c>
      <c r="Q199" s="10">
        <v>65</v>
      </c>
      <c r="R199" s="10">
        <v>430</v>
      </c>
      <c r="S199" s="10">
        <v>243</v>
      </c>
      <c r="T199" s="10">
        <v>114</v>
      </c>
      <c r="U199" s="10"/>
      <c r="V199" s="10"/>
      <c r="W199" s="10">
        <v>1434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5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5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5"/>
        <v>0.9896596207139442</v>
      </c>
      <c r="E203" s="69">
        <f t="shared" ref="E203:Y203" si="106">E202/E201</f>
        <v>1</v>
      </c>
      <c r="F203" s="69">
        <f t="shared" si="106"/>
        <v>0.95607235142118863</v>
      </c>
      <c r="G203" s="69">
        <f t="shared" si="106"/>
        <v>0.98566473988439307</v>
      </c>
      <c r="H203" s="69">
        <f t="shared" si="106"/>
        <v>0.90769445608155286</v>
      </c>
      <c r="I203" s="69">
        <f t="shared" si="106"/>
        <v>0.91831204026325974</v>
      </c>
      <c r="J203" s="69">
        <f t="shared" si="106"/>
        <v>1</v>
      </c>
      <c r="K203" s="69">
        <f t="shared" si="106"/>
        <v>0.9296547273313972</v>
      </c>
      <c r="L203" s="69">
        <f t="shared" si="106"/>
        <v>0.99889964788732399</v>
      </c>
      <c r="M203" s="69">
        <f t="shared" si="106"/>
        <v>1.0148384353741497</v>
      </c>
      <c r="N203" s="69">
        <f t="shared" si="106"/>
        <v>1</v>
      </c>
      <c r="O203" s="69">
        <f t="shared" si="106"/>
        <v>0.8482384823848238</v>
      </c>
      <c r="P203" s="69">
        <f t="shared" si="106"/>
        <v>0.87502930832356385</v>
      </c>
      <c r="Q203" s="69">
        <f t="shared" si="106"/>
        <v>1</v>
      </c>
      <c r="R203" s="69">
        <f t="shared" si="106"/>
        <v>1</v>
      </c>
      <c r="S203" s="69">
        <f t="shared" si="106"/>
        <v>0.98431251922485385</v>
      </c>
      <c r="T203" s="69">
        <f t="shared" si="106"/>
        <v>1</v>
      </c>
      <c r="U203" s="69">
        <f t="shared" si="106"/>
        <v>1</v>
      </c>
      <c r="V203" s="69">
        <f t="shared" si="106"/>
        <v>1</v>
      </c>
      <c r="W203" s="69">
        <f t="shared" si="106"/>
        <v>1.0001289823294208</v>
      </c>
      <c r="X203" s="69">
        <f t="shared" si="106"/>
        <v>0.94724378371266937</v>
      </c>
      <c r="Y203" s="69">
        <f t="shared" si="106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5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5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5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1" customFormat="1" ht="30" customHeight="1" outlineLevel="1" x14ac:dyDescent="0.2">
      <c r="A208" s="52" t="s">
        <v>132</v>
      </c>
      <c r="B208" s="23">
        <v>100432</v>
      </c>
      <c r="C208" s="27">
        <f>SUM(E208:Y208)</f>
        <v>110823.4</v>
      </c>
      <c r="D208" s="9">
        <f t="shared" ref="D208:D227" si="107">C208/B208</f>
        <v>1.1034670224629599</v>
      </c>
      <c r="E208" s="26">
        <v>3100</v>
      </c>
      <c r="F208" s="26">
        <v>2230</v>
      </c>
      <c r="G208" s="26">
        <v>13240</v>
      </c>
      <c r="H208" s="26">
        <v>10192</v>
      </c>
      <c r="I208" s="26">
        <v>4496</v>
      </c>
      <c r="J208" s="26">
        <v>6120</v>
      </c>
      <c r="K208" s="26">
        <v>6789</v>
      </c>
      <c r="L208" s="26">
        <v>7888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8256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7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45194.400000000001</v>
      </c>
      <c r="C210" s="27">
        <f>C208*0.45</f>
        <v>49870.53</v>
      </c>
      <c r="D210" s="9">
        <f t="shared" si="107"/>
        <v>1.1034670224629599</v>
      </c>
      <c r="E210" s="26">
        <f>E208*0.45</f>
        <v>1395</v>
      </c>
      <c r="F210" s="26">
        <f t="shared" ref="F210:Y210" si="108">F208*0.45</f>
        <v>1003.5</v>
      </c>
      <c r="G210" s="26">
        <f t="shared" si="108"/>
        <v>5958</v>
      </c>
      <c r="H210" s="26">
        <f t="shared" si="108"/>
        <v>4586.4000000000005</v>
      </c>
      <c r="I210" s="26">
        <f t="shared" si="108"/>
        <v>2023.2</v>
      </c>
      <c r="J210" s="26">
        <f t="shared" si="108"/>
        <v>2754</v>
      </c>
      <c r="K210" s="26">
        <f t="shared" si="108"/>
        <v>3055.05</v>
      </c>
      <c r="L210" s="26">
        <f t="shared" si="108"/>
        <v>3549.6</v>
      </c>
      <c r="M210" s="26">
        <f t="shared" si="108"/>
        <v>1174.05</v>
      </c>
      <c r="N210" s="26">
        <f t="shared" si="108"/>
        <v>1827</v>
      </c>
      <c r="O210" s="26">
        <f t="shared" si="108"/>
        <v>1840.95</v>
      </c>
      <c r="P210" s="26">
        <f t="shared" si="108"/>
        <v>2472.75</v>
      </c>
      <c r="Q210" s="26">
        <f t="shared" si="108"/>
        <v>3091.9500000000003</v>
      </c>
      <c r="R210" s="26">
        <f t="shared" si="108"/>
        <v>1260</v>
      </c>
      <c r="S210" s="26">
        <f t="shared" si="108"/>
        <v>1367.1000000000001</v>
      </c>
      <c r="T210" s="26">
        <f t="shared" si="108"/>
        <v>1440.18</v>
      </c>
      <c r="U210" s="26">
        <f t="shared" si="108"/>
        <v>906.30000000000007</v>
      </c>
      <c r="V210" s="26">
        <f t="shared" si="108"/>
        <v>681.30000000000007</v>
      </c>
      <c r="W210" s="26">
        <f t="shared" si="108"/>
        <v>2692.35</v>
      </c>
      <c r="X210" s="26">
        <f t="shared" si="108"/>
        <v>3076.65</v>
      </c>
      <c r="Y210" s="26">
        <f t="shared" si="108"/>
        <v>3715.2000000000003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1.0122050775541469</v>
      </c>
      <c r="C211" s="49">
        <f>C208/C209</f>
        <v>0.96185839018208952</v>
      </c>
      <c r="D211" s="9">
        <f>C211/B211</f>
        <v>0.95026038844449079</v>
      </c>
      <c r="E211" s="69">
        <f>E208/E209</f>
        <v>1.5121951219512195</v>
      </c>
      <c r="F211" s="69">
        <f t="shared" ref="F211:Y211" si="109">F208/F209</f>
        <v>0.75261559230509623</v>
      </c>
      <c r="G211" s="69">
        <f t="shared" si="109"/>
        <v>1.0903401136457218</v>
      </c>
      <c r="H211" s="69">
        <f t="shared" si="109"/>
        <v>0.61616589081675832</v>
      </c>
      <c r="I211" s="69">
        <f t="shared" si="109"/>
        <v>0.68756690625477901</v>
      </c>
      <c r="J211" s="69">
        <f t="shared" si="109"/>
        <v>1.3263979193758126</v>
      </c>
      <c r="K211" s="69">
        <f t="shared" si="109"/>
        <v>1.5715277777777779</v>
      </c>
      <c r="L211" s="69">
        <f t="shared" si="109"/>
        <v>0.99420216788505167</v>
      </c>
      <c r="M211" s="69">
        <f t="shared" si="109"/>
        <v>0.55404544489275853</v>
      </c>
      <c r="N211" s="69">
        <f t="shared" si="109"/>
        <v>1.0642201834862386</v>
      </c>
      <c r="O211" s="69">
        <f t="shared" si="109"/>
        <v>1.3519497686715136</v>
      </c>
      <c r="P211" s="69">
        <f t="shared" si="109"/>
        <v>1.0476644423260248</v>
      </c>
      <c r="Q211" s="69">
        <f t="shared" si="109"/>
        <v>0.81661516520085575</v>
      </c>
      <c r="R211" s="69">
        <f t="shared" si="109"/>
        <v>1.0122921185827911</v>
      </c>
      <c r="S211" s="69">
        <f t="shared" si="109"/>
        <v>0.64734711272107393</v>
      </c>
      <c r="T211" s="69">
        <f t="shared" si="109"/>
        <v>1.0834123222748815</v>
      </c>
      <c r="U211" s="69">
        <f t="shared" si="109"/>
        <v>0.99950372208436722</v>
      </c>
      <c r="V211" s="69">
        <f t="shared" si="109"/>
        <v>1.1949486977111285</v>
      </c>
      <c r="W211" s="69">
        <f t="shared" si="109"/>
        <v>1.0313739010515428</v>
      </c>
      <c r="X211" s="69">
        <f t="shared" si="109"/>
        <v>1.0279657194406857</v>
      </c>
      <c r="Y211" s="69">
        <f t="shared" si="109"/>
        <v>1.2216632139686299</v>
      </c>
    </row>
    <row r="212" spans="1:35" s="161" customFormat="1" ht="30" customHeight="1" outlineLevel="1" x14ac:dyDescent="0.2">
      <c r="A212" s="52" t="s">
        <v>136</v>
      </c>
      <c r="B212" s="23">
        <v>254379</v>
      </c>
      <c r="C212" s="27">
        <f>SUM(E212:Y212)</f>
        <v>297886</v>
      </c>
      <c r="D212" s="9">
        <f t="shared" si="107"/>
        <v>1.1710321999850617</v>
      </c>
      <c r="E212" s="26">
        <v>300</v>
      </c>
      <c r="F212" s="26">
        <v>8400</v>
      </c>
      <c r="G212" s="26">
        <v>29307</v>
      </c>
      <c r="H212" s="26">
        <v>21039</v>
      </c>
      <c r="I212" s="26">
        <v>7421</v>
      </c>
      <c r="J212" s="26">
        <v>14410</v>
      </c>
      <c r="K212" s="26">
        <v>4700</v>
      </c>
      <c r="L212" s="26">
        <v>15722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18685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7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76313.7</v>
      </c>
      <c r="C214" s="27">
        <f>C212*0.3</f>
        <v>89365.8</v>
      </c>
      <c r="D214" s="9">
        <f t="shared" si="107"/>
        <v>1.1710321999850617</v>
      </c>
      <c r="E214" s="26">
        <f>E212*0.3</f>
        <v>90</v>
      </c>
      <c r="F214" s="26">
        <f t="shared" ref="F214:Y214" si="110">F212*0.3</f>
        <v>2520</v>
      </c>
      <c r="G214" s="26">
        <f t="shared" si="110"/>
        <v>8792.1</v>
      </c>
      <c r="H214" s="26">
        <f t="shared" si="110"/>
        <v>6311.7</v>
      </c>
      <c r="I214" s="26">
        <f t="shared" si="110"/>
        <v>2226.2999999999997</v>
      </c>
      <c r="J214" s="26">
        <f t="shared" si="110"/>
        <v>4323</v>
      </c>
      <c r="K214" s="26">
        <f t="shared" si="110"/>
        <v>1410</v>
      </c>
      <c r="L214" s="26">
        <f t="shared" si="110"/>
        <v>4716.5999999999995</v>
      </c>
      <c r="M214" s="26">
        <f t="shared" si="110"/>
        <v>3780</v>
      </c>
      <c r="N214" s="26">
        <f t="shared" si="110"/>
        <v>4050</v>
      </c>
      <c r="O214" s="26">
        <f t="shared" si="110"/>
        <v>3147</v>
      </c>
      <c r="P214" s="26">
        <f t="shared" si="110"/>
        <v>4306.5</v>
      </c>
      <c r="Q214" s="26">
        <f t="shared" si="110"/>
        <v>1042.2</v>
      </c>
      <c r="R214" s="26">
        <f t="shared" si="110"/>
        <v>2370</v>
      </c>
      <c r="S214" s="26">
        <f t="shared" si="110"/>
        <v>4380</v>
      </c>
      <c r="T214" s="26">
        <f t="shared" si="110"/>
        <v>12924.9</v>
      </c>
      <c r="U214" s="26">
        <f t="shared" si="110"/>
        <v>1269</v>
      </c>
      <c r="V214" s="26">
        <f t="shared" si="110"/>
        <v>300</v>
      </c>
      <c r="W214" s="26">
        <f t="shared" si="110"/>
        <v>2272.7999999999997</v>
      </c>
      <c r="X214" s="26">
        <f t="shared" si="110"/>
        <v>13528.199999999999</v>
      </c>
      <c r="Y214" s="26">
        <f t="shared" si="110"/>
        <v>5605.5</v>
      </c>
    </row>
    <row r="215" spans="1:35" s="59" customFormat="1" ht="30" customHeight="1" collapsed="1" x14ac:dyDescent="0.2">
      <c r="A215" s="13" t="s">
        <v>135</v>
      </c>
      <c r="B215" s="9">
        <f>B212/B213</f>
        <v>0.89846887417218546</v>
      </c>
      <c r="C215" s="9">
        <f>C212/C213</f>
        <v>1.0412900158700196</v>
      </c>
      <c r="D215" s="9">
        <f t="shared" si="107"/>
        <v>1.1589605892907797</v>
      </c>
      <c r="E215" s="93">
        <f t="shared" ref="E215:Y215" si="111">E212/E213</f>
        <v>0.5</v>
      </c>
      <c r="F215" s="93">
        <f t="shared" si="111"/>
        <v>1.05</v>
      </c>
      <c r="G215" s="93">
        <f t="shared" si="111"/>
        <v>1.1665406201488675</v>
      </c>
      <c r="H215" s="93">
        <f t="shared" si="111"/>
        <v>1.1205262036642523</v>
      </c>
      <c r="I215" s="93">
        <f t="shared" si="111"/>
        <v>0.83419514388489213</v>
      </c>
      <c r="J215" s="93">
        <f t="shared" si="111"/>
        <v>1.1945618834452458</v>
      </c>
      <c r="K215" s="93">
        <f t="shared" si="111"/>
        <v>6.619718309859155</v>
      </c>
      <c r="L215" s="93">
        <f t="shared" si="111"/>
        <v>0.798800934864343</v>
      </c>
      <c r="M215" s="93">
        <f t="shared" si="111"/>
        <v>0.97005158210793752</v>
      </c>
      <c r="N215" s="93">
        <f t="shared" si="111"/>
        <v>1.0294341924660668</v>
      </c>
      <c r="O215" s="93">
        <f t="shared" si="111"/>
        <v>1.4307146753955264</v>
      </c>
      <c r="P215" s="93">
        <f t="shared" si="111"/>
        <v>0.93165887850467288</v>
      </c>
      <c r="Q215" s="93">
        <f t="shared" si="111"/>
        <v>1.3249427917620138</v>
      </c>
      <c r="R215" s="93">
        <f t="shared" si="111"/>
        <v>2.4412855377008653</v>
      </c>
      <c r="S215" s="93">
        <f t="shared" si="111"/>
        <v>1.4391325776244455</v>
      </c>
      <c r="T215" s="93">
        <f t="shared" si="111"/>
        <v>0.81031823653325308</v>
      </c>
      <c r="U215" s="93">
        <f t="shared" si="111"/>
        <v>1.2246670526925303</v>
      </c>
      <c r="V215" s="93">
        <f t="shared" si="111"/>
        <v>1.5772870662460567</v>
      </c>
      <c r="W215" s="93">
        <f t="shared" si="111"/>
        <v>1.024337479718767</v>
      </c>
      <c r="X215" s="93">
        <f t="shared" si="111"/>
        <v>1.0430699481865284</v>
      </c>
      <c r="Y215" s="93">
        <f t="shared" si="111"/>
        <v>0.95850005129783522</v>
      </c>
    </row>
    <row r="216" spans="1:35" s="161" customFormat="1" ht="30" customHeight="1" outlineLevel="1" x14ac:dyDescent="0.2">
      <c r="A216" s="52" t="s">
        <v>137</v>
      </c>
      <c r="B216" s="23">
        <v>201588</v>
      </c>
      <c r="C216" s="27">
        <f>SUM(E216:Y216)</f>
        <v>201604</v>
      </c>
      <c r="D216" s="9">
        <f t="shared" si="107"/>
        <v>1.0000793698037582</v>
      </c>
      <c r="E216" s="26"/>
      <c r="F216" s="137">
        <v>5000</v>
      </c>
      <c r="G216" s="26">
        <v>38400</v>
      </c>
      <c r="H216" s="140">
        <v>8443</v>
      </c>
      <c r="I216" s="140">
        <v>6259</v>
      </c>
      <c r="J216" s="137">
        <v>4200</v>
      </c>
      <c r="K216" s="137">
        <v>2320</v>
      </c>
      <c r="L216" s="26">
        <v>24280</v>
      </c>
      <c r="M216" s="137">
        <v>4500</v>
      </c>
      <c r="N216" s="137">
        <v>8000</v>
      </c>
      <c r="O216" s="137">
        <v>4800</v>
      </c>
      <c r="P216" s="26">
        <v>11390</v>
      </c>
      <c r="Q216" s="137">
        <v>2736</v>
      </c>
      <c r="R216" s="137"/>
      <c r="S216" s="137">
        <v>4200</v>
      </c>
      <c r="T216" s="137">
        <v>28924</v>
      </c>
      <c r="U216" s="137">
        <v>2700</v>
      </c>
      <c r="V216" s="137"/>
      <c r="W216" s="26">
        <v>6648</v>
      </c>
      <c r="X216" s="137">
        <v>33754</v>
      </c>
      <c r="Y216" s="26">
        <v>5050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7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38304.76</v>
      </c>
      <c r="D218" s="9">
        <f t="shared" si="107"/>
        <v>45.117502944640755</v>
      </c>
      <c r="E218" s="26"/>
      <c r="F218" s="26"/>
      <c r="G218" s="26"/>
      <c r="H218" s="26">
        <f>H216*0.19</f>
        <v>1604.17</v>
      </c>
      <c r="I218" s="26">
        <f t="shared" ref="I218:T218" si="112">I216*0.19</f>
        <v>1189.21</v>
      </c>
      <c r="J218" s="26"/>
      <c r="K218" s="26">
        <f t="shared" si="112"/>
        <v>440.8</v>
      </c>
      <c r="L218" s="26">
        <f t="shared" si="112"/>
        <v>4613.2</v>
      </c>
      <c r="M218" s="26"/>
      <c r="N218" s="26"/>
      <c r="O218" s="26">
        <f t="shared" si="112"/>
        <v>912</v>
      </c>
      <c r="P218" s="26">
        <f t="shared" si="112"/>
        <v>2164.1</v>
      </c>
      <c r="Q218" s="26"/>
      <c r="R218" s="26"/>
      <c r="S218" s="26"/>
      <c r="T218" s="26">
        <f t="shared" si="112"/>
        <v>5495.56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0.5978876936354981</v>
      </c>
      <c r="C219" s="9">
        <f>C216/C217</f>
        <v>0.76101678280498575</v>
      </c>
      <c r="D219" s="9">
        <f t="shared" si="107"/>
        <v>1.2728423597039935</v>
      </c>
      <c r="E219" s="93"/>
      <c r="F219" s="93">
        <f>F216/F217</f>
        <v>0.56249296883788957</v>
      </c>
      <c r="G219" s="93">
        <f>G216/G217</f>
        <v>1.1833590138674885</v>
      </c>
      <c r="H219" s="93">
        <f>H216/H217</f>
        <v>0.2158396605056625</v>
      </c>
      <c r="I219" s="93">
        <f t="shared" ref="I219" si="113">I216/I217</f>
        <v>0.91465731404354811</v>
      </c>
      <c r="J219" s="93">
        <f t="shared" ref="J219:P219" si="114">J216/J217</f>
        <v>3.1866464339908953</v>
      </c>
      <c r="K219" s="93">
        <f t="shared" si="114"/>
        <v>0.82532906438989684</v>
      </c>
      <c r="L219" s="93">
        <f t="shared" si="114"/>
        <v>1.0266818892976448</v>
      </c>
      <c r="M219" s="93">
        <f t="shared" si="114"/>
        <v>0.98727512066695922</v>
      </c>
      <c r="N219" s="93">
        <f t="shared" si="114"/>
        <v>0.95865787896944277</v>
      </c>
      <c r="O219" s="93">
        <f t="shared" si="114"/>
        <v>0.51557465091299681</v>
      </c>
      <c r="P219" s="93">
        <f t="shared" si="114"/>
        <v>0.71883875039444622</v>
      </c>
      <c r="Q219" s="93">
        <f t="shared" ref="Q219" si="115">Q216/Q217</f>
        <v>1.4309623430962344</v>
      </c>
      <c r="R219" s="93"/>
      <c r="S219" s="93">
        <f>S216/S217</f>
        <v>0.71599045346062051</v>
      </c>
      <c r="T219" s="93">
        <f>T216/T217</f>
        <v>0.55955582209668997</v>
      </c>
      <c r="U219" s="93">
        <f t="shared" ref="U219:Y219" si="116">U216/U217</f>
        <v>0.75041689827682045</v>
      </c>
      <c r="V219" s="93"/>
      <c r="W219" s="93">
        <f t="shared" si="116"/>
        <v>0.70528325907065559</v>
      </c>
      <c r="X219" s="93">
        <f t="shared" si="116"/>
        <v>1.5225078935498422</v>
      </c>
      <c r="Y219" s="93">
        <f t="shared" si="116"/>
        <v>0.32382173773645401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7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7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7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122392.1</v>
      </c>
      <c r="C225" s="27">
        <f>C223+C221+C218+C214+C210</f>
        <v>177625.09</v>
      </c>
      <c r="D225" s="9">
        <f t="shared" si="107"/>
        <v>1.4512790449710398</v>
      </c>
      <c r="E225" s="26">
        <f>E223+E221+E218+E214+E210</f>
        <v>1485</v>
      </c>
      <c r="F225" s="26">
        <f t="shared" ref="F225:Y225" si="117">F223+F221+F218+F214+F210</f>
        <v>3523.5</v>
      </c>
      <c r="G225" s="26">
        <f t="shared" si="117"/>
        <v>14750.1</v>
      </c>
      <c r="H225" s="26">
        <f t="shared" si="117"/>
        <v>12502.27</v>
      </c>
      <c r="I225" s="26">
        <f t="shared" si="117"/>
        <v>5438.71</v>
      </c>
      <c r="J225" s="26">
        <f t="shared" si="117"/>
        <v>7077</v>
      </c>
      <c r="K225" s="26">
        <f t="shared" si="117"/>
        <v>4905.8500000000004</v>
      </c>
      <c r="L225" s="26">
        <f t="shared" si="117"/>
        <v>12879.4</v>
      </c>
      <c r="M225" s="26">
        <f t="shared" si="117"/>
        <v>4954.05</v>
      </c>
      <c r="N225" s="26">
        <f t="shared" si="117"/>
        <v>5877</v>
      </c>
      <c r="O225" s="26">
        <f t="shared" si="117"/>
        <v>5899.95</v>
      </c>
      <c r="P225" s="125">
        <f t="shared" si="117"/>
        <v>9027.35</v>
      </c>
      <c r="Q225" s="95">
        <f t="shared" si="117"/>
        <v>4134.1500000000005</v>
      </c>
      <c r="R225" s="26">
        <f t="shared" si="117"/>
        <v>3630</v>
      </c>
      <c r="S225" s="26">
        <f t="shared" si="117"/>
        <v>5747.1</v>
      </c>
      <c r="T225" s="26">
        <f t="shared" si="117"/>
        <v>19860.64</v>
      </c>
      <c r="U225" s="26">
        <f t="shared" si="117"/>
        <v>2175.3000000000002</v>
      </c>
      <c r="V225" s="26">
        <f t="shared" si="117"/>
        <v>981.30000000000007</v>
      </c>
      <c r="W225" s="26">
        <f t="shared" si="117"/>
        <v>4965.1499999999996</v>
      </c>
      <c r="X225" s="26">
        <f t="shared" si="117"/>
        <v>16604.849999999999</v>
      </c>
      <c r="Y225" s="26">
        <f t="shared" si="117"/>
        <v>9320.7000000000007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22.9</v>
      </c>
      <c r="C227" s="50">
        <f>C225/C226*10</f>
        <v>25.086340750365437</v>
      </c>
      <c r="D227" s="9">
        <f t="shared" si="107"/>
        <v>1.0954733952124647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8">G225/G226*10</f>
        <v>24.267616524900873</v>
      </c>
      <c r="H227" s="51">
        <f t="shared" si="118"/>
        <v>17.401241527134051</v>
      </c>
      <c r="I227" s="51">
        <f t="shared" si="118"/>
        <v>20.903643631332152</v>
      </c>
      <c r="J227" s="51">
        <f t="shared" si="118"/>
        <v>25.050440692364873</v>
      </c>
      <c r="K227" s="51">
        <f t="shared" si="118"/>
        <v>51.580801177583851</v>
      </c>
      <c r="L227" s="51">
        <f t="shared" si="118"/>
        <v>19.696283835448845</v>
      </c>
      <c r="M227" s="51">
        <f>M225/M226*10</f>
        <v>17.174726989079563</v>
      </c>
      <c r="N227" s="51">
        <f t="shared" si="118"/>
        <v>21.362364145250989</v>
      </c>
      <c r="O227" s="51">
        <f t="shared" si="118"/>
        <v>30.418385234068879</v>
      </c>
      <c r="P227" s="51">
        <f t="shared" si="118"/>
        <v>23.864831998308091</v>
      </c>
      <c r="Q227" s="124">
        <f t="shared" si="118"/>
        <v>19.757933473523227</v>
      </c>
      <c r="R227" s="51">
        <f t="shared" si="118"/>
        <v>29.168340699075934</v>
      </c>
      <c r="S227" s="51">
        <f t="shared" si="118"/>
        <v>27.757063511229173</v>
      </c>
      <c r="T227" s="51">
        <f t="shared" si="118"/>
        <v>23.533236959973461</v>
      </c>
      <c r="U227" s="51">
        <f t="shared" si="118"/>
        <v>19.311967329545453</v>
      </c>
      <c r="V227" s="51">
        <f t="shared" si="118"/>
        <v>29.682395644283122</v>
      </c>
      <c r="W227" s="51">
        <f t="shared" si="118"/>
        <v>22.826176903273261</v>
      </c>
      <c r="X227" s="51">
        <f t="shared" si="118"/>
        <v>20.804693470988433</v>
      </c>
      <c r="Y227" s="51">
        <f t="shared" si="118"/>
        <v>18.328712170373429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</row>
    <row r="238" spans="1:25" ht="20.25" hidden="1" customHeight="1" x14ac:dyDescent="0.25">
      <c r="A238" s="165"/>
      <c r="B238" s="166"/>
      <c r="C238" s="166"/>
      <c r="D238" s="166"/>
      <c r="E238" s="166"/>
      <c r="F238" s="166"/>
      <c r="G238" s="166"/>
      <c r="H238" s="166"/>
      <c r="I238" s="166"/>
      <c r="J238" s="166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2022-10-05T10:43:02Z</cp:lastPrinted>
  <dcterms:created xsi:type="dcterms:W3CDTF">2017-06-08T05:54:08Z</dcterms:created>
  <dcterms:modified xsi:type="dcterms:W3CDTF">2022-10-05T10:46:05Z</dcterms:modified>
</cp:coreProperties>
</file>