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140" windowWidth="15195" windowHeight="11460" tabRatio="822" activeTab="1"/>
  </bookViews>
  <sheets>
    <sheet name="1.1. Кол-во ГС" sheetId="1" r:id="rId1"/>
    <sheet name="1.2. Кол-во МС" sheetId="2" r:id="rId2"/>
    <sheet name="2.1. Гендерный ГС" sheetId="3" r:id="rId3"/>
    <sheet name="2.2. Гендерный МС" sheetId="4" r:id="rId4"/>
    <sheet name="3.1. Возраст ГС" sheetId="5" r:id="rId5"/>
    <sheet name="3.2. Возраст МС" sheetId="6" r:id="rId6"/>
    <sheet name="4.1. Образовательный уровень ГС" sheetId="7" r:id="rId7"/>
    <sheet name="4.2. Образовательный уровень МС" sheetId="8" r:id="rId8"/>
    <sheet name="5.1. Ученая степень ГС" sheetId="9" r:id="rId9"/>
    <sheet name="5.2. Ученая степень МС" sheetId="10" r:id="rId10"/>
    <sheet name="6.1. Стаж ГС" sheetId="11" r:id="rId11"/>
    <sheet name="6.2. Стаж МС" sheetId="12" r:id="rId12"/>
    <sheet name="7. Сменяемость ГС" sheetId="13" r:id="rId13"/>
    <sheet name="8. Кол-во гос.органов" sheetId="14" r:id="rId14"/>
    <sheet name="9. Конкурсы" sheetId="15" r:id="rId15"/>
    <sheet name="10. Участие граждан" sheetId="16" r:id="rId16"/>
    <sheet name="11. Замещение" sheetId="17" r:id="rId17"/>
    <sheet name="12. Наставничество" sheetId="18" r:id="rId18"/>
    <sheet name="13. Резерв" sheetId="19" r:id="rId19"/>
    <sheet name="14. Аттестация" sheetId="20" r:id="rId20"/>
    <sheet name="15. Чины" sheetId="21" r:id="rId21"/>
    <sheet name="16. Целевое обучение" sheetId="22" r:id="rId22"/>
    <sheet name="17.1. Профразвитие" sheetId="23" r:id="rId23"/>
    <sheet name="17.2. Профразвитие" sheetId="24" r:id="rId24"/>
    <sheet name="17.3. ДПО ГС" sheetId="25" r:id="rId25"/>
    <sheet name="17.4. ДПО ГС" sheetId="26" r:id="rId26"/>
    <sheet name="18. ДПО МС" sheetId="27" r:id="rId27"/>
    <sheet name="19. Субсидия" sheetId="28" r:id="rId28"/>
    <sheet name="20. Оклад" sheetId="29" r:id="rId29"/>
    <sheet name="21. Регламенты" sheetId="30" r:id="rId30"/>
    <sheet name="22. Ротация" sheetId="31" r:id="rId31"/>
    <sheet name="23. Федеральные награды " sheetId="32" r:id="rId32"/>
    <sheet name="24. Региональные награды" sheetId="33" r:id="rId33"/>
  </sheets>
  <definedNames>
    <definedName name="_xlnm.Print_Titles" localSheetId="13">'8. Кол-во гос.органов'!$2:$5</definedName>
    <definedName name="_xlnm.Print_Area" localSheetId="15">'10. Участие граждан'!$A$1:$R$8</definedName>
    <definedName name="_xlnm.Print_Area" localSheetId="17">'12. Наставничество'!$A$1:$N$9</definedName>
    <definedName name="_xlnm.Print_Area" localSheetId="18">'13. Резерв'!$A$1:$R$8</definedName>
    <definedName name="_xlnm.Print_Area" localSheetId="19">'14. Аттестация'!$A$1:$K$8</definedName>
    <definedName name="_xlnm.Print_Area" localSheetId="20">'15. Чины'!$A$1:$T$8</definedName>
    <definedName name="_xlnm.Print_Area" localSheetId="2">'2.1. Гендерный ГС'!$A$1:$F$6</definedName>
    <definedName name="_xlnm.Print_Area" localSheetId="3">'2.2. Гендерный МС'!$A$1:$F$6</definedName>
    <definedName name="_xlnm.Print_Area" localSheetId="29">'21. Регламенты'!$A$1:$Q$7</definedName>
    <definedName name="_xlnm.Print_Area" localSheetId="31">'23. Федеральные награды '!$A$1:$M$8</definedName>
    <definedName name="_xlnm.Print_Area" localSheetId="32">'24. Региональные награды'!$A$1:$J$9</definedName>
    <definedName name="_xlnm.Print_Area" localSheetId="4">'3.1. Возраст ГС'!$A$1:$M$6</definedName>
    <definedName name="_xlnm.Print_Area" localSheetId="5">'3.2. Возраст МС'!$A$1:$M$6</definedName>
    <definedName name="_xlnm.Print_Area" localSheetId="6">'4.1. Образовательный уровень ГС'!$A$1:$U$8</definedName>
    <definedName name="_xlnm.Print_Area" localSheetId="7">'4.2. Образовательный уровень МС'!$A$1:$U$8</definedName>
    <definedName name="_xlnm.Print_Area" localSheetId="10">'6.1. Стаж ГС'!$A$1:$L$6</definedName>
    <definedName name="_xlnm.Print_Area" localSheetId="11">'6.2. Стаж МС'!$A$1:$L$6</definedName>
    <definedName name="_xlnm.Print_Area" localSheetId="12">'7. Сменяемость ГС'!$A$1:$Q$6</definedName>
    <definedName name="_xlnm.Print_Area" localSheetId="14">'9. Конкурсы'!$A$1:$M$7</definedName>
  </definedNames>
  <calcPr fullCalcOnLoad="1" refMode="R1C1"/>
</workbook>
</file>

<file path=xl/sharedStrings.xml><?xml version="1.0" encoding="utf-8"?>
<sst xmlns="http://schemas.openxmlformats.org/spreadsheetml/2006/main" count="533" uniqueCount="256">
  <si>
    <t>Субъект Федерации</t>
  </si>
  <si>
    <t>Всего</t>
  </si>
  <si>
    <t>Количественный состав государственных служащих</t>
  </si>
  <si>
    <t>Количественный состав муниципальных служащих</t>
  </si>
  <si>
    <t>Численность должностей муниципальной службы</t>
  </si>
  <si>
    <t>Численность должностей государственной службы</t>
  </si>
  <si>
    <t>Количество мужчин</t>
  </si>
  <si>
    <t>% от общей численности служащих</t>
  </si>
  <si>
    <t>Количество женщин</t>
  </si>
  <si>
    <t>Гендерный состав государственных служащих</t>
  </si>
  <si>
    <t>Гендерный состав муниципальных служащих</t>
  </si>
  <si>
    <t>возраст до 30 лет</t>
  </si>
  <si>
    <t>%</t>
  </si>
  <si>
    <t>возраст от 31 до 40 лет</t>
  </si>
  <si>
    <t>возраст от 41 до 50 лет</t>
  </si>
  <si>
    <t>возраст от 51 до 60 лет</t>
  </si>
  <si>
    <t>возраст старше 61 года</t>
  </si>
  <si>
    <t>средний возраст служащих</t>
  </si>
  <si>
    <t>Возрастной состав государственных служащих</t>
  </si>
  <si>
    <t>Возрастной состав муниципальных служащих</t>
  </si>
  <si>
    <t>Количество служащих с высшим образованием</t>
  </si>
  <si>
    <t>% от общего числа служащих</t>
  </si>
  <si>
    <t>менеджер ГМУ</t>
  </si>
  <si>
    <t>экономист, финансист</t>
  </si>
  <si>
    <t>юрист</t>
  </si>
  <si>
    <t>инженер</t>
  </si>
  <si>
    <t>иная специальность</t>
  </si>
  <si>
    <t>Количество служащих со средним профессиональным образованием</t>
  </si>
  <si>
    <t>Образовательный уровень государственных служащих</t>
  </si>
  <si>
    <t>Образовательный уровень муниципальных служащих</t>
  </si>
  <si>
    <t>Количество служащих имеющих два и более высших образования</t>
  </si>
  <si>
    <t>Количество кандидатов наук</t>
  </si>
  <si>
    <t>Количество докторов наук</t>
  </si>
  <si>
    <t>Информация о наличии высших образований и ученых степеней у муниципальных служащих</t>
  </si>
  <si>
    <t>Информация о наличии высших образований и ученых степеней у государственных служащих</t>
  </si>
  <si>
    <t>от 5 до 10 лет</t>
  </si>
  <si>
    <t>от 10 до 15 лет</t>
  </si>
  <si>
    <t>свыше 15 лет</t>
  </si>
  <si>
    <t>до 1 года</t>
  </si>
  <si>
    <t>от 1 года до 5 лет</t>
  </si>
  <si>
    <t xml:space="preserve">Состав государственных служащих по стажу </t>
  </si>
  <si>
    <t xml:space="preserve">Состав муниципальных служащих по стажу </t>
  </si>
  <si>
    <t>Количество служащих, уволенных на отчетную дату</t>
  </si>
  <si>
    <t>из них:</t>
  </si>
  <si>
    <t>Количество служащих уволенных по достижению предельного возраста пребывания на службе</t>
  </si>
  <si>
    <t>Количество уволенных служащих пребывавших в должности менее 1 года</t>
  </si>
  <si>
    <t>Количество служащих предупрежденных о предстоящем возможном увольнении</t>
  </si>
  <si>
    <t>по инициативе служащего</t>
  </si>
  <si>
    <t xml:space="preserve">по инициативе представителя нанимателя </t>
  </si>
  <si>
    <t>по истечению срока срочного служебного контракта</t>
  </si>
  <si>
    <t>Сменяемость государственных служащих</t>
  </si>
  <si>
    <t>Количество государственных органов</t>
  </si>
  <si>
    <t>на последнюю дату отчета предыдущего года</t>
  </si>
  <si>
    <t>на отчетную дату</t>
  </si>
  <si>
    <t>Информация о количестве государственных органов</t>
  </si>
  <si>
    <t>чел.</t>
  </si>
  <si>
    <t>% от числа лиц подавших документы</t>
  </si>
  <si>
    <t>в том числе:</t>
  </si>
  <si>
    <t>Информация о замещении вакантных должностей государственной службы</t>
  </si>
  <si>
    <t>% от количества лиц, назначенных на вакантные должности</t>
  </si>
  <si>
    <t>Количество государственных органов, сформировавших резерв</t>
  </si>
  <si>
    <t>% от общего числа органов</t>
  </si>
  <si>
    <t>граждан</t>
  </si>
  <si>
    <t>государственных служащих</t>
  </si>
  <si>
    <t>по результатам аттестации</t>
  </si>
  <si>
    <t>в связи с сокращением должностей</t>
  </si>
  <si>
    <t>по основаниям, предусмотренным ч.1 ст. 39 Федерального закона 79-ФЗ</t>
  </si>
  <si>
    <t>Состав резерва</t>
  </si>
  <si>
    <t>Формирование кадрового резерва на государственной службе</t>
  </si>
  <si>
    <t>с начала отчетного года</t>
  </si>
  <si>
    <t>АППГ</t>
  </si>
  <si>
    <t xml:space="preserve">Аттестация государственных служащих </t>
  </si>
  <si>
    <t>без сдачи квалификационного экзамена</t>
  </si>
  <si>
    <t>по результатам квалификационного экзамена</t>
  </si>
  <si>
    <t>Информация о присвоении государственным служащим классных чинов</t>
  </si>
  <si>
    <t>Количество служащих, получивших ДПО</t>
  </si>
  <si>
    <t>профессиональную переподготовку</t>
  </si>
  <si>
    <t>% от обученных</t>
  </si>
  <si>
    <t>повышение квалификации</t>
  </si>
  <si>
    <t>в том числе прошли:</t>
  </si>
  <si>
    <t>Дополнительное профессиональное образование (ДПО) государственных служащих</t>
  </si>
  <si>
    <t>Дополнительное профессиональное образование (ДПО) муниципальных служащих</t>
  </si>
  <si>
    <t>Предоставление единовременной субсидии на приобретение жилого помещения</t>
  </si>
  <si>
    <t>Доля должностного оклада в структуре денежного содержания</t>
  </si>
  <si>
    <t>на начало отчетного года</t>
  </si>
  <si>
    <t>Должностной оклад в структуре денежного содержания государственных служащих</t>
  </si>
  <si>
    <t>Создание и внедрение системы показателей результативности профессиональной служебной деятельности государственных служащих</t>
  </si>
  <si>
    <t>всего</t>
  </si>
  <si>
    <t>за отчетный период</t>
  </si>
  <si>
    <t>Ротация государственных служащих</t>
  </si>
  <si>
    <t>согласовано</t>
  </si>
  <si>
    <t>не согласовано</t>
  </si>
  <si>
    <t xml:space="preserve">Награждение региональными наградами </t>
  </si>
  <si>
    <t>Награждение государственными наградами РФ</t>
  </si>
  <si>
    <t>повышение вида или степени награды</t>
  </si>
  <si>
    <t>понижение вида или степени награды</t>
  </si>
  <si>
    <t>Количество служащих, прошедших иные образовательные программы (тренинги, обучающие семинары (менее 16 часов)</t>
  </si>
  <si>
    <t>Всего
(с момента действия Программы)</t>
  </si>
  <si>
    <t>Всего 
(с момента действия Программы)</t>
  </si>
  <si>
    <t xml:space="preserve">по иным основаниям </t>
  </si>
  <si>
    <t>Общее количество конкурсов на замещение вакантных должностей государственной службы
с начала года (в том числе повторных и несостоявшихся)</t>
  </si>
  <si>
    <t>по срочному служебному контракту</t>
  </si>
  <si>
    <t>по иным основаниям</t>
  </si>
  <si>
    <t>Количество лиц, назначенных на должности без проведения конкурса</t>
  </si>
  <si>
    <t>Информация о наставничестве на государственной службе</t>
  </si>
  <si>
    <t>которым назначены наставники</t>
  </si>
  <si>
    <t>% от количества лиц, назначенных на должности</t>
  </si>
  <si>
    <t>Количество наставников, назначенных распорядительным актом органа</t>
  </si>
  <si>
    <t>% от количества назначенных наставников</t>
  </si>
  <si>
    <t xml:space="preserve">% от количества лиц, в отношении которых установленно наставничество </t>
  </si>
  <si>
    <t xml:space="preserve">Всего </t>
  </si>
  <si>
    <t xml:space="preserve">с установлением испытательного срока </t>
  </si>
  <si>
    <t>в том числе, по уровням образования</t>
  </si>
  <si>
    <t>бакалавриат</t>
  </si>
  <si>
    <t>специалитет</t>
  </si>
  <si>
    <t>магистратура</t>
  </si>
  <si>
    <t>в возрасте до 30 лет</t>
  </si>
  <si>
    <t xml:space="preserve">количество </t>
  </si>
  <si>
    <t xml:space="preserve">% от общего количества конкурсов </t>
  </si>
  <si>
    <t>% от общего количества конкурсов</t>
  </si>
  <si>
    <t>количество</t>
  </si>
  <si>
    <t>Профессиональное развитие государственных служащих</t>
  </si>
  <si>
    <t>% от общего числа служащих (без учёта служащих, находящихся в отпуске по уходу за ребенком)</t>
  </si>
  <si>
    <t>из них на основании:</t>
  </si>
  <si>
    <t>решения представителя нанимателя</t>
  </si>
  <si>
    <t xml:space="preserve">назначения в порядке должностного роста впервые на должность категории "руководители" высшей или главной группы должностей или на должность категории "специалисты" высшей группы должностей </t>
  </si>
  <si>
    <t xml:space="preserve">из кадрового резерва </t>
  </si>
  <si>
    <t xml:space="preserve">поступления гражданина на службу впервые </t>
  </si>
  <si>
    <t>Реализация мероприятий по профессиональному развитию служащих посредством:</t>
  </si>
  <si>
    <t xml:space="preserve">Государственного заказа </t>
  </si>
  <si>
    <t>Объём финансирования (тыс. руб.)</t>
  </si>
  <si>
    <t>план</t>
  </si>
  <si>
    <t xml:space="preserve">факт </t>
  </si>
  <si>
    <t>Количество служащих</t>
  </si>
  <si>
    <t>факт</t>
  </si>
  <si>
    <t>Государственного задания</t>
  </si>
  <si>
    <t>Средств государственного органа</t>
  </si>
  <si>
    <t xml:space="preserve">Профессиональная переподготовка </t>
  </si>
  <si>
    <t xml:space="preserve">% от обученных </t>
  </si>
  <si>
    <t xml:space="preserve">в т.ч. на основании государственных образовательных сертификатов </t>
  </si>
  <si>
    <t xml:space="preserve">Повышение квалификации </t>
  </si>
  <si>
    <t>объём финансирования (тыс. руб.)</t>
  </si>
  <si>
    <t>в т.ч. прошедших обучение в дистанционной форме</t>
  </si>
  <si>
    <t xml:space="preserve">Иные мероприятия по профессиональному развитию государственных служащих </t>
  </si>
  <si>
    <t xml:space="preserve">иные случаи установления наставничества </t>
  </si>
  <si>
    <t>изменение +/–</t>
  </si>
  <si>
    <t xml:space="preserve">количество служащих </t>
  </si>
  <si>
    <t>Количество служащих, прошедших иные мероприятия по профессиональному развитию</t>
  </si>
  <si>
    <t>служебные стажировки (факт)</t>
  </si>
  <si>
    <t>самообразование (факт)</t>
  </si>
  <si>
    <t xml:space="preserve">Всего по штатному расписанию </t>
  </si>
  <si>
    <t>количество работников, находящихся в отпуске по уходу за ребенком</t>
  </si>
  <si>
    <t>количество служащих, находящихся в отпуске по уходу за ребенком</t>
  </si>
  <si>
    <t>замещено работниками</t>
  </si>
  <si>
    <t>замещено служащими</t>
  </si>
  <si>
    <t>Численность государственных должностей субъекта Российской Федерации</t>
  </si>
  <si>
    <t>количество лиц, находящихся в отпуске по уходу за ребенком</t>
  </si>
  <si>
    <t>Численность работников системы государственного управления субъекта Российской Федерации</t>
  </si>
  <si>
    <t xml:space="preserve">замещено, чел. </t>
  </si>
  <si>
    <t xml:space="preserve">замещено, % </t>
  </si>
  <si>
    <t>замещено, %</t>
  </si>
  <si>
    <t>Численность работников системы муниципального управления субъекта Российской Федерации</t>
  </si>
  <si>
    <t>замещено, чел.</t>
  </si>
  <si>
    <t>Всего по штатному расписанию</t>
  </si>
  <si>
    <t>в т.ч. в электронной форме</t>
  </si>
  <si>
    <t>из них имеют квалификацию по специальности (направлению подготовки):</t>
  </si>
  <si>
    <t xml:space="preserve">Коэффициент текучести кадров </t>
  </si>
  <si>
    <t>Примечание 
(основания изменения)</t>
  </si>
  <si>
    <t>% награжденных лиц от общего числа представленных кандидатов</t>
  </si>
  <si>
    <t>из них</t>
  </si>
  <si>
    <t>Количество лиц,
 несогласованных полномочным представителем Президента РФ</t>
  </si>
  <si>
    <t>Количество лиц, 
несогласованных федеральным органом исполнительной власти</t>
  </si>
  <si>
    <t>Количество врученных государственных наград РФ, 
Почетных грамот Президента РФ, благодарностей Президента РФ</t>
  </si>
  <si>
    <t>Общее количество конкурсов</t>
  </si>
  <si>
    <t>Доля конкурсов на замещение вакантных должностей, %</t>
  </si>
  <si>
    <t>Доля конкурсов на включение в кадровый резерв, %</t>
  </si>
  <si>
    <t>Численность должностей, 
не отнесенных к должностям государственной службы</t>
  </si>
  <si>
    <t>Численность должностей, 
не отнесенных к должностям муниципальной службы</t>
  </si>
  <si>
    <t>Конкурсы, 
результаты которых 
были обжалованы</t>
  </si>
  <si>
    <t xml:space="preserve">Количество лиц, в отношении которых установлено наставничество </t>
  </si>
  <si>
    <t>Показатель внедрения наставничества</t>
  </si>
  <si>
    <t>Количество наставников, которым произведена доплата (премия, мат.помощь)</t>
  </si>
  <si>
    <t>Количество лиц, впервые поступивших 
на государственную службу</t>
  </si>
  <si>
    <t>Доля служащих, 
в отношении которых назначено наставничество, 
от количества поступивших 
на службу</t>
  </si>
  <si>
    <t>по результатам конкурса 
на включение в кадровый резерв</t>
  </si>
  <si>
    <t>Количество служащих уволенных в связи 
с сокращением штатной численности, преобразованием государственных органов</t>
  </si>
  <si>
    <t xml:space="preserve">Конкурсы, 
проводимые повторно, если в результате первоначального конкурса не были выявлены кандидаты, отвечающие квалификационным требованиям к вакантной должности </t>
  </si>
  <si>
    <t>Несостоявшиеся конкурсы в связи 
с наличием одного кандидата, или отсутствием кандидатов на вакантную должность</t>
  </si>
  <si>
    <t>Информация о конкурсах на замещение вакантных должностей государственной службы 
и включении в кадровый резерв в органах государственной власти</t>
  </si>
  <si>
    <t>Информация об участии граждан в конкурсах на замещение вакантных должностей государственной службы, 
включении в кадровый резерв</t>
  </si>
  <si>
    <t>Количество лиц, 
подавших документы 
для участия в конкурсе, 
с начала отчетного года</t>
  </si>
  <si>
    <t xml:space="preserve">на включение 
в кадровый резерв </t>
  </si>
  <si>
    <t xml:space="preserve">количество лиц, 
не допущенных 
для участия 
в конкурсе </t>
  </si>
  <si>
    <t>количество лиц, 
не прошедших конкурсный отбор</t>
  </si>
  <si>
    <t>количество лиц,
назначенных 
на вакантную должность 
по результатам конкурса</t>
  </si>
  <si>
    <t>% от числа лиц подавших документы для участия в конкурсе на замещение вакантных должностей</t>
  </si>
  <si>
    <t>количество лиц, 
включенных в кадровый резерв</t>
  </si>
  <si>
    <t>по результатам конкурса на включение в кадровый резерв</t>
  </si>
  <si>
    <t>по результатам конкурса на замещение вакантных должностей</t>
  </si>
  <si>
    <t>количество лиц, 
не участвовавших 
в конкурсе 
по причине признания конкурса несостоявшимся (единственный кандидат)</t>
  </si>
  <si>
    <t>на замещение 
вакантных должностей</t>
  </si>
  <si>
    <t>Всего назначено на должности 
государственной службы 
с начала отчетного года</t>
  </si>
  <si>
    <t xml:space="preserve">Количество лиц, назначенных 
на должности 
по результатам конкурса </t>
  </si>
  <si>
    <t>Количество лиц, назначенных 
на должности 
в порядке должностного роста</t>
  </si>
  <si>
    <t>исполнение обязанностей 
по которым связано 
с государственной тайной</t>
  </si>
  <si>
    <t>Количество лиц, впервые назначенных 
на высшую и главную группы должностей государственной службы</t>
  </si>
  <si>
    <t>по результатам конкурса 
на замещение вакантной должности</t>
  </si>
  <si>
    <t>Доля служащих, рекомендованных в резерв от количества лиц, прошедших аттестацию</t>
  </si>
  <si>
    <t>Количество служащих, прошедших аттестацию</t>
  </si>
  <si>
    <t>Количество служащих, 
которым присвоен классный чин</t>
  </si>
  <si>
    <t>в т.ч. ранее срока, установленного для прохождения службы 
в предыдущем классном чине</t>
  </si>
  <si>
    <t>Количество служащих АППГ</t>
  </si>
  <si>
    <t>Обучение граждан (государственных служащих) на основе договоров о целевом обучении 
с обязательством последующего прохождения государственной службы</t>
  </si>
  <si>
    <t xml:space="preserve">назначения на иную должность при сокращении должностей или упразднении государственного органа  </t>
  </si>
  <si>
    <t>Средств федерального бюджета</t>
  </si>
  <si>
    <t>Средств служащих</t>
  </si>
  <si>
    <t>в т.ч. за счет средств федерального бюджета</t>
  </si>
  <si>
    <t>в т.ч. за счет средств служащих</t>
  </si>
  <si>
    <t>объём финансирования 
(тыс. руб.)</t>
  </si>
  <si>
    <t>Объём финансирования (тыс.руб.)</t>
  </si>
  <si>
    <t>Количество государственных служащих, получивших субсидию</t>
  </si>
  <si>
    <t>Количество денежных средств выделенных на предоставление единовременной субсидии на приобретение жилого помещения государственным служащим, руб.</t>
  </si>
  <si>
    <t>Количество государственных служащих, состоящих на учете</t>
  </si>
  <si>
    <t>Количество должностей государственной службы на начало отчетного года 
(по штатному расписанию)</t>
  </si>
  <si>
    <t>Количество должностей, 
для которых утверждены 
должностные регламенты</t>
  </si>
  <si>
    <t>Количество служащих, 
должностные регламенты которых 
содержат показатели результативности</t>
  </si>
  <si>
    <t>Количество служащих с оплатой труда, установленной в зависимости от достижения показателей результативности</t>
  </si>
  <si>
    <t>Количество государственных служащих на начало отчетного года
(без лиц, находящихся 
в отпуске по уходу 
за ребенком)</t>
  </si>
  <si>
    <t>Количество должностей государственной службы, 
в отношении которых предусмотрена ротация служащих</t>
  </si>
  <si>
    <t>всего с января 2013 года</t>
  </si>
  <si>
    <t>Количество государственных служащих, 
в отношении которых была произведена ротация</t>
  </si>
  <si>
    <t>Количество лиц, представленных 
к государственным наградам РФ, награждению Почетной грамотой Президента РФ и объявлению благодарности Президента РФ</t>
  </si>
  <si>
    <t>Количество лиц, 
несогласованных 
Комиссией при Президенте РФ 
по государственным наградам</t>
  </si>
  <si>
    <t>Количество лиц, награжденных 
в соответствии 
с Указом (Распоряжением) Президента РФ</t>
  </si>
  <si>
    <t>Количество лиц, в отношении которых изменился вид или степень награды в соответствии с Указом (Распоряжением) Президента РФ</t>
  </si>
  <si>
    <t>% представлений лиц, в отношении которых изменился вид или степень награды к общему количеству награжденных 
в соответствии 
с Указом (Распоряжением) Президента РФ</t>
  </si>
  <si>
    <t xml:space="preserve">Общее количество конкурсов 
на включение в кадровый резерв </t>
  </si>
  <si>
    <t>соответствуют 
замещаемой должности</t>
  </si>
  <si>
    <t>не соответствуют 
замещаемой должности</t>
  </si>
  <si>
    <t>соответствуют
замещаемой должности 
и рекомендованы 
к включению 
в кадровый резерв</t>
  </si>
  <si>
    <t>соответствуют 
замещаемой должности 
при условии успешного получения дополнительного профессионального образования</t>
  </si>
  <si>
    <t>Количество граждан (государственных служащих), 
с которыми заключен срочный служебный контракт 
по окончании обучения в соответствии 
с договором о целевом обучении</t>
  </si>
  <si>
    <t>Количество граждан (государственных служащих), получивших образование 
в соответствии с договором 
о целевом обучении</t>
  </si>
  <si>
    <t>Количество граждан (государственных служащих), заключивших договор 
о целевом обучении</t>
  </si>
  <si>
    <t xml:space="preserve">Количество служащих, 
принявших участие 
в мероприятиях по профессиональному развитию </t>
  </si>
  <si>
    <t>мероприятия, направленные
на обмен опытом</t>
  </si>
  <si>
    <t xml:space="preserve">мероприятия, направленные 
на получение новых знаний, умений </t>
  </si>
  <si>
    <t>Поступило представлений 
о награждении региональными наградами</t>
  </si>
  <si>
    <t>в т.ч. в отношении руководителей (заместителей руководителей) органов власти, предприятий, организаций и учреждений</t>
  </si>
  <si>
    <t>% от всех поступивших представлений</t>
  </si>
  <si>
    <t>возвращено 
на доработку</t>
  </si>
  <si>
    <t>Результат рассмотрения</t>
  </si>
  <si>
    <t>Представления
на рассмотрении</t>
  </si>
  <si>
    <t>замещено от численности работников системы госуправления, %</t>
  </si>
  <si>
    <t xml:space="preserve">замещено от численности работников системы муниципального управления, % </t>
  </si>
  <si>
    <t>Государственный орган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</si>
</sst>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00"/>
    <numFmt numFmtId="179" formatCode="[$-FC19]d\ mmmm\ yyyy\ &quot;г.&quot;"/>
    <numFmt numFmtId="180" formatCode="0.0%"/>
    <numFmt numFmtId="181" formatCode="#,##0_ ;\-#,##0\ "/>
    <numFmt numFmtId="182" formatCode="0.000"/>
    <numFmt numFmtId="183" formatCode="#,##0.00&quot;р.&quot;"/>
    <numFmt numFmtId="184" formatCode="_-* #,##0.00[$р.-419]_-;\-* #,##0.00[$р.-419]_-;_-* &quot;-&quot;??[$р.-419]_-;_-@_-"/>
  </numFmts>
  <fonts count="6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i/>
      <sz val="12"/>
      <color indexed="8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22"/>
      <name val="Times New Roman"/>
      <family val="1"/>
    </font>
    <font>
      <sz val="11"/>
      <color indexed="10"/>
      <name val="Times New Roman"/>
      <family val="1"/>
    </font>
    <font>
      <i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 tint="-0.1499900072813034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399930238723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3" fillId="0" borderId="0">
      <alignment/>
      <protection/>
    </xf>
    <xf numFmtId="0" fontId="15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4" fillId="0" borderId="0" xfId="0" applyFont="1" applyAlignment="1">
      <alignment horizontal="right" vertical="top"/>
    </xf>
    <xf numFmtId="0" fontId="0" fillId="0" borderId="0" xfId="0" applyAlignment="1" applyProtection="1">
      <alignment/>
      <protection locked="0"/>
    </xf>
    <xf numFmtId="9" fontId="0" fillId="0" borderId="0" xfId="58" applyFont="1" applyAlignment="1" applyProtection="1">
      <alignment textRotation="90"/>
      <protection locked="0"/>
    </xf>
    <xf numFmtId="0" fontId="0" fillId="0" borderId="0" xfId="0" applyAlignment="1" applyProtection="1">
      <alignment textRotation="90"/>
      <protection locked="0"/>
    </xf>
    <xf numFmtId="9" fontId="4" fillId="33" borderId="10" xfId="58" applyFont="1" applyFill="1" applyBorder="1" applyAlignment="1" applyProtection="1">
      <alignment horizontal="center" vertical="center" textRotation="90" wrapText="1"/>
      <protection/>
    </xf>
    <xf numFmtId="10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0" fontId="4" fillId="33" borderId="10" xfId="0" applyFont="1" applyFill="1" applyBorder="1" applyAlignment="1" applyProtection="1">
      <alignment horizontal="center" vertical="center" textRotation="90" wrapText="1"/>
      <protection/>
    </xf>
    <xf numFmtId="0" fontId="4" fillId="0" borderId="0" xfId="0" applyFont="1" applyAlignment="1" applyProtection="1">
      <alignment horizontal="center" vertical="top"/>
      <protection locked="0"/>
    </xf>
    <xf numFmtId="180" fontId="4" fillId="33" borderId="11" xfId="0" applyNumberFormat="1" applyFont="1" applyFill="1" applyBorder="1" applyAlignment="1" applyProtection="1">
      <alignment horizontal="center" vertical="center" wrapText="1"/>
      <protection/>
    </xf>
    <xf numFmtId="1" fontId="3" fillId="34" borderId="11" xfId="0" applyNumberFormat="1" applyFont="1" applyFill="1" applyBorder="1" applyAlignment="1" applyProtection="1">
      <alignment horizontal="center" vertical="center" wrapText="1"/>
      <protection locked="0"/>
    </xf>
    <xf numFmtId="1" fontId="3" fillId="34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180" fontId="4" fillId="35" borderId="11" xfId="0" applyNumberFormat="1" applyFont="1" applyFill="1" applyBorder="1" applyAlignment="1" applyProtection="1">
      <alignment horizontal="center" vertical="center" wrapText="1"/>
      <protection/>
    </xf>
    <xf numFmtId="1" fontId="2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 vertical="center"/>
      <protection locked="0"/>
    </xf>
    <xf numFmtId="176" fontId="0" fillId="0" borderId="0" xfId="0" applyNumberFormat="1" applyAlignment="1" applyProtection="1">
      <alignment/>
      <protection locked="0"/>
    </xf>
    <xf numFmtId="1" fontId="17" fillId="34" borderId="11" xfId="0" applyNumberFormat="1" applyFont="1" applyFill="1" applyBorder="1" applyAlignment="1" applyProtection="1">
      <alignment horizontal="center" vertical="center" wrapText="1"/>
      <protection locked="0"/>
    </xf>
    <xf numFmtId="1" fontId="2" fillId="34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33" borderId="11" xfId="0" applyFont="1" applyFill="1" applyBorder="1" applyAlignment="1" applyProtection="1">
      <alignment horizontal="center" vertical="center" textRotation="90" wrapText="1"/>
      <protection/>
    </xf>
    <xf numFmtId="0" fontId="4" fillId="35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10" xfId="0" applyFont="1" applyBorder="1" applyAlignment="1" applyProtection="1">
      <alignment horizontal="center" vertical="center" textRotation="90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1" fontId="6" fillId="34" borderId="11" xfId="0" applyNumberFormat="1" applyFont="1" applyFill="1" applyBorder="1" applyAlignment="1" applyProtection="1">
      <alignment horizontal="center" vertical="center"/>
      <protection locked="0"/>
    </xf>
    <xf numFmtId="1" fontId="6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textRotation="90" wrapText="1"/>
      <protection/>
    </xf>
    <xf numFmtId="0" fontId="2" fillId="34" borderId="11" xfId="0" applyFont="1" applyFill="1" applyBorder="1" applyAlignment="1" applyProtection="1">
      <alignment horizontal="center" vertical="center" textRotation="90" wrapText="1"/>
      <protection/>
    </xf>
    <xf numFmtId="1" fontId="3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right" vertical="top"/>
      <protection locked="0"/>
    </xf>
    <xf numFmtId="0" fontId="4" fillId="0" borderId="0" xfId="0" applyFont="1" applyBorder="1" applyAlignment="1" applyProtection="1">
      <alignment horizontal="right" vertical="top"/>
      <protection locked="0"/>
    </xf>
    <xf numFmtId="0" fontId="2" fillId="33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8" fillId="0" borderId="0" xfId="0" applyFont="1" applyAlignment="1" applyProtection="1">
      <alignment horizontal="center" wrapText="1"/>
      <protection locked="0"/>
    </xf>
    <xf numFmtId="180" fontId="0" fillId="0" borderId="0" xfId="0" applyNumberFormat="1" applyAlignment="1" applyProtection="1">
      <alignment/>
      <protection locked="0"/>
    </xf>
    <xf numFmtId="0" fontId="2" fillId="34" borderId="11" xfId="0" applyFont="1" applyFill="1" applyBorder="1" applyAlignment="1" applyProtection="1">
      <alignment horizontal="center" vertical="center" textRotation="90" wrapText="1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3" fontId="6" fillId="0" borderId="10" xfId="53" applyNumberFormat="1" applyFont="1" applyFill="1" applyBorder="1" applyAlignment="1" applyProtection="1">
      <alignment horizontal="center" vertical="center"/>
      <protection/>
    </xf>
    <xf numFmtId="180" fontId="16" fillId="35" borderId="10" xfId="58" applyNumberFormat="1" applyFont="1" applyFill="1" applyBorder="1" applyAlignment="1" applyProtection="1">
      <alignment horizontal="center" vertical="center"/>
      <protection/>
    </xf>
    <xf numFmtId="1" fontId="16" fillId="34" borderId="10" xfId="53" applyNumberFormat="1" applyFont="1" applyFill="1" applyBorder="1" applyAlignment="1" applyProtection="1">
      <alignment horizontal="center" vertical="center"/>
      <protection locked="0"/>
    </xf>
    <xf numFmtId="180" fontId="16" fillId="35" borderId="10" xfId="53" applyNumberFormat="1" applyFont="1" applyFill="1" applyBorder="1" applyAlignment="1" applyProtection="1">
      <alignment horizontal="center" vertical="center"/>
      <protection/>
    </xf>
    <xf numFmtId="3" fontId="6" fillId="0" borderId="10" xfId="53" applyNumberFormat="1" applyFont="1" applyFill="1" applyBorder="1" applyAlignment="1" applyProtection="1">
      <alignment horizontal="center" vertical="center"/>
      <protection locked="0"/>
    </xf>
    <xf numFmtId="3" fontId="6" fillId="0" borderId="11" xfId="53" applyNumberFormat="1" applyFont="1" applyFill="1" applyBorder="1" applyAlignment="1" applyProtection="1">
      <alignment horizontal="center" vertical="center"/>
      <protection locked="0"/>
    </xf>
    <xf numFmtId="3" fontId="6" fillId="34" borderId="11" xfId="0" applyNumberFormat="1" applyFont="1" applyFill="1" applyBorder="1" applyAlignment="1" applyProtection="1">
      <alignment horizontal="center" vertical="center"/>
      <protection locked="0"/>
    </xf>
    <xf numFmtId="3" fontId="6" fillId="34" borderId="11" xfId="0" applyNumberFormat="1" applyFont="1" applyFill="1" applyBorder="1" applyAlignment="1" applyProtection="1">
      <alignment horizontal="center" vertical="center" wrapText="1"/>
      <protection locked="0"/>
    </xf>
    <xf numFmtId="1" fontId="2" fillId="34" borderId="0" xfId="0" applyNumberFormat="1" applyFont="1" applyFill="1" applyBorder="1" applyAlignment="1" applyProtection="1">
      <alignment horizontal="center" vertical="center" textRotation="90"/>
      <protection/>
    </xf>
    <xf numFmtId="0" fontId="0" fillId="0" borderId="0" xfId="0" applyAlignment="1" applyProtection="1">
      <alignment/>
      <protection locked="0"/>
    </xf>
    <xf numFmtId="0" fontId="2" fillId="35" borderId="13" xfId="0" applyFont="1" applyFill="1" applyBorder="1" applyAlignment="1" applyProtection="1">
      <alignment horizontal="center" vertical="center"/>
      <protection/>
    </xf>
    <xf numFmtId="0" fontId="2" fillId="35" borderId="13" xfId="0" applyFont="1" applyFill="1" applyBorder="1" applyAlignment="1" applyProtection="1">
      <alignment/>
      <protection/>
    </xf>
    <xf numFmtId="1" fontId="17" fillId="0" borderId="11" xfId="53" applyNumberFormat="1" applyFont="1" applyBorder="1" applyAlignment="1" applyProtection="1">
      <alignment horizontal="center" vertical="center"/>
      <protection/>
    </xf>
    <xf numFmtId="1" fontId="17" fillId="0" borderId="11" xfId="53" applyNumberFormat="1" applyFont="1" applyBorder="1" applyAlignment="1" applyProtection="1">
      <alignment horizontal="center" vertical="center" wrapText="1"/>
      <protection locked="0"/>
    </xf>
    <xf numFmtId="180" fontId="20" fillId="35" borderId="11" xfId="53" applyNumberFormat="1" applyFont="1" applyFill="1" applyBorder="1" applyAlignment="1" applyProtection="1">
      <alignment horizontal="center" vertical="center" wrapText="1"/>
      <protection/>
    </xf>
    <xf numFmtId="1" fontId="20" fillId="0" borderId="11" xfId="53" applyNumberFormat="1" applyFont="1" applyFill="1" applyBorder="1" applyAlignment="1" applyProtection="1">
      <alignment horizontal="center" vertical="center" wrapText="1"/>
      <protection locked="0"/>
    </xf>
    <xf numFmtId="1" fontId="17" fillId="34" borderId="11" xfId="53" applyNumberFormat="1" applyFont="1" applyFill="1" applyBorder="1" applyAlignment="1" applyProtection="1">
      <alignment horizontal="center" vertical="center" wrapText="1"/>
      <protection locked="0"/>
    </xf>
    <xf numFmtId="180" fontId="17" fillId="35" borderId="11" xfId="53" applyNumberFormat="1" applyFont="1" applyFill="1" applyBorder="1" applyAlignment="1" applyProtection="1">
      <alignment horizontal="center" vertical="center" wrapText="1"/>
      <protection/>
    </xf>
    <xf numFmtId="1" fontId="3" fillId="35" borderId="11" xfId="0" applyNumberFormat="1" applyFont="1" applyFill="1" applyBorder="1" applyAlignment="1" applyProtection="1">
      <alignment horizontal="center" vertical="center" wrapText="1"/>
      <protection locked="0"/>
    </xf>
    <xf numFmtId="1" fontId="6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textRotation="90" wrapText="1"/>
      <protection/>
    </xf>
    <xf numFmtId="0" fontId="3" fillId="35" borderId="11" xfId="0" applyFont="1" applyFill="1" applyBorder="1" applyAlignment="1" applyProtection="1">
      <alignment horizontal="center" vertical="center" textRotation="90" wrapText="1"/>
      <protection/>
    </xf>
    <xf numFmtId="0" fontId="8" fillId="0" borderId="0" xfId="0" applyFont="1" applyAlignment="1" applyProtection="1">
      <alignment wrapText="1"/>
      <protection locked="0"/>
    </xf>
    <xf numFmtId="1" fontId="3" fillId="34" borderId="11" xfId="0" applyNumberFormat="1" applyFont="1" applyFill="1" applyBorder="1" applyAlignment="1" applyProtection="1">
      <alignment horizontal="center" vertical="center" wrapText="1"/>
      <protection/>
    </xf>
    <xf numFmtId="0" fontId="11" fillId="36" borderId="11" xfId="0" applyFont="1" applyFill="1" applyBorder="1" applyAlignment="1" applyProtection="1">
      <alignment horizontal="center" vertical="center" textRotation="90" wrapText="1"/>
      <protection/>
    </xf>
    <xf numFmtId="0" fontId="12" fillId="35" borderId="11" xfId="0" applyFont="1" applyFill="1" applyBorder="1" applyAlignment="1" applyProtection="1">
      <alignment horizontal="center" vertical="center" textRotation="90" wrapText="1"/>
      <protection/>
    </xf>
    <xf numFmtId="0" fontId="12" fillId="33" borderId="11" xfId="0" applyFont="1" applyFill="1" applyBorder="1" applyAlignment="1" applyProtection="1">
      <alignment horizontal="center" vertical="center" textRotation="90" wrapText="1"/>
      <protection/>
    </xf>
    <xf numFmtId="0" fontId="11" fillId="34" borderId="11" xfId="0" applyFont="1" applyFill="1" applyBorder="1" applyAlignment="1" applyProtection="1">
      <alignment horizontal="center" vertical="center" textRotation="90" wrapText="1"/>
      <protection/>
    </xf>
    <xf numFmtId="0" fontId="11" fillId="0" borderId="11" xfId="0" applyFont="1" applyBorder="1" applyAlignment="1" applyProtection="1">
      <alignment horizontal="center" vertical="center" textRotation="90" wrapText="1"/>
      <protection/>
    </xf>
    <xf numFmtId="180" fontId="5" fillId="35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0" fillId="0" borderId="0" xfId="0" applyFont="1" applyAlignment="1" applyProtection="1">
      <alignment/>
      <protection locked="0"/>
    </xf>
    <xf numFmtId="1" fontId="2" fillId="35" borderId="13" xfId="0" applyNumberFormat="1" applyFont="1" applyFill="1" applyBorder="1" applyAlignment="1" applyProtection="1">
      <alignment/>
      <protection/>
    </xf>
    <xf numFmtId="0" fontId="7" fillId="0" borderId="0" xfId="0" applyFont="1" applyAlignment="1" applyProtection="1">
      <alignment horizontal="center" wrapText="1"/>
      <protection locked="0"/>
    </xf>
    <xf numFmtId="0" fontId="13" fillId="0" borderId="0" xfId="0" applyFont="1" applyFill="1" applyBorder="1" applyAlignment="1" applyProtection="1">
      <alignment horizontal="left" vertical="top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180" fontId="4" fillId="35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1" fontId="2" fillId="34" borderId="11" xfId="0" applyNumberFormat="1" applyFont="1" applyFill="1" applyBorder="1" applyAlignment="1" applyProtection="1">
      <alignment horizontal="center" vertical="center" wrapText="1"/>
      <protection/>
    </xf>
    <xf numFmtId="1" fontId="3" fillId="34" borderId="14" xfId="0" applyNumberFormat="1" applyFont="1" applyFill="1" applyBorder="1" applyAlignment="1" applyProtection="1">
      <alignment horizontal="center" vertical="center" wrapText="1"/>
      <protection locked="0"/>
    </xf>
    <xf numFmtId="1" fontId="60" fillId="35" borderId="11" xfId="0" applyNumberFormat="1" applyFont="1" applyFill="1" applyBorder="1" applyAlignment="1" applyProtection="1">
      <alignment horizontal="center" vertical="center" wrapText="1"/>
      <protection locked="0"/>
    </xf>
    <xf numFmtId="1" fontId="3" fillId="35" borderId="10" xfId="0" applyNumberFormat="1" applyFont="1" applyFill="1" applyBorder="1" applyAlignment="1" applyProtection="1">
      <alignment horizontal="center" vertical="center" wrapText="1"/>
      <protection locked="0"/>
    </xf>
    <xf numFmtId="1" fontId="3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5" borderId="10" xfId="0" applyFont="1" applyFill="1" applyBorder="1" applyAlignment="1" applyProtection="1">
      <alignment horizontal="center" vertical="center" textRotation="90" wrapText="1"/>
      <protection/>
    </xf>
    <xf numFmtId="0" fontId="12" fillId="35" borderId="11" xfId="0" applyNumberFormat="1" applyFont="1" applyFill="1" applyBorder="1" applyAlignment="1" applyProtection="1">
      <alignment horizontal="center" vertical="center" textRotation="90" wrapText="1"/>
      <protection/>
    </xf>
    <xf numFmtId="0" fontId="11" fillId="34" borderId="11" xfId="0" applyNumberFormat="1" applyFont="1" applyFill="1" applyBorder="1" applyAlignment="1" applyProtection="1">
      <alignment horizontal="center" vertical="center" textRotation="90" wrapText="1"/>
      <protection/>
    </xf>
    <xf numFmtId="1" fontId="5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left" vertical="top"/>
      <protection locked="0"/>
    </xf>
    <xf numFmtId="1" fontId="6" fillId="34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2" fillId="34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0" xfId="0" applyFont="1" applyAlignment="1" applyProtection="1">
      <alignment/>
      <protection locked="0"/>
    </xf>
    <xf numFmtId="2" fontId="3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/>
    </xf>
    <xf numFmtId="0" fontId="5" fillId="35" borderId="11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wrapText="1"/>
      <protection locked="0"/>
    </xf>
    <xf numFmtId="1" fontId="3" fillId="34" borderId="11" xfId="0" applyNumberFormat="1" applyFont="1" applyFill="1" applyBorder="1" applyAlignment="1" applyProtection="1">
      <alignment horizontal="center" vertical="center"/>
      <protection/>
    </xf>
    <xf numFmtId="180" fontId="5" fillId="35" borderId="11" xfId="0" applyNumberFormat="1" applyFont="1" applyFill="1" applyBorder="1" applyAlignment="1" applyProtection="1">
      <alignment horizontal="center" vertical="center"/>
      <protection/>
    </xf>
    <xf numFmtId="180" fontId="5" fillId="33" borderId="11" xfId="0" applyNumberFormat="1" applyFont="1" applyFill="1" applyBorder="1" applyAlignment="1" applyProtection="1">
      <alignment horizontal="center" vertical="center" wrapText="1"/>
      <protection/>
    </xf>
    <xf numFmtId="3" fontId="17" fillId="34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center" vertical="center" textRotation="90" wrapText="1"/>
      <protection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3" fillId="35" borderId="13" xfId="0" applyFont="1" applyFill="1" applyBorder="1" applyAlignment="1" applyProtection="1">
      <alignment horizontal="center" vertical="center"/>
      <protection/>
    </xf>
    <xf numFmtId="1" fontId="5" fillId="33" borderId="11" xfId="0" applyNumberFormat="1" applyFont="1" applyFill="1" applyBorder="1" applyAlignment="1" applyProtection="1">
      <alignment horizontal="center" vertical="center" textRotation="90" wrapText="1"/>
      <protection/>
    </xf>
    <xf numFmtId="0" fontId="3" fillId="35" borderId="13" xfId="0" applyFont="1" applyFill="1" applyBorder="1" applyAlignment="1" applyProtection="1">
      <alignment vertical="center"/>
      <protection locked="0"/>
    </xf>
    <xf numFmtId="0" fontId="6" fillId="0" borderId="11" xfId="53" applyNumberFormat="1" applyFont="1" applyBorder="1" applyAlignment="1" applyProtection="1">
      <alignment horizontal="center" vertical="center" wrapText="1"/>
      <protection locked="0"/>
    </xf>
    <xf numFmtId="0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34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0" xfId="0" applyFill="1" applyAlignment="1" applyProtection="1">
      <alignment wrapText="1"/>
      <protection locked="0"/>
    </xf>
    <xf numFmtId="0" fontId="0" fillId="37" borderId="0" xfId="0" applyFill="1" applyAlignment="1" applyProtection="1">
      <alignment/>
      <protection locked="0"/>
    </xf>
    <xf numFmtId="1" fontId="2" fillId="35" borderId="17" xfId="0" applyNumberFormat="1" applyFont="1" applyFill="1" applyBorder="1" applyAlignment="1" applyProtection="1">
      <alignment horizontal="center" vertical="center"/>
      <protection/>
    </xf>
    <xf numFmtId="1" fontId="2" fillId="35" borderId="18" xfId="0" applyNumberFormat="1" applyFont="1" applyFill="1" applyBorder="1" applyAlignment="1" applyProtection="1">
      <alignment horizontal="center" vertical="center"/>
      <protection/>
    </xf>
    <xf numFmtId="0" fontId="2" fillId="35" borderId="11" xfId="0" applyFont="1" applyFill="1" applyBorder="1" applyAlignment="1" applyProtection="1">
      <alignment/>
      <protection locked="0"/>
    </xf>
    <xf numFmtId="1" fontId="2" fillId="35" borderId="19" xfId="0" applyNumberFormat="1" applyFont="1" applyFill="1" applyBorder="1" applyAlignment="1" applyProtection="1">
      <alignment horizontal="center" vertical="center"/>
      <protection/>
    </xf>
    <xf numFmtId="1" fontId="6" fillId="34" borderId="11" xfId="0" applyNumberFormat="1" applyFont="1" applyFill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 vertical="center" wrapText="1"/>
      <protection locked="0"/>
    </xf>
    <xf numFmtId="1" fontId="3" fillId="0" borderId="0" xfId="0" applyNumberFormat="1" applyFont="1" applyBorder="1" applyAlignment="1" applyProtection="1">
      <alignment horizontal="center"/>
      <protection locked="0"/>
    </xf>
    <xf numFmtId="180" fontId="3" fillId="0" borderId="0" xfId="0" applyNumberFormat="1" applyFont="1" applyBorder="1" applyAlignment="1" applyProtection="1">
      <alignment horizontal="center"/>
      <protection locked="0"/>
    </xf>
    <xf numFmtId="0" fontId="2" fillId="34" borderId="0" xfId="0" applyFont="1" applyFill="1" applyBorder="1" applyAlignment="1" applyProtection="1">
      <alignment vertical="center" textRotation="90" wrapText="1"/>
      <protection/>
    </xf>
    <xf numFmtId="180" fontId="3" fillId="34" borderId="11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 locked="0"/>
    </xf>
    <xf numFmtId="180" fontId="3" fillId="0" borderId="11" xfId="0" applyNumberFormat="1" applyFont="1" applyBorder="1" applyAlignment="1" applyProtection="1">
      <alignment horizontal="center" vertical="center"/>
      <protection locked="0"/>
    </xf>
    <xf numFmtId="0" fontId="4" fillId="35" borderId="11" xfId="0" applyFont="1" applyFill="1" applyBorder="1" applyAlignment="1" applyProtection="1">
      <alignment horizontal="center" vertical="center" textRotation="90"/>
      <protection locked="0"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 locked="0"/>
    </xf>
    <xf numFmtId="180" fontId="5" fillId="35" borderId="11" xfId="0" applyNumberFormat="1" applyFont="1" applyFill="1" applyBorder="1" applyAlignment="1" applyProtection="1">
      <alignment horizontal="center" vertical="center" wrapText="1"/>
      <protection locked="0"/>
    </xf>
    <xf numFmtId="180" fontId="5" fillId="35" borderId="11" xfId="0" applyNumberFormat="1" applyFont="1" applyFill="1" applyBorder="1" applyAlignment="1" applyProtection="1">
      <alignment/>
      <protection locked="0"/>
    </xf>
    <xf numFmtId="0" fontId="4" fillId="35" borderId="14" xfId="0" applyFont="1" applyFill="1" applyBorder="1" applyAlignment="1" applyProtection="1">
      <alignment horizontal="center" vertical="center" textRotation="90"/>
      <protection locked="0"/>
    </xf>
    <xf numFmtId="0" fontId="4" fillId="35" borderId="11" xfId="0" applyFont="1" applyFill="1" applyBorder="1" applyAlignment="1" applyProtection="1">
      <alignment horizontal="center" vertical="center" wrapText="1"/>
      <protection/>
    </xf>
    <xf numFmtId="1" fontId="3" fillId="0" borderId="11" xfId="0" applyNumberFormat="1" applyFont="1" applyBorder="1" applyAlignment="1" applyProtection="1">
      <alignment horizontal="center" vertical="center" wrapText="1"/>
      <protection locked="0"/>
    </xf>
    <xf numFmtId="180" fontId="16" fillId="35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6" fillId="34" borderId="11" xfId="0" applyFont="1" applyFill="1" applyBorder="1" applyAlignment="1" applyProtection="1">
      <alignment horizontal="left" vertical="center" wrapText="1"/>
      <protection/>
    </xf>
    <xf numFmtId="0" fontId="2" fillId="35" borderId="11" xfId="0" applyFont="1" applyFill="1" applyBorder="1" applyAlignment="1" applyProtection="1">
      <alignment vertical="center"/>
      <protection locked="0"/>
    </xf>
    <xf numFmtId="3" fontId="6" fillId="34" borderId="11" xfId="0" applyNumberFormat="1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>
      <alignment horizontal="left" vertical="center" wrapText="1"/>
    </xf>
    <xf numFmtId="0" fontId="3" fillId="35" borderId="14" xfId="0" applyFont="1" applyFill="1" applyBorder="1" applyAlignment="1" applyProtection="1">
      <alignment vertical="center"/>
      <protection locked="0"/>
    </xf>
    <xf numFmtId="0" fontId="3" fillId="35" borderId="11" xfId="0" applyFont="1" applyFill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/>
      <protection locked="0"/>
    </xf>
    <xf numFmtId="0" fontId="4" fillId="38" borderId="10" xfId="0" applyFont="1" applyFill="1" applyBorder="1" applyAlignment="1" applyProtection="1">
      <alignment horizontal="center" vertical="center" wrapText="1"/>
      <protection/>
    </xf>
    <xf numFmtId="3" fontId="3" fillId="34" borderId="11" xfId="0" applyNumberFormat="1" applyFont="1" applyFill="1" applyBorder="1" applyAlignment="1" applyProtection="1">
      <alignment horizontal="center" vertical="center"/>
      <protection locked="0"/>
    </xf>
    <xf numFmtId="180" fontId="5" fillId="38" borderId="11" xfId="0" applyNumberFormat="1" applyFont="1" applyFill="1" applyBorder="1" applyAlignment="1" applyProtection="1">
      <alignment horizontal="center" vertical="center"/>
      <protection locked="0"/>
    </xf>
    <xf numFmtId="3" fontId="3" fillId="34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0" xfId="0" applyFont="1" applyBorder="1" applyAlignment="1" applyProtection="1">
      <alignment horizontal="center" vertical="center" textRotation="90" wrapText="1"/>
      <protection/>
    </xf>
    <xf numFmtId="0" fontId="8" fillId="0" borderId="0" xfId="0" applyFont="1" applyAlignment="1" applyProtection="1">
      <alignment horizontal="center"/>
      <protection locked="0"/>
    </xf>
    <xf numFmtId="43" fontId="3" fillId="0" borderId="16" xfId="61" applyFont="1" applyBorder="1" applyAlignment="1" applyProtection="1">
      <alignment horizontal="center" vertical="center" wrapText="1"/>
      <protection/>
    </xf>
    <xf numFmtId="43" fontId="3" fillId="0" borderId="21" xfId="61" applyFont="1" applyBorder="1" applyAlignment="1" applyProtection="1">
      <alignment horizontal="center" vertical="center" wrapText="1"/>
      <protection/>
    </xf>
    <xf numFmtId="43" fontId="3" fillId="0" borderId="10" xfId="61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textRotation="90" wrapText="1"/>
      <protection/>
    </xf>
    <xf numFmtId="0" fontId="4" fillId="33" borderId="16" xfId="0" applyFont="1" applyFill="1" applyBorder="1" applyAlignment="1" applyProtection="1">
      <alignment horizontal="center" vertical="center" textRotation="90" wrapText="1"/>
      <protection/>
    </xf>
    <xf numFmtId="0" fontId="4" fillId="33" borderId="21" xfId="0" applyFont="1" applyFill="1" applyBorder="1" applyAlignment="1" applyProtection="1">
      <alignment horizontal="center" vertical="center" textRotation="90" wrapText="1"/>
      <protection/>
    </xf>
    <xf numFmtId="0" fontId="4" fillId="33" borderId="10" xfId="0" applyFont="1" applyFill="1" applyBorder="1" applyAlignment="1" applyProtection="1">
      <alignment horizontal="center" vertical="center" textRotation="90" wrapText="1"/>
      <protection/>
    </xf>
    <xf numFmtId="0" fontId="3" fillId="34" borderId="16" xfId="0" applyFont="1" applyFill="1" applyBorder="1" applyAlignment="1" applyProtection="1">
      <alignment horizontal="center" vertical="center" wrapText="1"/>
      <protection/>
    </xf>
    <xf numFmtId="0" fontId="3" fillId="34" borderId="21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textRotation="90" wrapText="1"/>
      <protection/>
    </xf>
    <xf numFmtId="0" fontId="4" fillId="33" borderId="11" xfId="0" applyFont="1" applyFill="1" applyBorder="1" applyAlignment="1" applyProtection="1">
      <alignment horizontal="center" vertical="center" textRotation="90" wrapText="1"/>
      <protection/>
    </xf>
    <xf numFmtId="0" fontId="8" fillId="0" borderId="0" xfId="0" applyFont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right" vertical="top"/>
      <protection locked="0"/>
    </xf>
    <xf numFmtId="0" fontId="2" fillId="35" borderId="16" xfId="0" applyFont="1" applyFill="1" applyBorder="1" applyAlignment="1" applyProtection="1">
      <alignment horizontal="center" vertical="center" textRotation="90" wrapText="1"/>
      <protection/>
    </xf>
    <xf numFmtId="0" fontId="2" fillId="35" borderId="10" xfId="0" applyFont="1" applyFill="1" applyBorder="1" applyAlignment="1" applyProtection="1">
      <alignment horizontal="center" vertical="center" textRotation="90" wrapText="1"/>
      <protection/>
    </xf>
    <xf numFmtId="0" fontId="3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35" borderId="16" xfId="0" applyFont="1" applyFill="1" applyBorder="1" applyAlignment="1" applyProtection="1">
      <alignment horizontal="center" vertical="center" textRotation="90" wrapText="1"/>
      <protection/>
    </xf>
    <xf numFmtId="0" fontId="4" fillId="35" borderId="10" xfId="0" applyFont="1" applyFill="1" applyBorder="1" applyAlignment="1" applyProtection="1">
      <alignment horizontal="center" vertical="center" textRotation="90" wrapText="1"/>
      <protection/>
    </xf>
    <xf numFmtId="0" fontId="4" fillId="35" borderId="11" xfId="0" applyFont="1" applyFill="1" applyBorder="1" applyAlignment="1" applyProtection="1">
      <alignment horizontal="center" vertical="center" textRotation="90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2" fillId="36" borderId="16" xfId="0" applyFont="1" applyFill="1" applyBorder="1" applyAlignment="1" applyProtection="1">
      <alignment horizontal="center" vertical="center" textRotation="90" wrapText="1"/>
      <protection/>
    </xf>
    <xf numFmtId="0" fontId="2" fillId="36" borderId="10" xfId="0" applyFont="1" applyFill="1" applyBorder="1" applyAlignment="1" applyProtection="1">
      <alignment horizontal="center" vertical="center" textRotation="90" wrapText="1"/>
      <protection/>
    </xf>
    <xf numFmtId="0" fontId="2" fillId="34" borderId="11" xfId="0" applyFont="1" applyFill="1" applyBorder="1" applyAlignment="1" applyProtection="1">
      <alignment horizontal="center" vertical="center" textRotation="90" wrapText="1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11" fillId="34" borderId="22" xfId="0" applyFont="1" applyFill="1" applyBorder="1" applyAlignment="1" applyProtection="1">
      <alignment horizontal="center" vertical="center" wrapText="1"/>
      <protection/>
    </xf>
    <xf numFmtId="0" fontId="11" fillId="34" borderId="24" xfId="0" applyFont="1" applyFill="1" applyBorder="1" applyAlignment="1" applyProtection="1">
      <alignment horizontal="center" vertical="center" wrapText="1"/>
      <protection/>
    </xf>
    <xf numFmtId="0" fontId="11" fillId="34" borderId="25" xfId="0" applyFont="1" applyFill="1" applyBorder="1" applyAlignment="1" applyProtection="1">
      <alignment horizontal="center" vertical="center" wrapText="1"/>
      <protection/>
    </xf>
    <xf numFmtId="0" fontId="11" fillId="34" borderId="26" xfId="0" applyFont="1" applyFill="1" applyBorder="1" applyAlignment="1" applyProtection="1">
      <alignment horizontal="center" vertical="center" wrapText="1"/>
      <protection/>
    </xf>
    <xf numFmtId="0" fontId="2" fillId="36" borderId="21" xfId="0" applyFont="1" applyFill="1" applyBorder="1" applyAlignment="1" applyProtection="1">
      <alignment horizontal="center" vertical="center" textRotation="90" wrapText="1"/>
      <protection/>
    </xf>
    <xf numFmtId="0" fontId="11" fillId="0" borderId="14" xfId="0" applyFont="1" applyBorder="1" applyAlignment="1" applyProtection="1">
      <alignment horizontal="center" vertical="center"/>
      <protection/>
    </xf>
    <xf numFmtId="0" fontId="11" fillId="0" borderId="20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34" borderId="14" xfId="0" applyFont="1" applyFill="1" applyBorder="1" applyAlignment="1" applyProtection="1">
      <alignment horizontal="center" vertical="center" wrapText="1"/>
      <protection/>
    </xf>
    <xf numFmtId="0" fontId="11" fillId="34" borderId="20" xfId="0" applyFont="1" applyFill="1" applyBorder="1" applyAlignment="1" applyProtection="1">
      <alignment horizontal="center" vertical="center" wrapText="1"/>
      <protection/>
    </xf>
    <xf numFmtId="0" fontId="11" fillId="34" borderId="15" xfId="0" applyFont="1" applyFill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61" fillId="0" borderId="15" xfId="0" applyFont="1" applyBorder="1" applyAlignment="1" applyProtection="1">
      <alignment horizontal="center" vertical="center" wrapText="1"/>
      <protection/>
    </xf>
    <xf numFmtId="0" fontId="61" fillId="34" borderId="15" xfId="0" applyFont="1" applyFill="1" applyBorder="1" applyAlignment="1" applyProtection="1">
      <alignment horizontal="center" vertical="center" wrapText="1"/>
      <protection/>
    </xf>
    <xf numFmtId="0" fontId="2" fillId="34" borderId="16" xfId="0" applyFont="1" applyFill="1" applyBorder="1" applyAlignment="1" applyProtection="1">
      <alignment horizontal="center" vertical="center" textRotation="90" wrapText="1"/>
      <protection/>
    </xf>
    <xf numFmtId="0" fontId="2" fillId="34" borderId="21" xfId="0" applyFont="1" applyFill="1" applyBorder="1" applyAlignment="1" applyProtection="1">
      <alignment horizontal="center" vertical="center" textRotation="90" wrapText="1"/>
      <protection/>
    </xf>
    <xf numFmtId="0" fontId="2" fillId="34" borderId="10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62" fillId="0" borderId="15" xfId="0" applyFont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 textRotation="90" wrapText="1"/>
      <protection/>
    </xf>
    <xf numFmtId="0" fontId="62" fillId="0" borderId="21" xfId="0" applyFont="1" applyFill="1" applyBorder="1" applyAlignment="1" applyProtection="1">
      <alignment horizontal="center" vertical="center" textRotation="90" wrapText="1"/>
      <protection/>
    </xf>
    <xf numFmtId="0" fontId="62" fillId="0" borderId="10" xfId="0" applyFont="1" applyFill="1" applyBorder="1" applyAlignment="1" applyProtection="1">
      <alignment horizontal="center" vertical="center" textRotation="90" wrapText="1"/>
      <protection/>
    </xf>
    <xf numFmtId="0" fontId="63" fillId="33" borderId="21" xfId="0" applyFont="1" applyFill="1" applyBorder="1" applyAlignment="1" applyProtection="1">
      <alignment horizontal="center" vertical="center" textRotation="90" wrapText="1"/>
      <protection/>
    </xf>
    <xf numFmtId="0" fontId="63" fillId="33" borderId="10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176" fontId="2" fillId="0" borderId="16" xfId="0" applyNumberFormat="1" applyFont="1" applyFill="1" applyBorder="1" applyAlignment="1" applyProtection="1">
      <alignment horizontal="center" vertical="center" textRotation="90" wrapText="1"/>
      <protection/>
    </xf>
    <xf numFmtId="176" fontId="63" fillId="0" borderId="21" xfId="0" applyNumberFormat="1" applyFont="1" applyFill="1" applyBorder="1" applyAlignment="1" applyProtection="1">
      <alignment horizontal="center" vertical="center" textRotation="90" wrapText="1"/>
      <protection/>
    </xf>
    <xf numFmtId="176" fontId="63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63" fillId="35" borderId="21" xfId="0" applyFont="1" applyFill="1" applyBorder="1" applyAlignment="1" applyProtection="1">
      <alignment horizontal="center" vertical="center" textRotation="90" wrapText="1"/>
      <protection/>
    </xf>
    <xf numFmtId="0" fontId="63" fillId="35" borderId="10" xfId="0" applyFont="1" applyFill="1" applyBorder="1" applyAlignment="1" applyProtection="1">
      <alignment horizontal="center" vertical="center" textRotation="90" wrapText="1"/>
      <protection/>
    </xf>
    <xf numFmtId="0" fontId="62" fillId="0" borderId="21" xfId="0" applyFont="1" applyBorder="1" applyAlignment="1" applyProtection="1">
      <alignment horizontal="center" vertical="center" textRotation="90" wrapText="1"/>
      <protection/>
    </xf>
    <xf numFmtId="0" fontId="62" fillId="0" borderId="10" xfId="0" applyFont="1" applyBorder="1" applyAlignment="1" applyProtection="1">
      <alignment horizontal="center" vertical="center" textRotation="90" wrapText="1"/>
      <protection/>
    </xf>
    <xf numFmtId="0" fontId="2" fillId="34" borderId="14" xfId="0" applyFont="1" applyFill="1" applyBorder="1" applyAlignment="1" applyProtection="1">
      <alignment horizontal="center" vertical="center" wrapText="1"/>
      <protection/>
    </xf>
    <xf numFmtId="0" fontId="2" fillId="34" borderId="20" xfId="0" applyFont="1" applyFill="1" applyBorder="1" applyAlignment="1" applyProtection="1">
      <alignment horizontal="center" vertical="center" wrapText="1"/>
      <protection/>
    </xf>
    <xf numFmtId="0" fontId="2" fillId="34" borderId="15" xfId="0" applyFont="1" applyFill="1" applyBorder="1" applyAlignment="1" applyProtection="1">
      <alignment horizontal="center" vertical="center" wrapText="1"/>
      <protection/>
    </xf>
    <xf numFmtId="0" fontId="19" fillId="0" borderId="11" xfId="0" applyFont="1" applyBorder="1" applyAlignment="1" applyProtection="1">
      <alignment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4" borderId="14" xfId="0" applyFont="1" applyFill="1" applyBorder="1" applyAlignment="1" applyProtection="1">
      <alignment horizontal="center" vertical="center" wrapText="1"/>
      <protection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 wrapText="1"/>
      <protection locked="0"/>
    </xf>
    <xf numFmtId="0" fontId="2" fillId="34" borderId="22" xfId="0" applyFont="1" applyFill="1" applyBorder="1" applyAlignment="1" applyProtection="1">
      <alignment horizontal="center" vertical="center" textRotation="90" wrapText="1"/>
      <protection/>
    </xf>
    <xf numFmtId="0" fontId="2" fillId="34" borderId="25" xfId="0" applyFont="1" applyFill="1" applyBorder="1" applyAlignment="1" applyProtection="1">
      <alignment horizontal="center" vertical="center" textRotation="90" wrapText="1"/>
      <protection/>
    </xf>
    <xf numFmtId="0" fontId="2" fillId="34" borderId="16" xfId="0" applyNumberFormat="1" applyFont="1" applyFill="1" applyBorder="1" applyAlignment="1" applyProtection="1">
      <alignment horizontal="center" vertical="center" textRotation="90" wrapText="1"/>
      <protection/>
    </xf>
    <xf numFmtId="0" fontId="2" fillId="34" borderId="10" xfId="0" applyNumberFormat="1" applyFont="1" applyFill="1" applyBorder="1" applyAlignment="1" applyProtection="1">
      <alignment horizontal="center" vertical="center" textRotation="90" wrapText="1"/>
      <protection/>
    </xf>
    <xf numFmtId="0" fontId="2" fillId="34" borderId="22" xfId="0" applyFont="1" applyFill="1" applyBorder="1" applyAlignment="1" applyProtection="1">
      <alignment horizontal="center" vertical="center" wrapText="1"/>
      <protection/>
    </xf>
    <xf numFmtId="0" fontId="2" fillId="34" borderId="24" xfId="0" applyFont="1" applyFill="1" applyBorder="1" applyAlignment="1" applyProtection="1">
      <alignment horizontal="center" vertical="center" wrapText="1"/>
      <protection/>
    </xf>
    <xf numFmtId="0" fontId="2" fillId="34" borderId="25" xfId="0" applyFont="1" applyFill="1" applyBorder="1" applyAlignment="1" applyProtection="1">
      <alignment horizontal="center" vertical="center" wrapText="1"/>
      <protection/>
    </xf>
    <xf numFmtId="0" fontId="2" fillId="34" borderId="26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wrapText="1"/>
      <protection/>
    </xf>
    <xf numFmtId="0" fontId="2" fillId="0" borderId="20" xfId="0" applyFont="1" applyBorder="1" applyAlignment="1" applyProtection="1">
      <alignment horizontal="center" wrapText="1"/>
      <protection/>
    </xf>
    <xf numFmtId="0" fontId="2" fillId="0" borderId="15" xfId="0" applyFont="1" applyBorder="1" applyAlignment="1" applyProtection="1">
      <alignment horizontal="center" wrapText="1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34" borderId="16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4" fillId="35" borderId="16" xfId="0" applyFont="1" applyFill="1" applyBorder="1" applyAlignment="1" applyProtection="1">
      <alignment horizontal="center" vertical="center" wrapText="1"/>
      <protection/>
    </xf>
    <xf numFmtId="0" fontId="4" fillId="35" borderId="10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4" fillId="35" borderId="21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5" fillId="35" borderId="11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textRotation="90" wrapText="1"/>
      <protection locked="0"/>
    </xf>
    <xf numFmtId="0" fontId="3" fillId="0" borderId="27" xfId="0" applyFont="1" applyBorder="1" applyAlignment="1" applyProtection="1">
      <alignment horizontal="center" vertical="center" textRotation="90" wrapText="1"/>
      <protection locked="0"/>
    </xf>
    <xf numFmtId="0" fontId="3" fillId="0" borderId="26" xfId="0" applyFont="1" applyBorder="1" applyAlignment="1" applyProtection="1">
      <alignment horizontal="center" vertical="center" textRotation="90" wrapText="1"/>
      <protection locked="0"/>
    </xf>
    <xf numFmtId="0" fontId="3" fillId="0" borderId="16" xfId="0" applyFont="1" applyBorder="1" applyAlignment="1" applyProtection="1">
      <alignment horizontal="center" vertical="center" textRotation="90" wrapText="1"/>
      <protection/>
    </xf>
    <xf numFmtId="0" fontId="3" fillId="0" borderId="10" xfId="0" applyFont="1" applyBorder="1" applyAlignment="1" applyProtection="1">
      <alignment horizontal="center" vertical="center" textRotation="90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8"/>
  <sheetViews>
    <sheetView view="pageBreakPreview" zoomScale="80" zoomScaleNormal="90" zoomScaleSheetLayoutView="80" zoomScalePageLayoutView="0" workbookViewId="0" topLeftCell="A1">
      <selection activeCell="H25" sqref="H25"/>
    </sheetView>
  </sheetViews>
  <sheetFormatPr defaultColWidth="9.00390625" defaultRowHeight="12.75"/>
  <cols>
    <col min="1" max="1" width="2.00390625" style="2" customWidth="1"/>
    <col min="2" max="2" width="31.375" style="2" customWidth="1"/>
    <col min="3" max="4" width="9.75390625" style="2" customWidth="1"/>
    <col min="5" max="5" width="9.875" style="2" customWidth="1"/>
    <col min="6" max="6" width="12.625" style="3" customWidth="1"/>
    <col min="7" max="9" width="9.75390625" style="4" customWidth="1"/>
    <col min="10" max="10" width="12.25390625" style="4" customWidth="1"/>
    <col min="11" max="13" width="9.75390625" style="2" customWidth="1"/>
    <col min="14" max="14" width="12.00390625" style="2" customWidth="1"/>
    <col min="15" max="17" width="9.75390625" style="2" customWidth="1"/>
    <col min="18" max="18" width="12.625" style="2" customWidth="1"/>
    <col min="19" max="16384" width="9.125" style="2" customWidth="1"/>
  </cols>
  <sheetData>
    <row r="2" spans="2:18" ht="20.25" customHeight="1">
      <c r="B2" s="164" t="s">
        <v>2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</row>
    <row r="4" spans="2:18" ht="62.25" customHeight="1">
      <c r="B4" s="165" t="s">
        <v>255</v>
      </c>
      <c r="C4" s="159" t="s">
        <v>157</v>
      </c>
      <c r="D4" s="160"/>
      <c r="E4" s="160"/>
      <c r="F4" s="161"/>
      <c r="G4" s="159" t="s">
        <v>155</v>
      </c>
      <c r="H4" s="160"/>
      <c r="I4" s="160"/>
      <c r="J4" s="161"/>
      <c r="K4" s="159" t="s">
        <v>5</v>
      </c>
      <c r="L4" s="160"/>
      <c r="M4" s="160"/>
      <c r="N4" s="161"/>
      <c r="O4" s="159" t="s">
        <v>176</v>
      </c>
      <c r="P4" s="160"/>
      <c r="Q4" s="160"/>
      <c r="R4" s="161"/>
    </row>
    <row r="5" spans="2:18" ht="22.5" customHeight="1">
      <c r="B5" s="166"/>
      <c r="C5" s="162" t="s">
        <v>110</v>
      </c>
      <c r="D5" s="159" t="s">
        <v>43</v>
      </c>
      <c r="E5" s="160"/>
      <c r="F5" s="161"/>
      <c r="G5" s="162" t="s">
        <v>110</v>
      </c>
      <c r="H5" s="159" t="s">
        <v>43</v>
      </c>
      <c r="I5" s="160"/>
      <c r="J5" s="161"/>
      <c r="K5" s="162" t="s">
        <v>150</v>
      </c>
      <c r="L5" s="159" t="s">
        <v>43</v>
      </c>
      <c r="M5" s="160"/>
      <c r="N5" s="161"/>
      <c r="O5" s="162" t="s">
        <v>150</v>
      </c>
      <c r="P5" s="159" t="s">
        <v>43</v>
      </c>
      <c r="Q5" s="160"/>
      <c r="R5" s="161"/>
    </row>
    <row r="6" spans="2:18" ht="147" customHeight="1">
      <c r="B6" s="167"/>
      <c r="C6" s="163"/>
      <c r="D6" s="26" t="s">
        <v>158</v>
      </c>
      <c r="E6" s="26" t="s">
        <v>156</v>
      </c>
      <c r="F6" s="5" t="s">
        <v>159</v>
      </c>
      <c r="G6" s="163"/>
      <c r="H6" s="26" t="s">
        <v>158</v>
      </c>
      <c r="I6" s="26" t="s">
        <v>156</v>
      </c>
      <c r="J6" s="6" t="s">
        <v>160</v>
      </c>
      <c r="K6" s="163"/>
      <c r="L6" s="26" t="s">
        <v>154</v>
      </c>
      <c r="M6" s="26" t="s">
        <v>152</v>
      </c>
      <c r="N6" s="7" t="s">
        <v>160</v>
      </c>
      <c r="O6" s="163"/>
      <c r="P6" s="26" t="s">
        <v>153</v>
      </c>
      <c r="Q6" s="26" t="s">
        <v>151</v>
      </c>
      <c r="R6" s="7" t="s">
        <v>253</v>
      </c>
    </row>
    <row r="7" spans="2:18" ht="30" customHeight="1">
      <c r="B7" s="146"/>
      <c r="C7" s="43">
        <f aca="true" t="shared" si="0" ref="C7:E8">G7+K7+O7</f>
        <v>0</v>
      </c>
      <c r="D7" s="43">
        <f t="shared" si="0"/>
        <v>0</v>
      </c>
      <c r="E7" s="43">
        <f t="shared" si="0"/>
        <v>0</v>
      </c>
      <c r="F7" s="44" t="e">
        <f>D7/C7</f>
        <v>#DIV/0!</v>
      </c>
      <c r="G7" s="45"/>
      <c r="H7" s="45"/>
      <c r="I7" s="45"/>
      <c r="J7" s="46" t="e">
        <f>H7/G7</f>
        <v>#DIV/0!</v>
      </c>
      <c r="K7" s="47"/>
      <c r="L7" s="47"/>
      <c r="M7" s="47"/>
      <c r="N7" s="46" t="e">
        <f>L7/K7</f>
        <v>#DIV/0!</v>
      </c>
      <c r="O7" s="47"/>
      <c r="P7" s="47"/>
      <c r="Q7" s="47"/>
      <c r="R7" s="44" t="e">
        <f>P7/D7</f>
        <v>#DIV/0!</v>
      </c>
    </row>
    <row r="8" spans="2:18" ht="30" customHeight="1">
      <c r="B8" s="146"/>
      <c r="C8" s="43">
        <f t="shared" si="0"/>
        <v>0</v>
      </c>
      <c r="D8" s="43">
        <f t="shared" si="0"/>
        <v>0</v>
      </c>
      <c r="E8" s="43">
        <f t="shared" si="0"/>
        <v>0</v>
      </c>
      <c r="F8" s="44" t="e">
        <f>D8/C8</f>
        <v>#DIV/0!</v>
      </c>
      <c r="G8" s="45"/>
      <c r="H8" s="45"/>
      <c r="I8" s="45"/>
      <c r="J8" s="46" t="e">
        <f>H8/G8</f>
        <v>#DIV/0!</v>
      </c>
      <c r="K8" s="47"/>
      <c r="L8" s="48"/>
      <c r="M8" s="47"/>
      <c r="N8" s="46" t="e">
        <f>L8/K8</f>
        <v>#DIV/0!</v>
      </c>
      <c r="O8" s="47"/>
      <c r="P8" s="48"/>
      <c r="Q8" s="48"/>
      <c r="R8" s="46" t="e">
        <f>P8/D8</f>
        <v>#DIV/0!</v>
      </c>
    </row>
  </sheetData>
  <sheetProtection formatCells="0" formatColumns="0" formatRows="0" selectLockedCells="1"/>
  <mergeCells count="14">
    <mergeCell ref="C5:C6"/>
    <mergeCell ref="G4:J4"/>
    <mergeCell ref="G5:G6"/>
    <mergeCell ref="D5:F5"/>
    <mergeCell ref="P5:R5"/>
    <mergeCell ref="O5:O6"/>
    <mergeCell ref="B2:R2"/>
    <mergeCell ref="B4:B6"/>
    <mergeCell ref="K4:N4"/>
    <mergeCell ref="O4:R4"/>
    <mergeCell ref="K5:K6"/>
    <mergeCell ref="L5:N5"/>
    <mergeCell ref="H5:J5"/>
    <mergeCell ref="C4:F4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landscape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H6"/>
  <sheetViews>
    <sheetView view="pageBreakPreview" zoomScaleSheetLayoutView="100" zoomScalePageLayoutView="0" workbookViewId="0" topLeftCell="A1">
      <selection activeCell="H5" sqref="H5"/>
    </sheetView>
  </sheetViews>
  <sheetFormatPr defaultColWidth="9.00390625" defaultRowHeight="12.75"/>
  <cols>
    <col min="1" max="1" width="2.00390625" style="2" customWidth="1"/>
    <col min="2" max="2" width="31.375" style="2" customWidth="1"/>
    <col min="3" max="8" width="16.75390625" style="2" customWidth="1"/>
    <col min="9" max="9" width="2.75390625" style="2" customWidth="1"/>
    <col min="10" max="16384" width="9.125" style="2" customWidth="1"/>
  </cols>
  <sheetData>
    <row r="2" spans="2:8" ht="20.25">
      <c r="B2" s="186" t="s">
        <v>33</v>
      </c>
      <c r="C2" s="186"/>
      <c r="D2" s="186"/>
      <c r="E2" s="186"/>
      <c r="F2" s="186"/>
      <c r="G2" s="186"/>
      <c r="H2" s="186"/>
    </row>
    <row r="3" ht="15.75">
      <c r="H3" s="8"/>
    </row>
    <row r="4" spans="2:8" ht="115.5" customHeight="1">
      <c r="B4" s="27" t="s">
        <v>0</v>
      </c>
      <c r="C4" s="27" t="s">
        <v>30</v>
      </c>
      <c r="D4" s="108" t="s">
        <v>21</v>
      </c>
      <c r="E4" s="27" t="s">
        <v>31</v>
      </c>
      <c r="F4" s="108" t="s">
        <v>21</v>
      </c>
      <c r="G4" s="27" t="s">
        <v>32</v>
      </c>
      <c r="H4" s="108" t="s">
        <v>21</v>
      </c>
    </row>
    <row r="5" spans="2:8" ht="24.75" customHeight="1">
      <c r="B5" s="146"/>
      <c r="C5" s="10">
        <v>218</v>
      </c>
      <c r="D5" s="106">
        <f>C5/'1.2. Кол-во МС'!H7</f>
        <v>0.09745194456861869</v>
      </c>
      <c r="E5" s="30">
        <v>4</v>
      </c>
      <c r="F5" s="106">
        <f>E5/'1.2. Кол-во МС'!H7</f>
        <v>0.001788109074653554</v>
      </c>
      <c r="G5" s="30">
        <v>0</v>
      </c>
      <c r="H5" s="72">
        <f>G5/'1.2. Кол-во МС'!H7</f>
        <v>0</v>
      </c>
    </row>
    <row r="6" spans="2:8" ht="24.75" customHeight="1">
      <c r="B6" s="146"/>
      <c r="C6" s="10"/>
      <c r="D6" s="106" t="e">
        <f>C6/'1.2. Кол-во МС'!H8</f>
        <v>#DIV/0!</v>
      </c>
      <c r="E6" s="31"/>
      <c r="F6" s="106" t="e">
        <f>E6/'1.2. Кол-во МС'!H8</f>
        <v>#DIV/0!</v>
      </c>
      <c r="G6" s="31"/>
      <c r="H6" s="72" t="e">
        <f>G6/'1.2. Кол-во МС'!H8</f>
        <v>#DIV/0!</v>
      </c>
    </row>
  </sheetData>
  <sheetProtection formatCells="0" formatColumns="0" formatRows="0" selectLockedCells="1"/>
  <mergeCells count="1">
    <mergeCell ref="B2:H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"/>
  <sheetViews>
    <sheetView view="pageBreakPreview" zoomScaleSheetLayoutView="100" zoomScalePageLayoutView="0" workbookViewId="0" topLeftCell="A1">
      <selection activeCell="F17" sqref="F17"/>
    </sheetView>
  </sheetViews>
  <sheetFormatPr defaultColWidth="9.00390625" defaultRowHeight="12.75"/>
  <cols>
    <col min="1" max="1" width="2.00390625" style="2" customWidth="1"/>
    <col min="2" max="2" width="31.375" style="2" customWidth="1"/>
    <col min="3" max="3" width="10.75390625" style="2" customWidth="1"/>
    <col min="4" max="4" width="11.875" style="2" customWidth="1"/>
    <col min="5" max="5" width="10.75390625" style="2" customWidth="1"/>
    <col min="6" max="6" width="11.875" style="2" customWidth="1"/>
    <col min="7" max="7" width="10.75390625" style="2" customWidth="1"/>
    <col min="8" max="8" width="12.00390625" style="2" customWidth="1"/>
    <col min="9" max="9" width="10.75390625" style="2" customWidth="1"/>
    <col min="10" max="10" width="12.125" style="2" customWidth="1"/>
    <col min="11" max="11" width="10.75390625" style="2" customWidth="1"/>
    <col min="12" max="12" width="11.75390625" style="2" customWidth="1"/>
    <col min="13" max="13" width="6.25390625" style="2" customWidth="1"/>
    <col min="14" max="14" width="12.875" style="2" customWidth="1"/>
    <col min="15" max="16384" width="9.125" style="2" customWidth="1"/>
  </cols>
  <sheetData>
    <row r="2" spans="2:12" ht="20.25">
      <c r="B2" s="186" t="s">
        <v>40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</row>
    <row r="3" ht="15.75">
      <c r="K3" s="8"/>
    </row>
    <row r="4" spans="2:14" ht="110.25" customHeight="1" thickBot="1">
      <c r="B4" s="27" t="s">
        <v>255</v>
      </c>
      <c r="C4" s="27" t="s">
        <v>38</v>
      </c>
      <c r="D4" s="109" t="s">
        <v>21</v>
      </c>
      <c r="E4" s="27" t="s">
        <v>39</v>
      </c>
      <c r="F4" s="109" t="s">
        <v>21</v>
      </c>
      <c r="G4" s="27" t="s">
        <v>35</v>
      </c>
      <c r="H4" s="109" t="s">
        <v>21</v>
      </c>
      <c r="I4" s="27" t="s">
        <v>36</v>
      </c>
      <c r="J4" s="109" t="s">
        <v>21</v>
      </c>
      <c r="K4" s="27" t="s">
        <v>37</v>
      </c>
      <c r="L4" s="109" t="s">
        <v>21</v>
      </c>
      <c r="M4" s="110"/>
      <c r="N4" s="110"/>
    </row>
    <row r="5" spans="2:14" ht="24.75" customHeight="1" thickBot="1">
      <c r="B5" s="146"/>
      <c r="C5" s="10"/>
      <c r="D5" s="106" t="e">
        <f>C5/'1.1. Кол-во ГС'!L7</f>
        <v>#DIV/0!</v>
      </c>
      <c r="E5" s="10"/>
      <c r="F5" s="106" t="e">
        <f>E5/'1.1. Кол-во ГС'!L7</f>
        <v>#DIV/0!</v>
      </c>
      <c r="G5" s="11"/>
      <c r="H5" s="106" t="e">
        <f>G5/'1.1. Кол-во ГС'!L7</f>
        <v>#DIV/0!</v>
      </c>
      <c r="I5" s="11"/>
      <c r="J5" s="106" t="e">
        <f>I5/'1.1. Кол-во ГС'!L7</f>
        <v>#DIV/0!</v>
      </c>
      <c r="K5" s="11"/>
      <c r="L5" s="106" t="e">
        <f>K5/'1.1. Кол-во ГС'!L7</f>
        <v>#DIV/0!</v>
      </c>
      <c r="M5" s="111"/>
      <c r="N5" s="112" t="b">
        <f>C5+E5+G5+I5+K5='1.1. Кол-во ГС'!L7</f>
        <v>1</v>
      </c>
    </row>
    <row r="6" spans="2:14" ht="24.75" customHeight="1" thickBot="1">
      <c r="B6" s="146"/>
      <c r="C6" s="10"/>
      <c r="D6" s="106" t="e">
        <f>C6/'1.1. Кол-во ГС'!L8</f>
        <v>#DIV/0!</v>
      </c>
      <c r="E6" s="10"/>
      <c r="F6" s="106" t="e">
        <f>E6/'1.1. Кол-во ГС'!L8</f>
        <v>#DIV/0!</v>
      </c>
      <c r="G6" s="11"/>
      <c r="H6" s="106" t="e">
        <f>G6/'1.1. Кол-во ГС'!L8</f>
        <v>#DIV/0!</v>
      </c>
      <c r="I6" s="11"/>
      <c r="J6" s="106" t="e">
        <f>I6/'1.1. Кол-во ГС'!L8</f>
        <v>#DIV/0!</v>
      </c>
      <c r="K6" s="11"/>
      <c r="L6" s="106" t="e">
        <f>K6/'1.1. Кол-во ГС'!L8</f>
        <v>#DIV/0!</v>
      </c>
      <c r="M6" s="111"/>
      <c r="N6" s="112" t="b">
        <f>C6+E6+G6+I6+K6='1.1. Кол-во ГС'!L8</f>
        <v>1</v>
      </c>
    </row>
  </sheetData>
  <sheetProtection formatCells="0" formatColumns="0" formatRows="0" selectLockedCells="1"/>
  <mergeCells count="1">
    <mergeCell ref="B2:L2"/>
  </mergeCells>
  <printOptions horizontalCentered="1"/>
  <pageMargins left="0.5905511811023623" right="0.5905511811023623" top="0.7874015748031497" bottom="0.7874015748031497" header="0.5118110236220472" footer="0.5118110236220472"/>
  <pageSetup fitToHeight="0" fitToWidth="1" horizontalDpi="600" verticalDpi="600" orientation="landscape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9"/>
  <sheetViews>
    <sheetView view="pageBreakPreview" zoomScaleSheetLayoutView="100" zoomScalePageLayoutView="0" workbookViewId="0" topLeftCell="A1">
      <selection activeCell="K6" sqref="K6"/>
    </sheetView>
  </sheetViews>
  <sheetFormatPr defaultColWidth="9.00390625" defaultRowHeight="12.75"/>
  <cols>
    <col min="1" max="1" width="2.00390625" style="2" customWidth="1"/>
    <col min="2" max="2" width="31.375" style="2" customWidth="1"/>
    <col min="3" max="3" width="10.75390625" style="2" customWidth="1"/>
    <col min="4" max="4" width="12.00390625" style="2" customWidth="1"/>
    <col min="5" max="5" width="10.75390625" style="2" customWidth="1"/>
    <col min="6" max="6" width="12.125" style="2" customWidth="1"/>
    <col min="7" max="7" width="10.75390625" style="2" customWidth="1"/>
    <col min="8" max="8" width="11.75390625" style="2" customWidth="1"/>
    <col min="9" max="9" width="10.75390625" style="2" customWidth="1"/>
    <col min="10" max="10" width="11.75390625" style="2" customWidth="1"/>
    <col min="11" max="11" width="10.875" style="2" customWidth="1"/>
    <col min="12" max="12" width="11.75390625" style="2" customWidth="1"/>
    <col min="13" max="13" width="6.25390625" style="2" customWidth="1"/>
    <col min="14" max="14" width="12.75390625" style="2" customWidth="1"/>
    <col min="15" max="16384" width="9.125" style="2" customWidth="1"/>
  </cols>
  <sheetData>
    <row r="2" spans="2:12" ht="20.25">
      <c r="B2" s="164" t="s">
        <v>41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ht="15.75">
      <c r="K3" s="8"/>
    </row>
    <row r="4" spans="2:14" ht="111" customHeight="1" thickBot="1">
      <c r="B4" s="34" t="s">
        <v>0</v>
      </c>
      <c r="C4" s="34" t="s">
        <v>38</v>
      </c>
      <c r="D4" s="113" t="s">
        <v>21</v>
      </c>
      <c r="E4" s="34" t="s">
        <v>39</v>
      </c>
      <c r="F4" s="113" t="s">
        <v>21</v>
      </c>
      <c r="G4" s="34" t="s">
        <v>35</v>
      </c>
      <c r="H4" s="113" t="s">
        <v>21</v>
      </c>
      <c r="I4" s="34" t="s">
        <v>36</v>
      </c>
      <c r="J4" s="113" t="s">
        <v>21</v>
      </c>
      <c r="K4" s="34" t="s">
        <v>37</v>
      </c>
      <c r="L4" s="113" t="s">
        <v>21</v>
      </c>
      <c r="M4" s="110"/>
      <c r="N4" s="110"/>
    </row>
    <row r="5" spans="2:14" ht="24.75" customHeight="1" thickBot="1">
      <c r="B5" s="146"/>
      <c r="C5" s="10">
        <v>209</v>
      </c>
      <c r="D5" s="106">
        <f>C5/'1.2. Кол-во МС'!H7</f>
        <v>0.09342869915064819</v>
      </c>
      <c r="E5" s="10">
        <v>555</v>
      </c>
      <c r="F5" s="106">
        <f>E5/'1.2. Кол-во МС'!H7</f>
        <v>0.2481001341081806</v>
      </c>
      <c r="G5" s="11">
        <v>449</v>
      </c>
      <c r="H5" s="106">
        <f>G5/'1.2. Кол-во МС'!H7</f>
        <v>0.20071524362986143</v>
      </c>
      <c r="I5" s="11">
        <v>388</v>
      </c>
      <c r="J5" s="106">
        <f>I5/'1.2. Кол-во МС'!H7</f>
        <v>0.17344658024139473</v>
      </c>
      <c r="K5" s="11">
        <v>636</v>
      </c>
      <c r="L5" s="106">
        <f>K5/'1.2. Кол-во МС'!H7</f>
        <v>0.28430934286991505</v>
      </c>
      <c r="M5" s="110"/>
      <c r="N5" s="114" t="b">
        <f>C5+E5+G5+I5+K5='1.2. Кол-во МС'!H7</f>
        <v>1</v>
      </c>
    </row>
    <row r="6" spans="2:14" ht="24.75" customHeight="1" thickBot="1">
      <c r="B6" s="146"/>
      <c r="C6" s="10"/>
      <c r="D6" s="106" t="e">
        <f>C6/'1.2. Кол-во МС'!H8</f>
        <v>#DIV/0!</v>
      </c>
      <c r="E6" s="10"/>
      <c r="F6" s="106" t="e">
        <f>E6/'1.2. Кол-во МС'!H8</f>
        <v>#DIV/0!</v>
      </c>
      <c r="G6" s="11"/>
      <c r="H6" s="106" t="e">
        <f>G6/'1.2. Кол-во МС'!H8</f>
        <v>#DIV/0!</v>
      </c>
      <c r="I6" s="11"/>
      <c r="J6" s="106" t="e">
        <f>I6/'1.2. Кол-во МС'!H8</f>
        <v>#DIV/0!</v>
      </c>
      <c r="K6" s="11"/>
      <c r="L6" s="106" t="e">
        <f>K6/'1.2. Кол-во МС'!H8</f>
        <v>#DIV/0!</v>
      </c>
      <c r="M6" s="110"/>
      <c r="N6" s="114" t="b">
        <f>C6+E6+G6+I6+K6='1.2. Кол-во МС'!H8</f>
        <v>1</v>
      </c>
    </row>
    <row r="9" ht="12.75">
      <c r="G9" s="19"/>
    </row>
  </sheetData>
  <sheetProtection formatCells="0" formatColumns="0" formatRows="0" selectLockedCells="1"/>
  <mergeCells count="1">
    <mergeCell ref="B2:L2"/>
  </mergeCells>
  <printOptions horizontalCentered="1"/>
  <pageMargins left="0.5905511811023623" right="0.5905511811023623" top="0.7874015748031497" bottom="0.5905511811023623" header="0.5118110236220472" footer="0.5118110236220472"/>
  <pageSetup fitToHeight="0" fitToWidth="1" horizontalDpi="600" verticalDpi="600" orientation="landscape" paperSize="9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S6"/>
  <sheetViews>
    <sheetView view="pageBreakPreview" zoomScale="90" zoomScaleSheetLayoutView="90" zoomScalePageLayoutView="0" workbookViewId="0" topLeftCell="A1">
      <selection activeCell="E17" sqref="E17"/>
    </sheetView>
  </sheetViews>
  <sheetFormatPr defaultColWidth="9.00390625" defaultRowHeight="12.75"/>
  <cols>
    <col min="1" max="1" width="1.00390625" style="2" customWidth="1"/>
    <col min="2" max="2" width="31.75390625" style="2" customWidth="1"/>
    <col min="3" max="3" width="8.75390625" style="2" customWidth="1"/>
    <col min="4" max="4" width="9.375" style="2" customWidth="1"/>
    <col min="5" max="5" width="8.75390625" style="2" customWidth="1"/>
    <col min="6" max="6" width="9.625" style="2" customWidth="1"/>
    <col min="7" max="7" width="8.75390625" style="2" customWidth="1"/>
    <col min="8" max="8" width="9.375" style="2" customWidth="1"/>
    <col min="9" max="9" width="8.75390625" style="2" customWidth="1"/>
    <col min="10" max="10" width="9.375" style="2" customWidth="1"/>
    <col min="11" max="11" width="8.75390625" style="2" customWidth="1"/>
    <col min="12" max="12" width="9.375" style="2" customWidth="1"/>
    <col min="13" max="13" width="8.75390625" style="2" customWidth="1"/>
    <col min="14" max="14" width="8.625" style="2" customWidth="1"/>
    <col min="15" max="15" width="9.75390625" style="2" customWidth="1"/>
    <col min="16" max="16" width="8.75390625" style="2" customWidth="1"/>
    <col min="17" max="17" width="9.625" style="2" customWidth="1"/>
    <col min="18" max="18" width="11.75390625" style="2" customWidth="1"/>
    <col min="19" max="16384" width="9.125" style="2" customWidth="1"/>
  </cols>
  <sheetData>
    <row r="1" spans="2:17" ht="20.25">
      <c r="B1" s="186" t="s">
        <v>50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"/>
    </row>
    <row r="2" spans="14:17" ht="15.75">
      <c r="N2" s="187"/>
      <c r="O2" s="187"/>
      <c r="P2" s="187"/>
      <c r="Q2" s="36"/>
    </row>
    <row r="3" spans="2:17" ht="18" customHeight="1">
      <c r="B3" s="181" t="s">
        <v>255</v>
      </c>
      <c r="C3" s="184" t="s">
        <v>42</v>
      </c>
      <c r="D3" s="185" t="s">
        <v>21</v>
      </c>
      <c r="E3" s="159" t="s">
        <v>43</v>
      </c>
      <c r="F3" s="160"/>
      <c r="G3" s="160"/>
      <c r="H3" s="160"/>
      <c r="I3" s="160"/>
      <c r="J3" s="160"/>
      <c r="K3" s="160"/>
      <c r="L3" s="161"/>
      <c r="M3" s="184" t="s">
        <v>44</v>
      </c>
      <c r="N3" s="184" t="s">
        <v>45</v>
      </c>
      <c r="O3" s="184" t="s">
        <v>185</v>
      </c>
      <c r="P3" s="184" t="s">
        <v>46</v>
      </c>
      <c r="Q3" s="188" t="s">
        <v>166</v>
      </c>
    </row>
    <row r="4" spans="2:17" ht="216" customHeight="1">
      <c r="B4" s="183"/>
      <c r="C4" s="184"/>
      <c r="D4" s="185"/>
      <c r="E4" s="32" t="s">
        <v>47</v>
      </c>
      <c r="F4" s="24" t="s">
        <v>12</v>
      </c>
      <c r="G4" s="32" t="s">
        <v>48</v>
      </c>
      <c r="H4" s="24" t="s">
        <v>12</v>
      </c>
      <c r="I4" s="32" t="s">
        <v>49</v>
      </c>
      <c r="J4" s="37" t="s">
        <v>12</v>
      </c>
      <c r="K4" s="38" t="s">
        <v>99</v>
      </c>
      <c r="L4" s="37" t="s">
        <v>12</v>
      </c>
      <c r="M4" s="184"/>
      <c r="N4" s="184"/>
      <c r="O4" s="184"/>
      <c r="P4" s="184"/>
      <c r="Q4" s="189"/>
    </row>
    <row r="5" spans="2:19" ht="24.75" customHeight="1">
      <c r="B5" s="146"/>
      <c r="C5" s="55">
        <f>E5+G5+I5+K5</f>
        <v>0</v>
      </c>
      <c r="D5" s="9" t="e">
        <f>C5/'1.1. Кол-во ГС'!L7</f>
        <v>#DIV/0!</v>
      </c>
      <c r="E5" s="56"/>
      <c r="F5" s="57" t="e">
        <f>E5/C5</f>
        <v>#DIV/0!</v>
      </c>
      <c r="G5" s="56"/>
      <c r="H5" s="57" t="e">
        <f>G5/C5</f>
        <v>#DIV/0!</v>
      </c>
      <c r="I5" s="56"/>
      <c r="J5" s="57" t="e">
        <f>I5/C5</f>
        <v>#DIV/0!</v>
      </c>
      <c r="K5" s="58"/>
      <c r="L5" s="57" t="e">
        <f>K5/C5</f>
        <v>#DIV/0!</v>
      </c>
      <c r="M5" s="59"/>
      <c r="N5" s="56"/>
      <c r="O5" s="56"/>
      <c r="P5" s="59"/>
      <c r="Q5" s="60" t="e">
        <f>(E5+G5)/'1.1. Кол-во ГС'!L7</f>
        <v>#DIV/0!</v>
      </c>
      <c r="S5" s="13"/>
    </row>
    <row r="6" spans="2:19" ht="24.75" customHeight="1">
      <c r="B6" s="146"/>
      <c r="C6" s="55">
        <f>E6+G6+I6+K6</f>
        <v>0</v>
      </c>
      <c r="D6" s="9" t="e">
        <f>C6/'1.1. Кол-во ГС'!L8</f>
        <v>#DIV/0!</v>
      </c>
      <c r="E6" s="56"/>
      <c r="F6" s="57" t="e">
        <f>E6/C6</f>
        <v>#DIV/0!</v>
      </c>
      <c r="G6" s="56"/>
      <c r="H6" s="57" t="e">
        <f>G6/C6</f>
        <v>#DIV/0!</v>
      </c>
      <c r="I6" s="56"/>
      <c r="J6" s="57" t="e">
        <f>I6/C6</f>
        <v>#DIV/0!</v>
      </c>
      <c r="K6" s="58"/>
      <c r="L6" s="57" t="e">
        <f>K6/C6</f>
        <v>#DIV/0!</v>
      </c>
      <c r="M6" s="56"/>
      <c r="N6" s="56"/>
      <c r="O6" s="56"/>
      <c r="P6" s="59"/>
      <c r="Q6" s="60" t="e">
        <f>(E6+G6)/'1.1. Кол-во ГС'!L8</f>
        <v>#DIV/0!</v>
      </c>
      <c r="S6" s="13"/>
    </row>
  </sheetData>
  <sheetProtection formatCells="0" formatColumns="0" formatRows="0" selectLockedCells="1"/>
  <mergeCells count="11">
    <mergeCell ref="B1:P1"/>
    <mergeCell ref="C3:C4"/>
    <mergeCell ref="D3:D4"/>
    <mergeCell ref="M3:M4"/>
    <mergeCell ref="N3:N4"/>
    <mergeCell ref="N2:P2"/>
    <mergeCell ref="E3:L3"/>
    <mergeCell ref="Q3:Q4"/>
    <mergeCell ref="O3:O4"/>
    <mergeCell ref="P3:P4"/>
    <mergeCell ref="B3:B4"/>
  </mergeCells>
  <printOptions horizontalCentered="1"/>
  <pageMargins left="0.5905511811023623" right="0.5905511811023623" top="0.6692913385826772" bottom="0.4724409448818898" header="0.5118110236220472" footer="0.5118110236220472"/>
  <pageSetup fitToHeight="0" fitToWidth="0"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F7"/>
  <sheetViews>
    <sheetView view="pageBreakPreview" zoomScaleSheetLayoutView="100" workbookViewId="0" topLeftCell="A1">
      <selection activeCell="B6" sqref="B6:B7"/>
    </sheetView>
  </sheetViews>
  <sheetFormatPr defaultColWidth="9.00390625" defaultRowHeight="12.75"/>
  <cols>
    <col min="1" max="1" width="1.00390625" style="0" customWidth="1"/>
    <col min="2" max="2" width="31.375" style="0" customWidth="1"/>
    <col min="3" max="3" width="15.75390625" style="0" customWidth="1"/>
    <col min="4" max="4" width="16.875" style="0" customWidth="1"/>
    <col min="5" max="5" width="13.25390625" style="0" customWidth="1"/>
    <col min="6" max="6" width="53.75390625" style="0" customWidth="1"/>
    <col min="7" max="7" width="1.12109375" style="0" customWidth="1"/>
  </cols>
  <sheetData>
    <row r="2" spans="2:6" ht="20.25">
      <c r="B2" s="191" t="s">
        <v>54</v>
      </c>
      <c r="C2" s="191"/>
      <c r="D2" s="191"/>
      <c r="E2" s="191"/>
      <c r="F2" s="191"/>
    </row>
    <row r="3" ht="15.75">
      <c r="F3" s="1"/>
    </row>
    <row r="4" spans="2:6" ht="19.5" customHeight="1">
      <c r="B4" s="190" t="s">
        <v>0</v>
      </c>
      <c r="C4" s="190" t="s">
        <v>51</v>
      </c>
      <c r="D4" s="190"/>
      <c r="E4" s="190"/>
      <c r="F4" s="190" t="s">
        <v>167</v>
      </c>
    </row>
    <row r="5" spans="2:6" ht="91.5" customHeight="1">
      <c r="B5" s="190"/>
      <c r="C5" s="97" t="s">
        <v>53</v>
      </c>
      <c r="D5" s="97" t="s">
        <v>52</v>
      </c>
      <c r="E5" s="97" t="s">
        <v>145</v>
      </c>
      <c r="F5" s="190"/>
    </row>
    <row r="6" spans="2:6" ht="24.75" customHeight="1">
      <c r="B6" s="149"/>
      <c r="C6" s="115"/>
      <c r="D6" s="115"/>
      <c r="E6" s="116"/>
      <c r="F6" s="117"/>
    </row>
    <row r="7" spans="2:6" ht="24.75" customHeight="1">
      <c r="B7" s="149"/>
      <c r="C7" s="115"/>
      <c r="D7" s="115"/>
      <c r="E7" s="116"/>
      <c r="F7" s="118"/>
    </row>
  </sheetData>
  <sheetProtection formatCells="0" formatColumns="0" formatRows="0" selectLockedCells="1"/>
  <mergeCells count="4">
    <mergeCell ref="C4:E4"/>
    <mergeCell ref="B4:B5"/>
    <mergeCell ref="F4:F5"/>
    <mergeCell ref="B2:F2"/>
  </mergeCells>
  <printOptions horizontalCentered="1"/>
  <pageMargins left="0.5905511811023623" right="0.5905511811023623" top="0.5905511811023623" bottom="0.5905511811023623" header="0.5118110236220472" footer="0.5118110236220472"/>
  <pageSetup fitToHeight="0" fitToWidth="0" horizontalDpi="600" verticalDpi="600" orientation="landscape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Q7"/>
  <sheetViews>
    <sheetView view="pageBreakPreview" zoomScale="80" zoomScaleNormal="90" zoomScaleSheetLayoutView="80" zoomScalePageLayoutView="0" workbookViewId="0" topLeftCell="A1">
      <selection activeCell="H18" sqref="H18"/>
    </sheetView>
  </sheetViews>
  <sheetFormatPr defaultColWidth="9.00390625" defaultRowHeight="12.75"/>
  <cols>
    <col min="1" max="1" width="2.00390625" style="2" customWidth="1"/>
    <col min="2" max="2" width="31.375" style="2" customWidth="1"/>
    <col min="3" max="3" width="10.875" style="2" customWidth="1"/>
    <col min="4" max="4" width="11.125" style="2" customWidth="1"/>
    <col min="5" max="5" width="11.375" style="2" customWidth="1"/>
    <col min="6" max="6" width="12.00390625" style="2" customWidth="1"/>
    <col min="7" max="7" width="12.375" style="2" customWidth="1"/>
    <col min="8" max="8" width="12.125" style="2" customWidth="1"/>
    <col min="9" max="9" width="11.75390625" style="2" customWidth="1"/>
    <col min="10" max="10" width="11.875" style="2" customWidth="1"/>
    <col min="11" max="11" width="11.375" style="2" customWidth="1"/>
    <col min="12" max="12" width="12.75390625" style="2" customWidth="1"/>
    <col min="13" max="13" width="12.625" style="2" customWidth="1"/>
    <col min="14" max="14" width="9.125" style="2" customWidth="1"/>
    <col min="15" max="15" width="11.75390625" style="2" bestFit="1" customWidth="1"/>
    <col min="16" max="16" width="12.875" style="2" customWidth="1"/>
    <col min="17" max="17" width="12.25390625" style="2" customWidth="1"/>
    <col min="18" max="16384" width="9.125" style="2" customWidth="1"/>
  </cols>
  <sheetData>
    <row r="1" spans="2:13" ht="20.25" customHeight="1">
      <c r="B1" s="195" t="s">
        <v>188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</row>
    <row r="2" spans="2:13" ht="24" customHeight="1"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</row>
    <row r="3" spans="9:11" ht="9" customHeight="1">
      <c r="I3" s="187"/>
      <c r="J3" s="187"/>
      <c r="K3" s="187"/>
    </row>
    <row r="4" spans="2:13" ht="159" customHeight="1">
      <c r="B4" s="181" t="s">
        <v>255</v>
      </c>
      <c r="C4" s="162" t="s">
        <v>173</v>
      </c>
      <c r="D4" s="198" t="s">
        <v>100</v>
      </c>
      <c r="E4" s="192" t="s">
        <v>174</v>
      </c>
      <c r="F4" s="199" t="s">
        <v>186</v>
      </c>
      <c r="G4" s="199"/>
      <c r="H4" s="199" t="s">
        <v>187</v>
      </c>
      <c r="I4" s="199"/>
      <c r="J4" s="199" t="s">
        <v>178</v>
      </c>
      <c r="K4" s="199"/>
      <c r="L4" s="196" t="s">
        <v>236</v>
      </c>
      <c r="M4" s="194" t="s">
        <v>175</v>
      </c>
    </row>
    <row r="5" spans="2:17" ht="145.5" customHeight="1">
      <c r="B5" s="183"/>
      <c r="C5" s="163"/>
      <c r="D5" s="198"/>
      <c r="E5" s="193"/>
      <c r="F5" s="41" t="s">
        <v>117</v>
      </c>
      <c r="G5" s="24" t="s">
        <v>118</v>
      </c>
      <c r="H5" s="41" t="s">
        <v>117</v>
      </c>
      <c r="I5" s="24" t="s">
        <v>119</v>
      </c>
      <c r="J5" s="41" t="s">
        <v>120</v>
      </c>
      <c r="K5" s="24" t="s">
        <v>118</v>
      </c>
      <c r="L5" s="197"/>
      <c r="M5" s="194"/>
      <c r="O5" s="126"/>
      <c r="P5" s="126"/>
      <c r="Q5" s="126"/>
    </row>
    <row r="6" spans="2:17" ht="24.75" customHeight="1">
      <c r="B6" s="146"/>
      <c r="C6" s="125">
        <f>D6+L6</f>
        <v>0</v>
      </c>
      <c r="D6" s="10"/>
      <c r="E6" s="136" t="e">
        <f>D6/C6</f>
        <v>#DIV/0!</v>
      </c>
      <c r="F6" s="10"/>
      <c r="G6" s="106" t="e">
        <f>F6/D6</f>
        <v>#DIV/0!</v>
      </c>
      <c r="H6" s="10"/>
      <c r="I6" s="106" t="e">
        <f>H6/D6</f>
        <v>#DIV/0!</v>
      </c>
      <c r="J6" s="10"/>
      <c r="K6" s="106" t="e">
        <f>J6/D6</f>
        <v>#DIV/0!</v>
      </c>
      <c r="L6" s="10"/>
      <c r="M6" s="137" t="e">
        <f>L6/C6</f>
        <v>#DIV/0!</v>
      </c>
      <c r="N6" s="40"/>
      <c r="O6" s="127"/>
      <c r="P6" s="128"/>
      <c r="Q6" s="128"/>
    </row>
    <row r="7" spans="2:17" ht="24.75" customHeight="1">
      <c r="B7" s="146"/>
      <c r="C7" s="125">
        <f>D7+L7</f>
        <v>0</v>
      </c>
      <c r="D7" s="10"/>
      <c r="E7" s="136" t="e">
        <f>D7/C7</f>
        <v>#DIV/0!</v>
      </c>
      <c r="F7" s="10"/>
      <c r="G7" s="106" t="e">
        <f>F7/D7</f>
        <v>#DIV/0!</v>
      </c>
      <c r="H7" s="10"/>
      <c r="I7" s="106" t="e">
        <f>H7/D7</f>
        <v>#DIV/0!</v>
      </c>
      <c r="J7" s="10"/>
      <c r="K7" s="106" t="e">
        <f>J7/D7</f>
        <v>#DIV/0!</v>
      </c>
      <c r="L7" s="10"/>
      <c r="M7" s="137" t="e">
        <f>L7/C7</f>
        <v>#DIV/0!</v>
      </c>
      <c r="N7" s="40"/>
      <c r="O7" s="127"/>
      <c r="P7" s="128"/>
      <c r="Q7" s="128"/>
    </row>
  </sheetData>
  <sheetProtection formatCells="0" formatColumns="0" formatRows="0" selectLockedCells="1"/>
  <mergeCells count="11">
    <mergeCell ref="F4:G4"/>
    <mergeCell ref="I3:K3"/>
    <mergeCell ref="C4:C5"/>
    <mergeCell ref="E4:E5"/>
    <mergeCell ref="M4:M5"/>
    <mergeCell ref="B1:M2"/>
    <mergeCell ref="L4:L5"/>
    <mergeCell ref="D4:D5"/>
    <mergeCell ref="H4:I4"/>
    <mergeCell ref="J4:K4"/>
    <mergeCell ref="B4:B5"/>
  </mergeCells>
  <printOptions horizontalCentered="1"/>
  <pageMargins left="0.5905511811023623" right="0.5905511811023623" top="0.5905511811023623" bottom="0.4724409448818898" header="0.5118110236220472" footer="0.5118110236220472"/>
  <pageSetup fitToHeight="0" fitToWidth="0" horizontalDpi="600" verticalDpi="600" orientation="landscape" paperSize="9" scale="7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8"/>
  <sheetViews>
    <sheetView view="pageBreakPreview" zoomScale="70" zoomScaleNormal="90" zoomScaleSheetLayoutView="70" zoomScalePageLayoutView="0" workbookViewId="0" topLeftCell="A1">
      <selection activeCell="H19" sqref="H19"/>
    </sheetView>
  </sheetViews>
  <sheetFormatPr defaultColWidth="9.00390625" defaultRowHeight="12.75"/>
  <cols>
    <col min="1" max="1" width="1.37890625" style="2" customWidth="1"/>
    <col min="2" max="2" width="31.375" style="2" customWidth="1"/>
    <col min="3" max="3" width="11.75390625" style="2" customWidth="1"/>
    <col min="4" max="4" width="10.00390625" style="2" customWidth="1"/>
    <col min="5" max="5" width="10.75390625" style="2" customWidth="1"/>
    <col min="6" max="6" width="10.25390625" style="2" customWidth="1"/>
    <col min="7" max="7" width="8.75390625" style="2" customWidth="1"/>
    <col min="8" max="8" width="11.625" style="2" customWidth="1"/>
    <col min="9" max="9" width="8.75390625" style="2" customWidth="1"/>
    <col min="10" max="10" width="11.75390625" style="2" customWidth="1"/>
    <col min="11" max="11" width="8.75390625" style="2" customWidth="1"/>
    <col min="12" max="12" width="12.875" style="2" customWidth="1"/>
    <col min="13" max="13" width="10.25390625" style="2" customWidth="1"/>
    <col min="14" max="14" width="11.375" style="2" customWidth="1"/>
    <col min="15" max="15" width="10.00390625" style="2" customWidth="1"/>
    <col min="16" max="16" width="11.75390625" style="2" customWidth="1"/>
    <col min="17" max="17" width="10.125" style="2" customWidth="1"/>
    <col min="18" max="18" width="11.375" style="2" customWidth="1"/>
    <col min="19" max="19" width="10.25390625" style="2" customWidth="1"/>
    <col min="20" max="20" width="12.75390625" style="2" customWidth="1"/>
    <col min="21" max="16384" width="9.125" style="2" customWidth="1"/>
  </cols>
  <sheetData>
    <row r="1" spans="2:18" ht="15" customHeight="1">
      <c r="B1" s="195" t="s">
        <v>189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</row>
    <row r="2" spans="2:18" ht="24" customHeight="1"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</row>
    <row r="3" spans="2:18" ht="13.5" customHeight="1">
      <c r="B3" s="39"/>
      <c r="C3" s="39"/>
      <c r="D3" s="39"/>
      <c r="E3" s="39"/>
      <c r="F3" s="39"/>
      <c r="G3" s="39"/>
      <c r="H3" s="39"/>
      <c r="I3" s="39"/>
      <c r="J3" s="39"/>
      <c r="K3" s="39"/>
      <c r="L3" s="187"/>
      <c r="M3" s="187"/>
      <c r="N3" s="187"/>
      <c r="O3" s="187"/>
      <c r="P3" s="187"/>
      <c r="Q3" s="36"/>
      <c r="R3" s="36"/>
    </row>
    <row r="4" spans="2:18" ht="24.75" customHeight="1">
      <c r="B4" s="209" t="s">
        <v>255</v>
      </c>
      <c r="C4" s="200" t="s">
        <v>190</v>
      </c>
      <c r="D4" s="201"/>
      <c r="E4" s="201"/>
      <c r="F4" s="202"/>
      <c r="G4" s="206" t="s">
        <v>57</v>
      </c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8"/>
    </row>
    <row r="5" spans="2:18" ht="128.25" customHeight="1">
      <c r="B5" s="209"/>
      <c r="C5" s="203"/>
      <c r="D5" s="204"/>
      <c r="E5" s="204"/>
      <c r="F5" s="205"/>
      <c r="G5" s="199" t="s">
        <v>192</v>
      </c>
      <c r="H5" s="199"/>
      <c r="I5" s="199" t="s">
        <v>193</v>
      </c>
      <c r="J5" s="199"/>
      <c r="K5" s="199" t="s">
        <v>194</v>
      </c>
      <c r="L5" s="199"/>
      <c r="M5" s="159" t="s">
        <v>196</v>
      </c>
      <c r="N5" s="160"/>
      <c r="O5" s="160"/>
      <c r="P5" s="161"/>
      <c r="Q5" s="159" t="s">
        <v>199</v>
      </c>
      <c r="R5" s="161"/>
    </row>
    <row r="6" spans="2:18" ht="192.75" customHeight="1" thickBot="1">
      <c r="B6" s="209"/>
      <c r="C6" s="63" t="s">
        <v>200</v>
      </c>
      <c r="D6" s="64" t="s">
        <v>164</v>
      </c>
      <c r="E6" s="63" t="s">
        <v>191</v>
      </c>
      <c r="F6" s="64" t="s">
        <v>164</v>
      </c>
      <c r="G6" s="41" t="s">
        <v>55</v>
      </c>
      <c r="H6" s="24" t="s">
        <v>56</v>
      </c>
      <c r="I6" s="41" t="s">
        <v>55</v>
      </c>
      <c r="J6" s="24" t="s">
        <v>56</v>
      </c>
      <c r="K6" s="41" t="s">
        <v>55</v>
      </c>
      <c r="L6" s="24" t="s">
        <v>195</v>
      </c>
      <c r="M6" s="33" t="s">
        <v>198</v>
      </c>
      <c r="N6" s="25" t="s">
        <v>56</v>
      </c>
      <c r="O6" s="32" t="s">
        <v>197</v>
      </c>
      <c r="P6" s="24" t="s">
        <v>56</v>
      </c>
      <c r="Q6" s="33" t="s">
        <v>55</v>
      </c>
      <c r="R6" s="24" t="s">
        <v>56</v>
      </c>
    </row>
    <row r="7" spans="2:20" ht="30" customHeight="1" thickBot="1">
      <c r="B7" s="146"/>
      <c r="C7" s="31"/>
      <c r="D7" s="61"/>
      <c r="E7" s="31"/>
      <c r="F7" s="62"/>
      <c r="G7" s="10"/>
      <c r="H7" s="72" t="e">
        <f>G7/(C7+E7)</f>
        <v>#DIV/0!</v>
      </c>
      <c r="I7" s="10"/>
      <c r="J7" s="72" t="e">
        <f>I7/(C7+E7)</f>
        <v>#DIV/0!</v>
      </c>
      <c r="K7" s="10"/>
      <c r="L7" s="72" t="e">
        <f>K7/C7</f>
        <v>#DIV/0!</v>
      </c>
      <c r="M7" s="10"/>
      <c r="N7" s="72" t="e">
        <f>M7/C7</f>
        <v>#DIV/0!</v>
      </c>
      <c r="O7" s="10"/>
      <c r="P7" s="72" t="e">
        <f>O7/E7</f>
        <v>#DIV/0!</v>
      </c>
      <c r="Q7" s="10"/>
      <c r="R7" s="72" t="e">
        <f>Q7/(C7+E7)</f>
        <v>#DIV/0!</v>
      </c>
      <c r="S7" s="23"/>
      <c r="T7" s="53" t="b">
        <f>C7+E7=G7+I7+K7+M7+O7+Q7</f>
        <v>1</v>
      </c>
    </row>
    <row r="8" spans="2:20" ht="30" customHeight="1" thickBot="1">
      <c r="B8" s="146"/>
      <c r="C8" s="31"/>
      <c r="D8" s="61"/>
      <c r="E8" s="31"/>
      <c r="F8" s="62"/>
      <c r="G8" s="10"/>
      <c r="H8" s="72" t="e">
        <f>G8/(C8+E8)</f>
        <v>#DIV/0!</v>
      </c>
      <c r="I8" s="10"/>
      <c r="J8" s="72" t="e">
        <f>I8/(C8+E8)</f>
        <v>#DIV/0!</v>
      </c>
      <c r="K8" s="10"/>
      <c r="L8" s="72" t="e">
        <f>K8/C8</f>
        <v>#DIV/0!</v>
      </c>
      <c r="M8" s="10"/>
      <c r="N8" s="72" t="e">
        <f>M8/C8</f>
        <v>#DIV/0!</v>
      </c>
      <c r="O8" s="10"/>
      <c r="P8" s="72" t="e">
        <f>O8/E8</f>
        <v>#DIV/0!</v>
      </c>
      <c r="Q8" s="10"/>
      <c r="R8" s="72" t="e">
        <f>Q8/(C8+E8)</f>
        <v>#DIV/0!</v>
      </c>
      <c r="S8" s="23"/>
      <c r="T8" s="53" t="b">
        <f>C8+E8=G8+I8+K8+M8+O8+Q8</f>
        <v>1</v>
      </c>
    </row>
  </sheetData>
  <sheetProtection formatCells="0" formatColumns="0" formatRows="0" selectLockedCells="1"/>
  <mergeCells count="10">
    <mergeCell ref="B1:R2"/>
    <mergeCell ref="C4:F5"/>
    <mergeCell ref="M5:P5"/>
    <mergeCell ref="Q5:R5"/>
    <mergeCell ref="G4:R4"/>
    <mergeCell ref="G5:H5"/>
    <mergeCell ref="I5:J5"/>
    <mergeCell ref="K5:L5"/>
    <mergeCell ref="B4:B6"/>
    <mergeCell ref="L3:P3"/>
  </mergeCells>
  <printOptions horizontalCentered="1"/>
  <pageMargins left="0.5905511811023623" right="0.5905511811023623" top="0.6692913385826772" bottom="0.6692913385826772" header="0.5118110236220472" footer="0.5118110236220472"/>
  <pageSetup fitToHeight="1" fitToWidth="1" horizontalDpi="600" verticalDpi="600" orientation="landscape" paperSize="9" scale="6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11"/>
  <sheetViews>
    <sheetView view="pageBreakPreview" zoomScale="80" zoomScaleNormal="90" zoomScaleSheetLayoutView="80" zoomScalePageLayoutView="0" workbookViewId="0" topLeftCell="A1">
      <selection activeCell="H19" sqref="H19"/>
    </sheetView>
  </sheetViews>
  <sheetFormatPr defaultColWidth="9.00390625" defaultRowHeight="12.75"/>
  <cols>
    <col min="1" max="1" width="1.37890625" style="2" customWidth="1"/>
    <col min="2" max="2" width="31.375" style="2" customWidth="1"/>
    <col min="3" max="4" width="9.75390625" style="2" customWidth="1"/>
    <col min="5" max="5" width="9.25390625" style="2" customWidth="1"/>
    <col min="6" max="6" width="12.25390625" style="2" customWidth="1"/>
    <col min="7" max="7" width="9.75390625" style="2" customWidth="1"/>
    <col min="8" max="8" width="11.75390625" style="2" customWidth="1"/>
    <col min="9" max="9" width="9.75390625" style="2" customWidth="1"/>
    <col min="10" max="10" width="11.375" style="2" customWidth="1"/>
    <col min="11" max="11" width="9.625" style="2" customWidth="1"/>
    <col min="12" max="12" width="11.375" style="2" customWidth="1"/>
    <col min="13" max="13" width="9.75390625" style="2" customWidth="1"/>
    <col min="14" max="14" width="11.375" style="2" customWidth="1"/>
    <col min="15" max="15" width="9.75390625" style="2" customWidth="1"/>
    <col min="16" max="16" width="11.625" style="2" customWidth="1"/>
    <col min="17" max="17" width="9.75390625" style="2" customWidth="1"/>
    <col min="18" max="18" width="11.625" style="2" customWidth="1"/>
    <col min="19" max="16384" width="9.125" style="2" customWidth="1"/>
  </cols>
  <sheetData>
    <row r="1" spans="2:18" ht="13.5" customHeight="1"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2:18" ht="16.5" customHeight="1">
      <c r="B2" s="195" t="s">
        <v>58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</row>
    <row r="3" spans="2:18" ht="16.5" customHeigh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187"/>
      <c r="N3" s="187"/>
      <c r="O3" s="35"/>
      <c r="P3" s="35"/>
      <c r="Q3" s="187"/>
      <c r="R3" s="187"/>
    </row>
    <row r="4" spans="2:18" ht="15" customHeight="1">
      <c r="B4" s="209" t="s">
        <v>255</v>
      </c>
      <c r="C4" s="198" t="s">
        <v>201</v>
      </c>
      <c r="D4" s="215" t="s">
        <v>57</v>
      </c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7"/>
    </row>
    <row r="5" spans="2:18" ht="21.75" customHeight="1">
      <c r="B5" s="209"/>
      <c r="C5" s="198"/>
      <c r="D5" s="196" t="s">
        <v>116</v>
      </c>
      <c r="E5" s="210" t="s">
        <v>111</v>
      </c>
      <c r="F5" s="211"/>
      <c r="G5" s="210" t="s">
        <v>202</v>
      </c>
      <c r="H5" s="211"/>
      <c r="I5" s="210" t="s">
        <v>203</v>
      </c>
      <c r="J5" s="211"/>
      <c r="K5" s="218" t="s">
        <v>103</v>
      </c>
      <c r="L5" s="219"/>
      <c r="M5" s="219"/>
      <c r="N5" s="219"/>
      <c r="O5" s="219"/>
      <c r="P5" s="219"/>
      <c r="Q5" s="219"/>
      <c r="R5" s="220"/>
    </row>
    <row r="6" spans="2:18" ht="75.75" customHeight="1">
      <c r="B6" s="209"/>
      <c r="C6" s="198"/>
      <c r="D6" s="214"/>
      <c r="E6" s="212"/>
      <c r="F6" s="213"/>
      <c r="G6" s="212"/>
      <c r="H6" s="213"/>
      <c r="I6" s="212"/>
      <c r="J6" s="213"/>
      <c r="K6" s="218" t="s">
        <v>101</v>
      </c>
      <c r="L6" s="223"/>
      <c r="M6" s="221" t="s">
        <v>204</v>
      </c>
      <c r="N6" s="222"/>
      <c r="O6" s="221" t="s">
        <v>126</v>
      </c>
      <c r="P6" s="222"/>
      <c r="Q6" s="221" t="s">
        <v>102</v>
      </c>
      <c r="R6" s="222"/>
    </row>
    <row r="7" spans="2:18" ht="120" customHeight="1">
      <c r="B7" s="209"/>
      <c r="C7" s="198"/>
      <c r="D7" s="197"/>
      <c r="E7" s="67" t="s">
        <v>55</v>
      </c>
      <c r="F7" s="68" t="s">
        <v>59</v>
      </c>
      <c r="G7" s="67" t="s">
        <v>55</v>
      </c>
      <c r="H7" s="69" t="s">
        <v>59</v>
      </c>
      <c r="I7" s="70" t="s">
        <v>55</v>
      </c>
      <c r="J7" s="69" t="s">
        <v>59</v>
      </c>
      <c r="K7" s="67" t="s">
        <v>55</v>
      </c>
      <c r="L7" s="69" t="s">
        <v>59</v>
      </c>
      <c r="M7" s="71" t="s">
        <v>55</v>
      </c>
      <c r="N7" s="69" t="s">
        <v>59</v>
      </c>
      <c r="O7" s="70" t="s">
        <v>55</v>
      </c>
      <c r="P7" s="69" t="s">
        <v>59</v>
      </c>
      <c r="Q7" s="71" t="s">
        <v>55</v>
      </c>
      <c r="R7" s="69" t="s">
        <v>59</v>
      </c>
    </row>
    <row r="8" spans="2:18" ht="30" customHeight="1">
      <c r="B8" s="146"/>
      <c r="C8" s="66">
        <f>G8+K8+M8+O8+Q8</f>
        <v>0</v>
      </c>
      <c r="D8" s="73"/>
      <c r="E8" s="10"/>
      <c r="F8" s="72" t="e">
        <f>E8/C8</f>
        <v>#DIV/0!</v>
      </c>
      <c r="G8" s="10"/>
      <c r="H8" s="72" t="e">
        <f>G8/C8</f>
        <v>#DIV/0!</v>
      </c>
      <c r="I8" s="10"/>
      <c r="J8" s="72" t="e">
        <f>I8/C8</f>
        <v>#DIV/0!</v>
      </c>
      <c r="K8" s="10"/>
      <c r="L8" s="72" t="e">
        <f>K8/C8</f>
        <v>#DIV/0!</v>
      </c>
      <c r="M8" s="10"/>
      <c r="N8" s="72" t="e">
        <f>M8/C8</f>
        <v>#DIV/0!</v>
      </c>
      <c r="O8" s="10"/>
      <c r="P8" s="72" t="e">
        <f>O8/C8</f>
        <v>#DIV/0!</v>
      </c>
      <c r="Q8" s="10"/>
      <c r="R8" s="72" t="e">
        <f>Q8/C8</f>
        <v>#DIV/0!</v>
      </c>
    </row>
    <row r="9" spans="2:18" ht="30" customHeight="1">
      <c r="B9" s="146"/>
      <c r="C9" s="66">
        <f>G9+K9+M9+O9+Q9</f>
        <v>0</v>
      </c>
      <c r="D9" s="10"/>
      <c r="E9" s="10"/>
      <c r="F9" s="72" t="e">
        <f>E9/C9</f>
        <v>#DIV/0!</v>
      </c>
      <c r="G9" s="10"/>
      <c r="H9" s="72" t="e">
        <f>G9/C9</f>
        <v>#DIV/0!</v>
      </c>
      <c r="I9" s="10"/>
      <c r="J9" s="72" t="e">
        <f>I9/C9</f>
        <v>#DIV/0!</v>
      </c>
      <c r="K9" s="10"/>
      <c r="L9" s="72" t="e">
        <f>K9/C9</f>
        <v>#DIV/0!</v>
      </c>
      <c r="M9" s="10"/>
      <c r="N9" s="72" t="e">
        <f>M9/C9</f>
        <v>#DIV/0!</v>
      </c>
      <c r="O9" s="10"/>
      <c r="P9" s="72" t="e">
        <f>O9/C9</f>
        <v>#DIV/0!</v>
      </c>
      <c r="Q9" s="10"/>
      <c r="R9" s="72" t="e">
        <f>Q9/C9</f>
        <v>#DIV/0!</v>
      </c>
    </row>
    <row r="11" spans="8:10" ht="12.75">
      <c r="H11" s="19"/>
      <c r="I11" s="19"/>
      <c r="J11" s="19"/>
    </row>
  </sheetData>
  <sheetProtection formatCells="0" formatColumns="0" formatRows="0" selectLockedCells="1"/>
  <mergeCells count="15">
    <mergeCell ref="C4:C7"/>
    <mergeCell ref="K6:L6"/>
    <mergeCell ref="M6:N6"/>
    <mergeCell ref="Q6:R6"/>
    <mergeCell ref="I5:J6"/>
    <mergeCell ref="M3:N3"/>
    <mergeCell ref="Q3:R3"/>
    <mergeCell ref="G5:H6"/>
    <mergeCell ref="D5:D7"/>
    <mergeCell ref="B2:R2"/>
    <mergeCell ref="D4:R4"/>
    <mergeCell ref="K5:R5"/>
    <mergeCell ref="E5:F6"/>
    <mergeCell ref="B4:B7"/>
    <mergeCell ref="O6:P6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6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9"/>
  <sheetViews>
    <sheetView view="pageBreakPreview" zoomScale="80" zoomScaleNormal="90" zoomScaleSheetLayoutView="80" zoomScalePageLayoutView="0" workbookViewId="0" topLeftCell="A1">
      <selection activeCell="F17" sqref="F17"/>
    </sheetView>
  </sheetViews>
  <sheetFormatPr defaultColWidth="9.00390625" defaultRowHeight="12.75"/>
  <cols>
    <col min="1" max="1" width="1.37890625" style="2" customWidth="1"/>
    <col min="2" max="2" width="31.375" style="2" customWidth="1"/>
    <col min="3" max="3" width="11.25390625" style="2" customWidth="1"/>
    <col min="4" max="4" width="9.75390625" style="2" customWidth="1"/>
    <col min="5" max="5" width="7.75390625" style="2" customWidth="1"/>
    <col min="6" max="6" width="12.00390625" style="2" customWidth="1"/>
    <col min="7" max="7" width="9.75390625" style="2" customWidth="1"/>
    <col min="8" max="8" width="7.75390625" style="2" customWidth="1"/>
    <col min="9" max="9" width="11.875" style="2" customWidth="1"/>
    <col min="10" max="10" width="9.75390625" style="2" customWidth="1"/>
    <col min="11" max="11" width="11.75390625" style="2" customWidth="1"/>
    <col min="12" max="12" width="9.25390625" style="2" customWidth="1"/>
    <col min="13" max="13" width="10.125" style="2" customWidth="1"/>
    <col min="14" max="14" width="12.125" style="2" customWidth="1"/>
    <col min="15" max="15" width="9.125" style="2" customWidth="1"/>
    <col min="16" max="16" width="16.875" style="2" customWidth="1"/>
    <col min="17" max="17" width="18.375" style="2" customWidth="1"/>
    <col min="18" max="16384" width="9.125" style="2" customWidth="1"/>
  </cols>
  <sheetData>
    <row r="1" spans="2:13" ht="13.5" customHeight="1"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2:14" ht="16.5" customHeight="1">
      <c r="B2" s="195" t="s">
        <v>104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</row>
    <row r="3" spans="2:13" ht="16.5" customHeight="1">
      <c r="B3" s="39"/>
      <c r="C3" s="39"/>
      <c r="D3" s="39"/>
      <c r="E3" s="39"/>
      <c r="F3" s="39"/>
      <c r="G3" s="39"/>
      <c r="H3" s="39"/>
      <c r="I3" s="39"/>
      <c r="J3" s="187"/>
      <c r="K3" s="187"/>
      <c r="L3" s="35"/>
      <c r="M3" s="36"/>
    </row>
    <row r="4" spans="2:16" ht="45" customHeight="1">
      <c r="B4" s="209" t="s">
        <v>255</v>
      </c>
      <c r="C4" s="224" t="s">
        <v>179</v>
      </c>
      <c r="D4" s="196" t="s">
        <v>182</v>
      </c>
      <c r="E4" s="206" t="s">
        <v>57</v>
      </c>
      <c r="F4" s="228"/>
      <c r="G4" s="229" t="s">
        <v>205</v>
      </c>
      <c r="H4" s="206" t="s">
        <v>57</v>
      </c>
      <c r="I4" s="208"/>
      <c r="J4" s="162" t="s">
        <v>144</v>
      </c>
      <c r="K4" s="175" t="s">
        <v>109</v>
      </c>
      <c r="L4" s="234" t="s">
        <v>107</v>
      </c>
      <c r="M4" s="234"/>
      <c r="N4" s="234"/>
      <c r="P4" s="129"/>
    </row>
    <row r="5" spans="2:16" ht="20.25" customHeight="1">
      <c r="B5" s="209"/>
      <c r="C5" s="225"/>
      <c r="D5" s="214"/>
      <c r="E5" s="235" t="s">
        <v>105</v>
      </c>
      <c r="F5" s="192" t="s">
        <v>106</v>
      </c>
      <c r="G5" s="230"/>
      <c r="H5" s="196" t="s">
        <v>105</v>
      </c>
      <c r="I5" s="175" t="s">
        <v>106</v>
      </c>
      <c r="J5" s="240"/>
      <c r="K5" s="232"/>
      <c r="L5" s="224" t="s">
        <v>1</v>
      </c>
      <c r="M5" s="234" t="s">
        <v>43</v>
      </c>
      <c r="N5" s="234"/>
      <c r="P5" s="129"/>
    </row>
    <row r="6" spans="2:17" ht="48.75" customHeight="1">
      <c r="B6" s="209"/>
      <c r="C6" s="225"/>
      <c r="D6" s="214"/>
      <c r="E6" s="236"/>
      <c r="F6" s="238"/>
      <c r="G6" s="230"/>
      <c r="H6" s="214"/>
      <c r="I6" s="176"/>
      <c r="J6" s="240"/>
      <c r="K6" s="232"/>
      <c r="L6" s="225"/>
      <c r="M6" s="224" t="s">
        <v>181</v>
      </c>
      <c r="N6" s="192" t="s">
        <v>108</v>
      </c>
      <c r="P6" s="199" t="s">
        <v>180</v>
      </c>
      <c r="Q6" s="227" t="s">
        <v>183</v>
      </c>
    </row>
    <row r="7" spans="2:17" ht="114.75" customHeight="1">
      <c r="B7" s="209"/>
      <c r="C7" s="226"/>
      <c r="D7" s="197"/>
      <c r="E7" s="237"/>
      <c r="F7" s="239"/>
      <c r="G7" s="231"/>
      <c r="H7" s="197"/>
      <c r="I7" s="177"/>
      <c r="J7" s="241"/>
      <c r="K7" s="233"/>
      <c r="L7" s="226"/>
      <c r="M7" s="226"/>
      <c r="N7" s="193"/>
      <c r="P7" s="199"/>
      <c r="Q7" s="227"/>
    </row>
    <row r="8" spans="2:17" ht="30" customHeight="1">
      <c r="B8" s="146"/>
      <c r="C8" s="96">
        <f>E8+H8+J8</f>
        <v>0</v>
      </c>
      <c r="D8" s="10"/>
      <c r="E8" s="75"/>
      <c r="F8" s="72" t="e">
        <f>E8/D8</f>
        <v>#DIV/0!</v>
      </c>
      <c r="G8" s="10"/>
      <c r="H8" s="10"/>
      <c r="I8" s="72" t="e">
        <f>H8/G8</f>
        <v>#DIV/0!</v>
      </c>
      <c r="J8" s="10"/>
      <c r="K8" s="72" t="e">
        <f>J8/P8</f>
        <v>#DIV/0!</v>
      </c>
      <c r="L8" s="10"/>
      <c r="M8" s="10"/>
      <c r="N8" s="105" t="e">
        <f>M8/L8</f>
        <v>#DIV/0!</v>
      </c>
      <c r="O8" s="74"/>
      <c r="P8" s="130" t="e">
        <f>C8/(D8+G8+J8)</f>
        <v>#DIV/0!</v>
      </c>
      <c r="Q8" s="132" t="e">
        <f>C8/'11. Замещение'!C8</f>
        <v>#DIV/0!</v>
      </c>
    </row>
    <row r="9" spans="2:17" ht="30" customHeight="1">
      <c r="B9" s="146"/>
      <c r="C9" s="96">
        <f>E9+H9+J9</f>
        <v>0</v>
      </c>
      <c r="D9" s="10"/>
      <c r="E9" s="75"/>
      <c r="F9" s="72" t="e">
        <f>E9/D9</f>
        <v>#DIV/0!</v>
      </c>
      <c r="G9" s="10"/>
      <c r="H9" s="10"/>
      <c r="I9" s="72" t="e">
        <f>H9/G9</f>
        <v>#DIV/0!</v>
      </c>
      <c r="J9" s="10"/>
      <c r="K9" s="72" t="e">
        <f>J9/P9</f>
        <v>#DIV/0!</v>
      </c>
      <c r="L9" s="10"/>
      <c r="M9" s="10"/>
      <c r="N9" s="105" t="e">
        <f>M9/L9</f>
        <v>#DIV/0!</v>
      </c>
      <c r="O9" s="74"/>
      <c r="P9" s="130" t="e">
        <f>C9/(D9+G9+J9)</f>
        <v>#DIV/0!</v>
      </c>
      <c r="Q9" s="132" t="e">
        <f>C9/'11. Замещение'!C9</f>
        <v>#DIV/0!</v>
      </c>
    </row>
  </sheetData>
  <sheetProtection formatCells="0" formatColumns="0" formatRows="0" selectLockedCells="1"/>
  <mergeCells count="21">
    <mergeCell ref="E5:E7"/>
    <mergeCell ref="F5:F7"/>
    <mergeCell ref="H5:H7"/>
    <mergeCell ref="I5:I7"/>
    <mergeCell ref="J4:J7"/>
    <mergeCell ref="K4:K7"/>
    <mergeCell ref="L5:L7"/>
    <mergeCell ref="M5:N5"/>
    <mergeCell ref="M6:M7"/>
    <mergeCell ref="N6:N7"/>
    <mergeCell ref="L4:N4"/>
    <mergeCell ref="C4:C7"/>
    <mergeCell ref="H4:I4"/>
    <mergeCell ref="P6:P7"/>
    <mergeCell ref="Q6:Q7"/>
    <mergeCell ref="B2:N2"/>
    <mergeCell ref="J3:K3"/>
    <mergeCell ref="B4:B7"/>
    <mergeCell ref="D4:D7"/>
    <mergeCell ref="E4:F4"/>
    <mergeCell ref="G4:G7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8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"/>
  <sheetViews>
    <sheetView view="pageBreakPreview" zoomScale="80" zoomScaleSheetLayoutView="80" zoomScalePageLayoutView="0" workbookViewId="0" topLeftCell="A1">
      <selection activeCell="D24" sqref="D24"/>
    </sheetView>
  </sheetViews>
  <sheetFormatPr defaultColWidth="9.00390625" defaultRowHeight="12.75"/>
  <cols>
    <col min="1" max="1" width="32.125" style="2" customWidth="1"/>
    <col min="2" max="2" width="8.25390625" style="79" customWidth="1"/>
    <col min="3" max="3" width="10.625" style="79" customWidth="1"/>
    <col min="4" max="5" width="7.75390625" style="79" customWidth="1"/>
    <col min="6" max="6" width="10.25390625" style="79" customWidth="1"/>
    <col min="7" max="7" width="7.75390625" style="79" customWidth="1"/>
    <col min="8" max="8" width="10.625" style="79" customWidth="1"/>
    <col min="9" max="9" width="9.00390625" style="79" customWidth="1"/>
    <col min="10" max="10" width="10.25390625" style="79" customWidth="1"/>
    <col min="11" max="11" width="8.75390625" style="79" customWidth="1"/>
    <col min="12" max="12" width="10.375" style="79" customWidth="1"/>
    <col min="13" max="13" width="7.75390625" style="79" customWidth="1"/>
    <col min="14" max="14" width="10.375" style="79" customWidth="1"/>
    <col min="15" max="15" width="7.75390625" style="79" customWidth="1"/>
    <col min="16" max="16" width="10.125" style="79" customWidth="1"/>
    <col min="17" max="17" width="8.875" style="79" customWidth="1"/>
    <col min="18" max="18" width="10.25390625" style="79" customWidth="1"/>
    <col min="19" max="19" width="6.875" style="2" customWidth="1"/>
    <col min="20" max="20" width="11.375" style="2" bestFit="1" customWidth="1"/>
    <col min="21" max="16384" width="9.125" style="2" customWidth="1"/>
  </cols>
  <sheetData>
    <row r="1" spans="1:18" ht="13.5" customHeight="1">
      <c r="A1" s="65"/>
      <c r="B1" s="76"/>
      <c r="C1" s="76"/>
      <c r="D1" s="76"/>
      <c r="E1" s="76"/>
      <c r="F1" s="76"/>
      <c r="G1" s="76"/>
      <c r="H1" s="76"/>
      <c r="I1" s="76"/>
      <c r="J1" s="76"/>
      <c r="K1" s="76"/>
      <c r="L1" s="77"/>
      <c r="M1" s="77"/>
      <c r="N1" s="77"/>
      <c r="O1" s="77"/>
      <c r="P1" s="77"/>
      <c r="Q1" s="77"/>
      <c r="R1" s="77"/>
    </row>
    <row r="2" spans="1:18" ht="16.5" customHeight="1">
      <c r="A2" s="195" t="s">
        <v>68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</row>
    <row r="3" spans="1:18" ht="16.5" customHeight="1">
      <c r="A3" s="39"/>
      <c r="B3" s="78"/>
      <c r="C3" s="78"/>
      <c r="D3" s="78"/>
      <c r="E3" s="78"/>
      <c r="F3" s="78"/>
      <c r="G3" s="78"/>
      <c r="H3" s="78"/>
      <c r="I3" s="78"/>
      <c r="J3" s="77"/>
      <c r="K3" s="77"/>
      <c r="L3" s="77"/>
      <c r="M3" s="77"/>
      <c r="N3" s="77"/>
      <c r="O3" s="187"/>
      <c r="P3" s="187"/>
      <c r="Q3" s="187"/>
      <c r="R3" s="187"/>
    </row>
    <row r="4" spans="1:18" ht="30" customHeight="1">
      <c r="A4" s="209" t="s">
        <v>255</v>
      </c>
      <c r="B4" s="184" t="s">
        <v>60</v>
      </c>
      <c r="C4" s="185" t="s">
        <v>61</v>
      </c>
      <c r="D4" s="206" t="s">
        <v>67</v>
      </c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8"/>
    </row>
    <row r="5" spans="1:18" ht="23.25" customHeight="1">
      <c r="A5" s="209"/>
      <c r="B5" s="245"/>
      <c r="C5" s="245"/>
      <c r="D5" s="184" t="s">
        <v>1</v>
      </c>
      <c r="E5" s="184" t="s">
        <v>62</v>
      </c>
      <c r="F5" s="246" t="s">
        <v>12</v>
      </c>
      <c r="G5" s="184" t="s">
        <v>63</v>
      </c>
      <c r="H5" s="246" t="s">
        <v>12</v>
      </c>
      <c r="I5" s="242" t="s">
        <v>43</v>
      </c>
      <c r="J5" s="243"/>
      <c r="K5" s="243"/>
      <c r="L5" s="243"/>
      <c r="M5" s="243"/>
      <c r="N5" s="243"/>
      <c r="O5" s="243"/>
      <c r="P5" s="243"/>
      <c r="Q5" s="243"/>
      <c r="R5" s="244"/>
    </row>
    <row r="6" spans="1:18" ht="159.75" customHeight="1" thickBot="1">
      <c r="A6" s="209"/>
      <c r="B6" s="245"/>
      <c r="C6" s="245"/>
      <c r="D6" s="245"/>
      <c r="E6" s="245"/>
      <c r="F6" s="245"/>
      <c r="G6" s="245"/>
      <c r="H6" s="245"/>
      <c r="I6" s="32" t="s">
        <v>184</v>
      </c>
      <c r="J6" s="29" t="s">
        <v>12</v>
      </c>
      <c r="K6" s="32" t="s">
        <v>206</v>
      </c>
      <c r="L6" s="29" t="s">
        <v>12</v>
      </c>
      <c r="M6" s="32" t="s">
        <v>64</v>
      </c>
      <c r="N6" s="29" t="s">
        <v>12</v>
      </c>
      <c r="O6" s="32" t="s">
        <v>65</v>
      </c>
      <c r="P6" s="29" t="s">
        <v>12</v>
      </c>
      <c r="Q6" s="32" t="s">
        <v>66</v>
      </c>
      <c r="R6" s="29" t="s">
        <v>12</v>
      </c>
    </row>
    <row r="7" spans="1:20" ht="30" customHeight="1" thickBot="1">
      <c r="A7" s="146"/>
      <c r="B7" s="16"/>
      <c r="C7" s="15" t="e">
        <f>B7/'8. Кол-во гос.органов'!C6</f>
        <v>#DIV/0!</v>
      </c>
      <c r="D7" s="86">
        <f>E7+G7</f>
        <v>0</v>
      </c>
      <c r="E7" s="16"/>
      <c r="F7" s="15" t="e">
        <f>E7/D7</f>
        <v>#DIV/0!</v>
      </c>
      <c r="G7" s="16"/>
      <c r="H7" s="15" t="e">
        <f>G7/D7</f>
        <v>#DIV/0!</v>
      </c>
      <c r="I7" s="16"/>
      <c r="J7" s="15" t="e">
        <f>I7/D7</f>
        <v>#DIV/0!</v>
      </c>
      <c r="K7" s="16"/>
      <c r="L7" s="15" t="e">
        <f>K7/D7</f>
        <v>#DIV/0!</v>
      </c>
      <c r="M7" s="16"/>
      <c r="N7" s="15" t="e">
        <f>M7/D7</f>
        <v>#DIV/0!</v>
      </c>
      <c r="O7" s="16"/>
      <c r="P7" s="15" t="e">
        <f>O7/D7</f>
        <v>#DIV/0!</v>
      </c>
      <c r="Q7" s="16"/>
      <c r="R7" s="15" t="e">
        <f>Q7/D7</f>
        <v>#DIV/0!</v>
      </c>
      <c r="T7" s="80" t="b">
        <f>E7+G7=I7+K7+M7+O7+Q7</f>
        <v>1</v>
      </c>
    </row>
    <row r="8" spans="1:20" ht="30" customHeight="1" thickBot="1">
      <c r="A8" s="146"/>
      <c r="B8" s="16"/>
      <c r="C8" s="15" t="e">
        <f>B8/'8. Кол-во гос.органов'!C7</f>
        <v>#DIV/0!</v>
      </c>
      <c r="D8" s="86">
        <f>E8+G8</f>
        <v>0</v>
      </c>
      <c r="E8" s="16"/>
      <c r="F8" s="15" t="e">
        <f>E8/D8</f>
        <v>#DIV/0!</v>
      </c>
      <c r="G8" s="16"/>
      <c r="H8" s="15" t="e">
        <f>G8/D8</f>
        <v>#DIV/0!</v>
      </c>
      <c r="I8" s="16"/>
      <c r="J8" s="15" t="e">
        <f>I8/D8</f>
        <v>#DIV/0!</v>
      </c>
      <c r="K8" s="16"/>
      <c r="L8" s="15" t="e">
        <f>K8/D8</f>
        <v>#DIV/0!</v>
      </c>
      <c r="M8" s="16"/>
      <c r="N8" s="15" t="e">
        <f>M8/D8</f>
        <v>#DIV/0!</v>
      </c>
      <c r="O8" s="16"/>
      <c r="P8" s="15" t="e">
        <f>O8/D8</f>
        <v>#DIV/0!</v>
      </c>
      <c r="Q8" s="16"/>
      <c r="R8" s="15" t="e">
        <f>Q8/D8</f>
        <v>#DIV/0!</v>
      </c>
      <c r="T8" s="80" t="b">
        <f>E8+G8=I8+K8+M8+O8+Q8</f>
        <v>1</v>
      </c>
    </row>
  </sheetData>
  <sheetProtection formatCells="0" formatColumns="0" formatRows="0" selectLockedCells="1"/>
  <mergeCells count="12">
    <mergeCell ref="A2:R2"/>
    <mergeCell ref="A4:A6"/>
    <mergeCell ref="B4:B6"/>
    <mergeCell ref="C4:C6"/>
    <mergeCell ref="D5:D6"/>
    <mergeCell ref="D4:R4"/>
    <mergeCell ref="I5:R5"/>
    <mergeCell ref="E5:E6"/>
    <mergeCell ref="F5:F6"/>
    <mergeCell ref="G5:G6"/>
    <mergeCell ref="H5:H6"/>
    <mergeCell ref="O3:R3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8"/>
  <sheetViews>
    <sheetView tabSelected="1" view="pageBreakPreview" zoomScale="80" zoomScaleNormal="90" zoomScaleSheetLayoutView="80" zoomScalePageLayoutView="0" workbookViewId="0" topLeftCell="A1">
      <selection activeCell="N7" sqref="N7"/>
    </sheetView>
  </sheetViews>
  <sheetFormatPr defaultColWidth="9.00390625" defaultRowHeight="12.75"/>
  <cols>
    <col min="1" max="1" width="2.00390625" style="2" customWidth="1"/>
    <col min="2" max="2" width="31.375" style="2" customWidth="1"/>
    <col min="3" max="3" width="9.75390625" style="2" customWidth="1"/>
    <col min="4" max="4" width="9.625" style="2" customWidth="1"/>
    <col min="5" max="5" width="9.75390625" style="2" customWidth="1"/>
    <col min="6" max="6" width="11.75390625" style="4" customWidth="1"/>
    <col min="7" max="9" width="9.75390625" style="2" customWidth="1"/>
    <col min="10" max="10" width="12.25390625" style="2" customWidth="1"/>
    <col min="11" max="13" width="9.75390625" style="2" customWidth="1"/>
    <col min="14" max="14" width="13.25390625" style="2" customWidth="1"/>
    <col min="15" max="16384" width="9.125" style="2" customWidth="1"/>
  </cols>
  <sheetData>
    <row r="2" spans="2:14" ht="20.25">
      <c r="B2" s="164" t="s">
        <v>3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</row>
    <row r="4" spans="2:14" ht="62.25" customHeight="1">
      <c r="B4" s="165" t="s">
        <v>0</v>
      </c>
      <c r="C4" s="159" t="s">
        <v>161</v>
      </c>
      <c r="D4" s="160"/>
      <c r="E4" s="160"/>
      <c r="F4" s="161"/>
      <c r="G4" s="159" t="s">
        <v>4</v>
      </c>
      <c r="H4" s="160"/>
      <c r="I4" s="160"/>
      <c r="J4" s="161"/>
      <c r="K4" s="159" t="s">
        <v>177</v>
      </c>
      <c r="L4" s="160"/>
      <c r="M4" s="160"/>
      <c r="N4" s="161"/>
    </row>
    <row r="5" spans="2:14" ht="21.75" customHeight="1">
      <c r="B5" s="166"/>
      <c r="C5" s="162" t="s">
        <v>110</v>
      </c>
      <c r="D5" s="159" t="s">
        <v>43</v>
      </c>
      <c r="E5" s="160"/>
      <c r="F5" s="161"/>
      <c r="G5" s="162" t="s">
        <v>163</v>
      </c>
      <c r="H5" s="159" t="s">
        <v>43</v>
      </c>
      <c r="I5" s="160"/>
      <c r="J5" s="161"/>
      <c r="K5" s="162" t="s">
        <v>110</v>
      </c>
      <c r="L5" s="159" t="s">
        <v>43</v>
      </c>
      <c r="M5" s="160"/>
      <c r="N5" s="161"/>
    </row>
    <row r="6" spans="2:14" ht="147" customHeight="1">
      <c r="B6" s="167"/>
      <c r="C6" s="163"/>
      <c r="D6" s="26" t="s">
        <v>162</v>
      </c>
      <c r="E6" s="26" t="s">
        <v>156</v>
      </c>
      <c r="F6" s="7" t="s">
        <v>159</v>
      </c>
      <c r="G6" s="163"/>
      <c r="H6" s="26" t="s">
        <v>154</v>
      </c>
      <c r="I6" s="26" t="s">
        <v>152</v>
      </c>
      <c r="J6" s="7" t="s">
        <v>159</v>
      </c>
      <c r="K6" s="163"/>
      <c r="L6" s="26" t="s">
        <v>162</v>
      </c>
      <c r="M6" s="26" t="s">
        <v>156</v>
      </c>
      <c r="N6" s="7" t="s">
        <v>254</v>
      </c>
    </row>
    <row r="7" spans="2:14" ht="30" customHeight="1">
      <c r="B7" s="146"/>
      <c r="C7" s="43">
        <f aca="true" t="shared" si="0" ref="C7:E8">G7+K7</f>
        <v>3525</v>
      </c>
      <c r="D7" s="43">
        <f t="shared" si="0"/>
        <v>3179</v>
      </c>
      <c r="E7" s="43">
        <f t="shared" si="0"/>
        <v>167</v>
      </c>
      <c r="F7" s="46">
        <f>D7/C7</f>
        <v>0.9018439716312057</v>
      </c>
      <c r="G7" s="47">
        <v>2521</v>
      </c>
      <c r="H7" s="47">
        <v>2237</v>
      </c>
      <c r="I7" s="47">
        <v>144</v>
      </c>
      <c r="J7" s="46">
        <f>H7/G7</f>
        <v>0.8873462911543039</v>
      </c>
      <c r="K7" s="47">
        <v>1004</v>
      </c>
      <c r="L7" s="47">
        <v>942</v>
      </c>
      <c r="M7" s="47">
        <v>23</v>
      </c>
      <c r="N7" s="46">
        <f>L7/D7</f>
        <v>0.2963195973576596</v>
      </c>
    </row>
    <row r="8" spans="2:14" ht="30" customHeight="1">
      <c r="B8" s="146"/>
      <c r="C8" s="43">
        <f t="shared" si="0"/>
        <v>0</v>
      </c>
      <c r="D8" s="43">
        <f t="shared" si="0"/>
        <v>0</v>
      </c>
      <c r="E8" s="43">
        <f t="shared" si="0"/>
        <v>0</v>
      </c>
      <c r="F8" s="46" t="e">
        <f>D8/C8</f>
        <v>#DIV/0!</v>
      </c>
      <c r="G8" s="47"/>
      <c r="H8" s="48"/>
      <c r="I8" s="47"/>
      <c r="J8" s="46" t="e">
        <f>H8/G8</f>
        <v>#DIV/0!</v>
      </c>
      <c r="K8" s="47"/>
      <c r="L8" s="48"/>
      <c r="M8" s="48"/>
      <c r="N8" s="46" t="e">
        <f>L8/D8</f>
        <v>#DIV/0!</v>
      </c>
    </row>
  </sheetData>
  <sheetProtection formatCells="0" formatColumns="0" formatRows="0" selectLockedCells="1"/>
  <mergeCells count="11">
    <mergeCell ref="G5:G6"/>
    <mergeCell ref="H5:J5"/>
    <mergeCell ref="K5:K6"/>
    <mergeCell ref="L5:N5"/>
    <mergeCell ref="B2:N2"/>
    <mergeCell ref="B4:B6"/>
    <mergeCell ref="C4:F4"/>
    <mergeCell ref="G4:J4"/>
    <mergeCell ref="K4:N4"/>
    <mergeCell ref="C5:C6"/>
    <mergeCell ref="D5:F5"/>
  </mergeCells>
  <printOptions horizontalCentered="1"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view="pageBreakPreview" zoomScale="80" zoomScaleSheetLayoutView="80" zoomScalePageLayoutView="0" workbookViewId="0" topLeftCell="A1">
      <selection activeCell="D21" sqref="D21"/>
    </sheetView>
  </sheetViews>
  <sheetFormatPr defaultColWidth="9.00390625" defaultRowHeight="12.75"/>
  <cols>
    <col min="1" max="1" width="31.375" style="2" customWidth="1"/>
    <col min="2" max="11" width="15.75390625" style="2" customWidth="1"/>
    <col min="12" max="12" width="1.25" style="2" customWidth="1"/>
    <col min="13" max="13" width="19.00390625" style="2" customWidth="1"/>
    <col min="14" max="16384" width="9.125" style="2" customWidth="1"/>
  </cols>
  <sheetData>
    <row r="1" spans="1:9" s="73" customFormat="1" ht="15" customHeight="1">
      <c r="A1" s="81"/>
      <c r="B1" s="81"/>
      <c r="C1" s="81"/>
      <c r="D1" s="81"/>
      <c r="E1" s="81"/>
      <c r="F1" s="81"/>
      <c r="G1" s="81"/>
      <c r="H1" s="81"/>
      <c r="I1" s="81"/>
    </row>
    <row r="2" spans="1:11" s="73" customFormat="1" ht="16.5" customHeight="1">
      <c r="A2" s="195" t="s">
        <v>71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</row>
    <row r="3" spans="1:10" s="73" customFormat="1" ht="15.75" customHeight="1">
      <c r="A3" s="81"/>
      <c r="B3" s="81"/>
      <c r="C3" s="81"/>
      <c r="D3" s="81"/>
      <c r="E3" s="81"/>
      <c r="F3" s="81"/>
      <c r="G3" s="81"/>
      <c r="H3" s="81"/>
      <c r="I3" s="81"/>
      <c r="J3" s="8"/>
    </row>
    <row r="4" spans="1:11" ht="21.75" customHeight="1">
      <c r="A4" s="209" t="s">
        <v>255</v>
      </c>
      <c r="B4" s="248" t="s">
        <v>208</v>
      </c>
      <c r="C4" s="248"/>
      <c r="D4" s="247" t="s">
        <v>43</v>
      </c>
      <c r="E4" s="247"/>
      <c r="F4" s="247"/>
      <c r="G4" s="247"/>
      <c r="H4" s="247"/>
      <c r="I4" s="247"/>
      <c r="J4" s="247"/>
      <c r="K4" s="247"/>
    </row>
    <row r="5" spans="1:13" ht="125.25" customHeight="1">
      <c r="A5" s="209"/>
      <c r="B5" s="248"/>
      <c r="C5" s="248"/>
      <c r="D5" s="248" t="s">
        <v>237</v>
      </c>
      <c r="E5" s="248"/>
      <c r="F5" s="249" t="s">
        <v>239</v>
      </c>
      <c r="G5" s="250"/>
      <c r="H5" s="248" t="s">
        <v>240</v>
      </c>
      <c r="I5" s="248"/>
      <c r="J5" s="209" t="s">
        <v>238</v>
      </c>
      <c r="K5" s="209"/>
      <c r="M5" s="227" t="s">
        <v>207</v>
      </c>
    </row>
    <row r="6" spans="1:13" ht="49.5" customHeight="1">
      <c r="A6" s="209"/>
      <c r="B6" s="42" t="s">
        <v>70</v>
      </c>
      <c r="C6" s="42" t="s">
        <v>69</v>
      </c>
      <c r="D6" s="42" t="s">
        <v>70</v>
      </c>
      <c r="E6" s="42" t="s">
        <v>69</v>
      </c>
      <c r="F6" s="42" t="s">
        <v>70</v>
      </c>
      <c r="G6" s="42" t="s">
        <v>69</v>
      </c>
      <c r="H6" s="42" t="s">
        <v>70</v>
      </c>
      <c r="I6" s="42" t="s">
        <v>69</v>
      </c>
      <c r="J6" s="42" t="s">
        <v>70</v>
      </c>
      <c r="K6" s="42" t="s">
        <v>69</v>
      </c>
      <c r="M6" s="227"/>
    </row>
    <row r="7" spans="1:13" ht="30" customHeight="1">
      <c r="A7" s="146"/>
      <c r="B7" s="66">
        <f>D7+F7+H7+J7</f>
        <v>0</v>
      </c>
      <c r="C7" s="66">
        <f>E7+G7+I7+K7</f>
        <v>0</v>
      </c>
      <c r="D7" s="10"/>
      <c r="E7" s="10"/>
      <c r="F7" s="10"/>
      <c r="G7" s="10"/>
      <c r="H7" s="10"/>
      <c r="I7" s="10"/>
      <c r="J7" s="10"/>
      <c r="K7" s="10"/>
      <c r="M7" s="132" t="e">
        <f>G7/C7</f>
        <v>#DIV/0!</v>
      </c>
    </row>
    <row r="8" spans="1:13" ht="30" customHeight="1">
      <c r="A8" s="146"/>
      <c r="B8" s="66">
        <f>D8+F8+H8+J8</f>
        <v>0</v>
      </c>
      <c r="C8" s="66">
        <f>E8+G8+I8+K8</f>
        <v>0</v>
      </c>
      <c r="D8" s="10"/>
      <c r="E8" s="10"/>
      <c r="F8" s="10"/>
      <c r="G8" s="10"/>
      <c r="H8" s="10"/>
      <c r="I8" s="10"/>
      <c r="J8" s="10"/>
      <c r="K8" s="10"/>
      <c r="M8" s="132" t="e">
        <f>G8/C8</f>
        <v>#DIV/0!</v>
      </c>
    </row>
  </sheetData>
  <sheetProtection formatCells="0" formatColumns="0" formatRows="0" selectLockedCells="1"/>
  <mergeCells count="9">
    <mergeCell ref="M5:M6"/>
    <mergeCell ref="J5:K5"/>
    <mergeCell ref="D4:K4"/>
    <mergeCell ref="A4:A6"/>
    <mergeCell ref="A2:K2"/>
    <mergeCell ref="D5:E5"/>
    <mergeCell ref="F5:G5"/>
    <mergeCell ref="H5:I5"/>
    <mergeCell ref="B4:C5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7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10"/>
  <sheetViews>
    <sheetView view="pageBreakPreview" zoomScale="90" zoomScaleSheetLayoutView="90" zoomScalePageLayoutView="0" workbookViewId="0" topLeftCell="A2">
      <selection activeCell="C13" sqref="C13"/>
    </sheetView>
  </sheetViews>
  <sheetFormatPr defaultColWidth="9.00390625" defaultRowHeight="12.75"/>
  <cols>
    <col min="1" max="1" width="1.25" style="2" customWidth="1"/>
    <col min="2" max="2" width="32.125" style="2" customWidth="1"/>
    <col min="3" max="3" width="8.75390625" style="2" customWidth="1"/>
    <col min="4" max="4" width="9.75390625" style="2" customWidth="1"/>
    <col min="5" max="5" width="8.75390625" style="2" customWidth="1"/>
    <col min="6" max="6" width="9.375" style="2" customWidth="1"/>
    <col min="7" max="7" width="8.75390625" style="2" customWidth="1"/>
    <col min="8" max="8" width="9.625" style="2" customWidth="1"/>
    <col min="9" max="9" width="8.75390625" style="2" customWidth="1"/>
    <col min="10" max="10" width="9.375" style="2" customWidth="1"/>
    <col min="11" max="11" width="8.75390625" style="2" customWidth="1"/>
    <col min="12" max="12" width="9.375" style="2" customWidth="1"/>
    <col min="13" max="13" width="8.75390625" style="2" customWidth="1"/>
    <col min="14" max="14" width="9.375" style="2" customWidth="1"/>
    <col min="15" max="15" width="8.75390625" style="2" customWidth="1"/>
    <col min="16" max="16" width="9.375" style="2" customWidth="1"/>
    <col min="17" max="17" width="8.75390625" style="2" customWidth="1"/>
    <col min="18" max="18" width="9.625" style="2" customWidth="1"/>
    <col min="19" max="19" width="1.875" style="2" customWidth="1"/>
    <col min="20" max="20" width="12.875" style="2" customWidth="1"/>
    <col min="21" max="16384" width="9.125" style="2" customWidth="1"/>
  </cols>
  <sheetData>
    <row r="1" s="73" customFormat="1" ht="15" customHeight="1">
      <c r="B1" s="81"/>
    </row>
    <row r="2" spans="2:18" s="73" customFormat="1" ht="16.5" customHeight="1">
      <c r="B2" s="195" t="s">
        <v>74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</row>
    <row r="3" spans="2:17" s="73" customFormat="1" ht="15.75" customHeight="1">
      <c r="B3" s="81"/>
      <c r="Q3" s="8"/>
    </row>
    <row r="4" spans="2:20" ht="18.75" customHeight="1">
      <c r="B4" s="209" t="s">
        <v>255</v>
      </c>
      <c r="C4" s="234" t="s">
        <v>209</v>
      </c>
      <c r="D4" s="234"/>
      <c r="E4" s="234"/>
      <c r="F4" s="234"/>
      <c r="G4" s="206" t="s">
        <v>43</v>
      </c>
      <c r="H4" s="207"/>
      <c r="I4" s="207"/>
      <c r="J4" s="207"/>
      <c r="K4" s="207"/>
      <c r="L4" s="207"/>
      <c r="M4" s="207"/>
      <c r="N4" s="208"/>
      <c r="O4" s="168" t="s">
        <v>210</v>
      </c>
      <c r="P4" s="169"/>
      <c r="Q4" s="169"/>
      <c r="R4" s="170"/>
      <c r="T4" s="227" t="s">
        <v>211</v>
      </c>
    </row>
    <row r="5" spans="2:20" ht="93" customHeight="1">
      <c r="B5" s="209"/>
      <c r="C5" s="234"/>
      <c r="D5" s="234"/>
      <c r="E5" s="234"/>
      <c r="F5" s="234"/>
      <c r="G5" s="234" t="s">
        <v>72</v>
      </c>
      <c r="H5" s="234"/>
      <c r="I5" s="234"/>
      <c r="J5" s="234"/>
      <c r="K5" s="234" t="s">
        <v>73</v>
      </c>
      <c r="L5" s="234"/>
      <c r="M5" s="234"/>
      <c r="N5" s="234"/>
      <c r="O5" s="171"/>
      <c r="P5" s="172"/>
      <c r="Q5" s="172"/>
      <c r="R5" s="173"/>
      <c r="T5" s="227"/>
    </row>
    <row r="6" spans="2:20" ht="54.75" customHeight="1">
      <c r="B6" s="209"/>
      <c r="C6" s="32" t="s">
        <v>70</v>
      </c>
      <c r="D6" s="24" t="s">
        <v>12</v>
      </c>
      <c r="E6" s="32" t="s">
        <v>69</v>
      </c>
      <c r="F6" s="24" t="s">
        <v>12</v>
      </c>
      <c r="G6" s="32" t="s">
        <v>70</v>
      </c>
      <c r="H6" s="24" t="s">
        <v>12</v>
      </c>
      <c r="I6" s="32" t="s">
        <v>69</v>
      </c>
      <c r="J6" s="24" t="s">
        <v>12</v>
      </c>
      <c r="K6" s="32" t="s">
        <v>70</v>
      </c>
      <c r="L6" s="24" t="s">
        <v>12</v>
      </c>
      <c r="M6" s="32" t="s">
        <v>69</v>
      </c>
      <c r="N6" s="24" t="s">
        <v>12</v>
      </c>
      <c r="O6" s="32" t="s">
        <v>70</v>
      </c>
      <c r="P6" s="24" t="s">
        <v>12</v>
      </c>
      <c r="Q6" s="32" t="s">
        <v>69</v>
      </c>
      <c r="R6" s="24" t="s">
        <v>12</v>
      </c>
      <c r="T6" s="227"/>
    </row>
    <row r="7" spans="2:20" ht="30" customHeight="1">
      <c r="B7" s="146"/>
      <c r="C7" s="86">
        <f>G7+K7</f>
        <v>0</v>
      </c>
      <c r="D7" s="15" t="e">
        <f>C7/T7</f>
        <v>#DIV/0!</v>
      </c>
      <c r="E7" s="86">
        <f>I7+M7</f>
        <v>0</v>
      </c>
      <c r="F7" s="15" t="e">
        <f>E7/'1.1. Кол-во ГС'!L7</f>
        <v>#DIV/0!</v>
      </c>
      <c r="G7" s="21"/>
      <c r="H7" s="15" t="e">
        <f>G7/C7</f>
        <v>#DIV/0!</v>
      </c>
      <c r="I7" s="21"/>
      <c r="J7" s="15" t="e">
        <f>I7/E7</f>
        <v>#DIV/0!</v>
      </c>
      <c r="K7" s="21"/>
      <c r="L7" s="15" t="e">
        <f>K7/C7</f>
        <v>#DIV/0!</v>
      </c>
      <c r="M7" s="21"/>
      <c r="N7" s="15" t="e">
        <f>M7/E7</f>
        <v>#DIV/0!</v>
      </c>
      <c r="O7" s="21"/>
      <c r="P7" s="15" t="e">
        <f>O7/C7</f>
        <v>#DIV/0!</v>
      </c>
      <c r="Q7" s="21"/>
      <c r="R7" s="15" t="e">
        <f>Q7/E7</f>
        <v>#DIV/0!</v>
      </c>
      <c r="T7" s="131"/>
    </row>
    <row r="8" spans="2:20" ht="30" customHeight="1">
      <c r="B8" s="146"/>
      <c r="C8" s="86">
        <f>G8+K8</f>
        <v>0</v>
      </c>
      <c r="D8" s="15" t="e">
        <f>C8/T8</f>
        <v>#DIV/0!</v>
      </c>
      <c r="E8" s="86">
        <f>I8+M8</f>
        <v>0</v>
      </c>
      <c r="F8" s="15" t="e">
        <f>E8/'1.1. Кол-во ГС'!L8</f>
        <v>#DIV/0!</v>
      </c>
      <c r="G8" s="21"/>
      <c r="H8" s="15" t="e">
        <f>G8/C8</f>
        <v>#DIV/0!</v>
      </c>
      <c r="I8" s="21"/>
      <c r="J8" s="15" t="e">
        <f>I8/E8</f>
        <v>#DIV/0!</v>
      </c>
      <c r="K8" s="21"/>
      <c r="L8" s="15" t="e">
        <f>K8/C8</f>
        <v>#DIV/0!</v>
      </c>
      <c r="M8" s="21"/>
      <c r="N8" s="15" t="e">
        <f>M8/E8</f>
        <v>#DIV/0!</v>
      </c>
      <c r="O8" s="21"/>
      <c r="P8" s="15" t="e">
        <f>O8/C8</f>
        <v>#DIV/0!</v>
      </c>
      <c r="Q8" s="21"/>
      <c r="R8" s="15" t="e">
        <f>Q8/E8</f>
        <v>#DIV/0!</v>
      </c>
      <c r="T8" s="131"/>
    </row>
    <row r="9" ht="12.75">
      <c r="B9" s="82"/>
    </row>
    <row r="10" spans="4:16" ht="12.75">
      <c r="D10" s="119"/>
      <c r="H10" s="119"/>
      <c r="L10" s="119"/>
      <c r="P10" s="119"/>
    </row>
  </sheetData>
  <sheetProtection formatCells="0" formatColumns="0" formatRows="0" selectLockedCells="1"/>
  <mergeCells count="8">
    <mergeCell ref="T4:T6"/>
    <mergeCell ref="B2:R2"/>
    <mergeCell ref="G5:J5"/>
    <mergeCell ref="K5:N5"/>
    <mergeCell ref="B4:B6"/>
    <mergeCell ref="C4:F5"/>
    <mergeCell ref="G4:N4"/>
    <mergeCell ref="O4:R5"/>
  </mergeCells>
  <printOptions horizontalCentered="1"/>
  <pageMargins left="0.3937007874015748" right="0.3937007874015748" top="0.6692913385826772" bottom="0.6692913385826772" header="0.5118110236220472" footer="0.5118110236220472"/>
  <pageSetup fitToHeight="1" fitToWidth="1" horizontalDpi="600" verticalDpi="600" orientation="landscape" paperSize="9" scale="73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9"/>
  <sheetViews>
    <sheetView view="pageBreakPreview" zoomScale="90" zoomScaleSheetLayoutView="90" zoomScalePageLayoutView="0" workbookViewId="0" topLeftCell="A1">
      <selection activeCell="E12" sqref="E12"/>
    </sheetView>
  </sheetViews>
  <sheetFormatPr defaultColWidth="9.00390625" defaultRowHeight="12.75"/>
  <cols>
    <col min="1" max="1" width="1.25" style="2" customWidth="1"/>
    <col min="2" max="2" width="31.375" style="2" customWidth="1"/>
    <col min="3" max="10" width="15.75390625" style="2" customWidth="1"/>
    <col min="11" max="11" width="9.375" style="2" customWidth="1"/>
    <col min="12" max="16384" width="9.125" style="2" customWidth="1"/>
  </cols>
  <sheetData>
    <row r="1" spans="2:10" s="73" customFormat="1" ht="15" customHeight="1">
      <c r="B1" s="195" t="s">
        <v>212</v>
      </c>
      <c r="C1" s="195"/>
      <c r="D1" s="195"/>
      <c r="E1" s="195"/>
      <c r="F1" s="195"/>
      <c r="G1" s="195"/>
      <c r="H1" s="195"/>
      <c r="I1" s="195"/>
      <c r="J1" s="195"/>
    </row>
    <row r="2" spans="2:10" s="73" customFormat="1" ht="23.25" customHeight="1">
      <c r="B2" s="195"/>
      <c r="C2" s="195"/>
      <c r="D2" s="195"/>
      <c r="E2" s="195"/>
      <c r="F2" s="195"/>
      <c r="G2" s="195"/>
      <c r="H2" s="195"/>
      <c r="I2" s="195"/>
      <c r="J2" s="195"/>
    </row>
    <row r="3" spans="2:9" s="73" customFormat="1" ht="15" customHeight="1">
      <c r="B3" s="81"/>
      <c r="I3" s="8"/>
    </row>
    <row r="4" spans="2:10" ht="111.75" customHeight="1">
      <c r="B4" s="181" t="s">
        <v>255</v>
      </c>
      <c r="C4" s="234" t="s">
        <v>243</v>
      </c>
      <c r="D4" s="234"/>
      <c r="E4" s="234" t="s">
        <v>242</v>
      </c>
      <c r="F4" s="234"/>
      <c r="G4" s="234" t="s">
        <v>241</v>
      </c>
      <c r="H4" s="234"/>
      <c r="I4" s="234"/>
      <c r="J4" s="234"/>
    </row>
    <row r="5" spans="2:10" ht="45.75" customHeight="1">
      <c r="B5" s="183"/>
      <c r="C5" s="28" t="s">
        <v>70</v>
      </c>
      <c r="D5" s="85" t="s">
        <v>69</v>
      </c>
      <c r="E5" s="28" t="s">
        <v>70</v>
      </c>
      <c r="F5" s="85" t="s">
        <v>69</v>
      </c>
      <c r="G5" s="28" t="s">
        <v>70</v>
      </c>
      <c r="H5" s="29" t="s">
        <v>12</v>
      </c>
      <c r="I5" s="28" t="s">
        <v>69</v>
      </c>
      <c r="J5" s="29" t="s">
        <v>12</v>
      </c>
    </row>
    <row r="6" spans="2:10" ht="30" customHeight="1">
      <c r="B6" s="146"/>
      <c r="C6" s="10"/>
      <c r="D6" s="10"/>
      <c r="E6" s="11"/>
      <c r="F6" s="10"/>
      <c r="G6" s="11"/>
      <c r="H6" s="84" t="e">
        <f>G6/E6</f>
        <v>#DIV/0!</v>
      </c>
      <c r="I6" s="83"/>
      <c r="J6" s="84" t="e">
        <f>I6/F6</f>
        <v>#DIV/0!</v>
      </c>
    </row>
    <row r="7" spans="2:10" ht="30" customHeight="1">
      <c r="B7" s="146"/>
      <c r="C7" s="10"/>
      <c r="D7" s="10"/>
      <c r="E7" s="11"/>
      <c r="F7" s="10"/>
      <c r="G7" s="11"/>
      <c r="H7" s="84" t="e">
        <f>G7/E7</f>
        <v>#DIV/0!</v>
      </c>
      <c r="I7" s="83"/>
      <c r="J7" s="84" t="e">
        <f>I7/F7</f>
        <v>#DIV/0!</v>
      </c>
    </row>
    <row r="8" ht="12.75">
      <c r="B8" s="82"/>
    </row>
    <row r="9" spans="2:8" ht="12.75">
      <c r="B9" s="52"/>
      <c r="C9" s="52"/>
      <c r="D9" s="52"/>
      <c r="E9" s="52"/>
      <c r="F9" s="52"/>
      <c r="G9" s="52"/>
      <c r="H9" s="52"/>
    </row>
  </sheetData>
  <sheetProtection formatCells="0" formatColumns="0" formatRows="0" selectLockedCells="1"/>
  <mergeCells count="5">
    <mergeCell ref="B1:J2"/>
    <mergeCell ref="E4:F4"/>
    <mergeCell ref="G4:J4"/>
    <mergeCell ref="C4:D4"/>
    <mergeCell ref="B4:B5"/>
  </mergeCells>
  <printOptions horizontalCentered="1"/>
  <pageMargins left="0.5905511811023623" right="0.5905511811023623" top="0.6692913385826772" bottom="0.6692913385826772" header="0.5118110236220472" footer="0.5118110236220472"/>
  <pageSetup fitToHeight="1" fitToWidth="1" horizontalDpi="600" verticalDpi="600" orientation="landscape" paperSize="9" scale="86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9"/>
  <sheetViews>
    <sheetView view="pageBreakPreview" zoomScale="80" zoomScaleSheetLayoutView="80" zoomScalePageLayoutView="0" workbookViewId="0" topLeftCell="A1">
      <selection activeCell="D16" sqref="D16"/>
    </sheetView>
  </sheetViews>
  <sheetFormatPr defaultColWidth="9.00390625" defaultRowHeight="12.75"/>
  <cols>
    <col min="1" max="1" width="1.25" style="2" customWidth="1"/>
    <col min="2" max="2" width="31.375" style="2" customWidth="1"/>
    <col min="3" max="8" width="17.125" style="2" customWidth="1"/>
    <col min="9" max="9" width="15.375" style="2" customWidth="1"/>
    <col min="10" max="10" width="11.375" style="2" customWidth="1"/>
    <col min="11" max="16384" width="9.125" style="2" customWidth="1"/>
  </cols>
  <sheetData>
    <row r="1" spans="2:9" s="73" customFormat="1" ht="15" customHeight="1">
      <c r="B1" s="81"/>
      <c r="C1" s="81"/>
      <c r="D1" s="81"/>
      <c r="E1" s="81"/>
      <c r="F1" s="81"/>
      <c r="G1" s="81"/>
      <c r="H1" s="81"/>
      <c r="I1" s="81"/>
    </row>
    <row r="2" spans="2:9" s="73" customFormat="1" ht="20.25">
      <c r="B2" s="251" t="s">
        <v>121</v>
      </c>
      <c r="C2" s="251"/>
      <c r="D2" s="251"/>
      <c r="E2" s="251"/>
      <c r="F2" s="251"/>
      <c r="G2" s="251"/>
      <c r="H2" s="251"/>
      <c r="I2" s="251"/>
    </row>
    <row r="3" spans="2:9" s="73" customFormat="1" ht="9.75" customHeight="1">
      <c r="B3" s="81"/>
      <c r="C3" s="81"/>
      <c r="D3" s="81"/>
      <c r="E3" s="81"/>
      <c r="F3" s="81"/>
      <c r="G3" s="81"/>
      <c r="H3" s="81"/>
      <c r="I3" s="81"/>
    </row>
    <row r="4" spans="2:9" s="73" customFormat="1" ht="24" customHeight="1">
      <c r="B4" s="181" t="s">
        <v>255</v>
      </c>
      <c r="C4" s="256" t="s">
        <v>244</v>
      </c>
      <c r="D4" s="257"/>
      <c r="E4" s="260" t="s">
        <v>123</v>
      </c>
      <c r="F4" s="261"/>
      <c r="G4" s="261"/>
      <c r="H4" s="261"/>
      <c r="I4" s="262"/>
    </row>
    <row r="5" spans="2:9" ht="54" customHeight="1">
      <c r="B5" s="182"/>
      <c r="C5" s="258"/>
      <c r="D5" s="259"/>
      <c r="E5" s="224" t="s">
        <v>124</v>
      </c>
      <c r="F5" s="224" t="s">
        <v>64</v>
      </c>
      <c r="G5" s="252" t="s">
        <v>213</v>
      </c>
      <c r="H5" s="254" t="s">
        <v>125</v>
      </c>
      <c r="I5" s="254" t="s">
        <v>127</v>
      </c>
    </row>
    <row r="6" spans="2:15" ht="195.75" customHeight="1">
      <c r="B6" s="183"/>
      <c r="C6" s="41" t="s">
        <v>110</v>
      </c>
      <c r="D6" s="24" t="s">
        <v>122</v>
      </c>
      <c r="E6" s="226"/>
      <c r="F6" s="226"/>
      <c r="G6" s="253"/>
      <c r="H6" s="255"/>
      <c r="I6" s="255"/>
      <c r="O6" s="73"/>
    </row>
    <row r="7" spans="2:9" ht="30" customHeight="1">
      <c r="B7" s="146"/>
      <c r="C7" s="66">
        <f>E7+F7+G7+H7+I7</f>
        <v>0</v>
      </c>
      <c r="D7" s="72" t="e">
        <f>C7/'1.1. Кол-во ГС'!L7</f>
        <v>#DIV/0!</v>
      </c>
      <c r="E7" s="87"/>
      <c r="F7" s="10"/>
      <c r="G7" s="10"/>
      <c r="H7" s="90"/>
      <c r="I7" s="10"/>
    </row>
    <row r="8" spans="2:9" ht="30" customHeight="1">
      <c r="B8" s="146"/>
      <c r="C8" s="66">
        <f>E8+F8+G8+H8+I8</f>
        <v>0</v>
      </c>
      <c r="D8" s="72" t="e">
        <f>C8/'1.1. Кол-во ГС'!L8</f>
        <v>#DIV/0!</v>
      </c>
      <c r="E8" s="87"/>
      <c r="F8" s="10"/>
      <c r="G8" s="10"/>
      <c r="H8" s="10"/>
      <c r="I8" s="10"/>
    </row>
    <row r="9" ht="12.75">
      <c r="B9" s="82"/>
    </row>
  </sheetData>
  <sheetProtection formatCells="0" formatColumns="0" formatRows="0" selectLockedCells="1"/>
  <mergeCells count="9">
    <mergeCell ref="B2:I2"/>
    <mergeCell ref="G5:G6"/>
    <mergeCell ref="H5:H6"/>
    <mergeCell ref="C4:D5"/>
    <mergeCell ref="B4:B6"/>
    <mergeCell ref="E5:E6"/>
    <mergeCell ref="F5:F6"/>
    <mergeCell ref="E4:I4"/>
    <mergeCell ref="I5:I6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10"/>
  <sheetViews>
    <sheetView view="pageBreakPreview" zoomScale="90" zoomScaleNormal="90" zoomScaleSheetLayoutView="90" zoomScalePageLayoutView="0" workbookViewId="0" topLeftCell="A2">
      <selection activeCell="C14" sqref="C14"/>
    </sheetView>
  </sheetViews>
  <sheetFormatPr defaultColWidth="9.00390625" defaultRowHeight="12.75"/>
  <cols>
    <col min="1" max="1" width="1.25" style="2" customWidth="1"/>
    <col min="2" max="2" width="31.375" style="2" customWidth="1"/>
    <col min="3" max="14" width="10.75390625" style="2" customWidth="1"/>
    <col min="15" max="15" width="14.25390625" style="2" customWidth="1"/>
    <col min="16" max="16" width="11.25390625" style="2" customWidth="1"/>
    <col min="17" max="16384" width="9.125" style="2" customWidth="1"/>
  </cols>
  <sheetData>
    <row r="1" spans="2:14" s="73" customFormat="1" ht="15" customHeight="1"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2:16" s="73" customFormat="1" ht="24" customHeight="1">
      <c r="B2" s="251" t="s">
        <v>121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</row>
    <row r="3" spans="2:14" s="73" customFormat="1" ht="15.75" customHeight="1"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2:16" s="73" customFormat="1" ht="25.5" customHeight="1">
      <c r="B4" s="181" t="s">
        <v>255</v>
      </c>
      <c r="C4" s="242" t="s">
        <v>128</v>
      </c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4"/>
    </row>
    <row r="5" spans="2:16" ht="48" customHeight="1">
      <c r="B5" s="182"/>
      <c r="C5" s="258" t="s">
        <v>129</v>
      </c>
      <c r="D5" s="263"/>
      <c r="E5" s="263"/>
      <c r="F5" s="259"/>
      <c r="G5" s="258" t="s">
        <v>135</v>
      </c>
      <c r="H5" s="263"/>
      <c r="I5" s="263"/>
      <c r="J5" s="263"/>
      <c r="K5" s="258" t="s">
        <v>136</v>
      </c>
      <c r="L5" s="263"/>
      <c r="M5" s="263"/>
      <c r="N5" s="259"/>
      <c r="O5" s="135" t="s">
        <v>214</v>
      </c>
      <c r="P5" s="135" t="s">
        <v>215</v>
      </c>
    </row>
    <row r="6" spans="2:16" ht="45.75" customHeight="1">
      <c r="B6" s="182"/>
      <c r="C6" s="242" t="s">
        <v>130</v>
      </c>
      <c r="D6" s="244"/>
      <c r="E6" s="242" t="s">
        <v>133</v>
      </c>
      <c r="F6" s="244"/>
      <c r="G6" s="242" t="s">
        <v>130</v>
      </c>
      <c r="H6" s="244"/>
      <c r="I6" s="242" t="s">
        <v>133</v>
      </c>
      <c r="J6" s="244"/>
      <c r="K6" s="242" t="s">
        <v>130</v>
      </c>
      <c r="L6" s="244"/>
      <c r="M6" s="242" t="s">
        <v>133</v>
      </c>
      <c r="N6" s="244"/>
      <c r="O6" s="264" t="s">
        <v>133</v>
      </c>
      <c r="P6" s="265"/>
    </row>
    <row r="7" spans="2:20" ht="51.75" customHeight="1">
      <c r="B7" s="183"/>
      <c r="C7" s="41" t="s">
        <v>131</v>
      </c>
      <c r="D7" s="24" t="s">
        <v>132</v>
      </c>
      <c r="E7" s="33" t="s">
        <v>131</v>
      </c>
      <c r="F7" s="91" t="s">
        <v>134</v>
      </c>
      <c r="G7" s="33" t="s">
        <v>131</v>
      </c>
      <c r="H7" s="25" t="s">
        <v>134</v>
      </c>
      <c r="I7" s="33" t="s">
        <v>131</v>
      </c>
      <c r="J7" s="25" t="s">
        <v>134</v>
      </c>
      <c r="K7" s="33" t="s">
        <v>131</v>
      </c>
      <c r="L7" s="92" t="s">
        <v>134</v>
      </c>
      <c r="M7" s="93" t="s">
        <v>131</v>
      </c>
      <c r="N7" s="92" t="s">
        <v>134</v>
      </c>
      <c r="O7" s="138" t="s">
        <v>134</v>
      </c>
      <c r="P7" s="133" t="s">
        <v>134</v>
      </c>
      <c r="T7" s="73"/>
    </row>
    <row r="8" spans="2:16" ht="30" customHeight="1">
      <c r="B8" s="146"/>
      <c r="C8" s="10"/>
      <c r="D8" s="94"/>
      <c r="E8" s="87"/>
      <c r="F8" s="88"/>
      <c r="G8" s="10"/>
      <c r="H8" s="89"/>
      <c r="I8" s="90"/>
      <c r="J8" s="89"/>
      <c r="K8" s="90"/>
      <c r="L8" s="61"/>
      <c r="M8" s="10"/>
      <c r="N8" s="61"/>
      <c r="O8" s="150"/>
      <c r="P8" s="151"/>
    </row>
    <row r="9" spans="2:16" ht="30" customHeight="1">
      <c r="B9" s="146"/>
      <c r="C9" s="10"/>
      <c r="D9" s="94"/>
      <c r="E9" s="87"/>
      <c r="F9" s="88"/>
      <c r="G9" s="10"/>
      <c r="H9" s="61"/>
      <c r="I9" s="10"/>
      <c r="J9" s="61"/>
      <c r="K9" s="10"/>
      <c r="L9" s="61"/>
      <c r="M9" s="10"/>
      <c r="N9" s="61"/>
      <c r="O9" s="150"/>
      <c r="P9" s="151"/>
    </row>
    <row r="10" ht="12.75">
      <c r="B10" s="82"/>
    </row>
  </sheetData>
  <sheetProtection formatCells="0" formatColumns="0" formatRows="0" selectLockedCells="1"/>
  <mergeCells count="13">
    <mergeCell ref="B2:P2"/>
    <mergeCell ref="K5:N5"/>
    <mergeCell ref="C4:P4"/>
    <mergeCell ref="O6:P6"/>
    <mergeCell ref="K6:L6"/>
    <mergeCell ref="M6:N6"/>
    <mergeCell ref="B4:B7"/>
    <mergeCell ref="C5:F5"/>
    <mergeCell ref="C6:D6"/>
    <mergeCell ref="E6:F6"/>
    <mergeCell ref="G5:J5"/>
    <mergeCell ref="G6:H6"/>
    <mergeCell ref="I6:J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9"/>
  <sheetViews>
    <sheetView view="pageBreakPreview" zoomScale="80" zoomScaleSheetLayoutView="80" zoomScalePageLayoutView="0" workbookViewId="0" topLeftCell="A1">
      <selection activeCell="F15" sqref="F15"/>
    </sheetView>
  </sheetViews>
  <sheetFormatPr defaultColWidth="9.00390625" defaultRowHeight="12.75"/>
  <cols>
    <col min="1" max="1" width="0.875" style="2" customWidth="1"/>
    <col min="2" max="2" width="31.375" style="2" customWidth="1"/>
    <col min="3" max="3" width="11.25390625" style="2" customWidth="1"/>
    <col min="4" max="4" width="12.25390625" style="2" customWidth="1"/>
    <col min="5" max="5" width="8.875" style="2" customWidth="1"/>
    <col min="6" max="6" width="9.25390625" style="2" customWidth="1"/>
    <col min="7" max="7" width="12.00390625" style="2" customWidth="1"/>
    <col min="8" max="8" width="18.875" style="2" customWidth="1"/>
    <col min="9" max="9" width="14.875" style="2" customWidth="1"/>
    <col min="10" max="10" width="13.75390625" style="2" customWidth="1"/>
    <col min="11" max="11" width="16.625" style="2" customWidth="1"/>
    <col min="12" max="12" width="12.75390625" style="2" customWidth="1"/>
    <col min="13" max="13" width="12.625" style="2" customWidth="1"/>
    <col min="14" max="14" width="10.00390625" style="2" customWidth="1"/>
    <col min="15" max="15" width="10.625" style="2" customWidth="1"/>
    <col min="16" max="16" width="12.75390625" style="2" customWidth="1"/>
    <col min="17" max="17" width="18.00390625" style="2" customWidth="1"/>
    <col min="18" max="18" width="14.875" style="2" customWidth="1"/>
    <col min="19" max="19" width="13.25390625" style="2" customWidth="1"/>
    <col min="20" max="20" width="16.25390625" style="2" customWidth="1"/>
    <col min="21" max="21" width="12.625" style="2" customWidth="1"/>
    <col min="22" max="22" width="12.375" style="2" customWidth="1"/>
    <col min="23" max="16384" width="9.125" style="2" customWidth="1"/>
  </cols>
  <sheetData>
    <row r="1" spans="2:22" s="73" customFormat="1" ht="15" customHeight="1"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</row>
    <row r="2" spans="2:22" s="73" customFormat="1" ht="23.25" customHeight="1">
      <c r="B2" s="251" t="s">
        <v>80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</row>
    <row r="3" spans="2:22" s="73" customFormat="1" ht="15.75" customHeight="1"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</row>
    <row r="4" spans="2:22" ht="39.75" customHeight="1">
      <c r="B4" s="209" t="s">
        <v>255</v>
      </c>
      <c r="C4" s="159" t="s">
        <v>75</v>
      </c>
      <c r="D4" s="161"/>
      <c r="E4" s="242" t="s">
        <v>137</v>
      </c>
      <c r="F4" s="243"/>
      <c r="G4" s="243"/>
      <c r="H4" s="243"/>
      <c r="I4" s="243"/>
      <c r="J4" s="243"/>
      <c r="K4" s="243"/>
      <c r="L4" s="243"/>
      <c r="M4" s="244"/>
      <c r="N4" s="199" t="s">
        <v>140</v>
      </c>
      <c r="O4" s="199"/>
      <c r="P4" s="199"/>
      <c r="Q4" s="199"/>
      <c r="R4" s="199"/>
      <c r="S4" s="199"/>
      <c r="T4" s="199"/>
      <c r="U4" s="199"/>
      <c r="V4" s="199"/>
    </row>
    <row r="5" spans="2:22" ht="39.75" customHeight="1">
      <c r="B5" s="209"/>
      <c r="C5" s="266" t="s">
        <v>1</v>
      </c>
      <c r="D5" s="268" t="s">
        <v>21</v>
      </c>
      <c r="E5" s="242" t="s">
        <v>146</v>
      </c>
      <c r="F5" s="243"/>
      <c r="G5" s="243"/>
      <c r="H5" s="243"/>
      <c r="I5" s="243"/>
      <c r="J5" s="243"/>
      <c r="K5" s="244"/>
      <c r="L5" s="199" t="s">
        <v>141</v>
      </c>
      <c r="M5" s="199"/>
      <c r="N5" s="242" t="s">
        <v>146</v>
      </c>
      <c r="O5" s="243"/>
      <c r="P5" s="243"/>
      <c r="Q5" s="243"/>
      <c r="R5" s="243"/>
      <c r="S5" s="243"/>
      <c r="T5" s="244"/>
      <c r="U5" s="199" t="s">
        <v>218</v>
      </c>
      <c r="V5" s="199"/>
    </row>
    <row r="6" spans="2:22" ht="84.75" customHeight="1">
      <c r="B6" s="209"/>
      <c r="C6" s="267"/>
      <c r="D6" s="269"/>
      <c r="E6" s="42" t="s">
        <v>131</v>
      </c>
      <c r="F6" s="42" t="s">
        <v>132</v>
      </c>
      <c r="G6" s="139" t="s">
        <v>138</v>
      </c>
      <c r="H6" s="42" t="s">
        <v>139</v>
      </c>
      <c r="I6" s="134" t="s">
        <v>216</v>
      </c>
      <c r="J6" s="42" t="s">
        <v>217</v>
      </c>
      <c r="K6" s="42" t="s">
        <v>142</v>
      </c>
      <c r="L6" s="42" t="s">
        <v>131</v>
      </c>
      <c r="M6" s="42" t="s">
        <v>132</v>
      </c>
      <c r="N6" s="42" t="s">
        <v>131</v>
      </c>
      <c r="O6" s="42" t="s">
        <v>132</v>
      </c>
      <c r="P6" s="139" t="s">
        <v>138</v>
      </c>
      <c r="Q6" s="42" t="s">
        <v>139</v>
      </c>
      <c r="R6" s="134" t="s">
        <v>216</v>
      </c>
      <c r="S6" s="134" t="s">
        <v>217</v>
      </c>
      <c r="T6" s="42" t="s">
        <v>142</v>
      </c>
      <c r="U6" s="42" t="s">
        <v>131</v>
      </c>
      <c r="V6" s="42" t="s">
        <v>132</v>
      </c>
    </row>
    <row r="7" spans="2:22" ht="34.5" customHeight="1">
      <c r="B7" s="146"/>
      <c r="C7" s="66">
        <f>F7+O7</f>
        <v>0</v>
      </c>
      <c r="D7" s="72" t="e">
        <f>C7/'1.1. Кол-во ГС'!L7</f>
        <v>#DIV/0!</v>
      </c>
      <c r="E7" s="10"/>
      <c r="F7" s="10"/>
      <c r="G7" s="72" t="e">
        <f>F7/C7</f>
        <v>#DIV/0!</v>
      </c>
      <c r="H7" s="10"/>
      <c r="I7" s="10"/>
      <c r="J7" s="10"/>
      <c r="K7" s="10"/>
      <c r="L7" s="10"/>
      <c r="M7" s="10"/>
      <c r="N7" s="10"/>
      <c r="O7" s="10"/>
      <c r="P7" s="72" t="e">
        <f>O7/C7</f>
        <v>#DIV/0!</v>
      </c>
      <c r="Q7" s="10"/>
      <c r="R7" s="10"/>
      <c r="S7" s="10"/>
      <c r="T7" s="10"/>
      <c r="U7" s="10"/>
      <c r="V7" s="10"/>
    </row>
    <row r="8" spans="2:22" ht="34.5" customHeight="1">
      <c r="B8" s="146"/>
      <c r="C8" s="66">
        <f>F8+O8</f>
        <v>0</v>
      </c>
      <c r="D8" s="72" t="e">
        <f>C8/'1.1. Кол-во ГС'!L8</f>
        <v>#DIV/0!</v>
      </c>
      <c r="E8" s="10"/>
      <c r="F8" s="10"/>
      <c r="G8" s="72" t="e">
        <f>F8/C8</f>
        <v>#DIV/0!</v>
      </c>
      <c r="H8" s="10"/>
      <c r="I8" s="10"/>
      <c r="J8" s="10"/>
      <c r="K8" s="10"/>
      <c r="L8" s="10"/>
      <c r="M8" s="10"/>
      <c r="N8" s="10"/>
      <c r="O8" s="10"/>
      <c r="P8" s="72" t="e">
        <f>O8/C8</f>
        <v>#DIV/0!</v>
      </c>
      <c r="Q8" s="10"/>
      <c r="R8" s="10"/>
      <c r="S8" s="10"/>
      <c r="T8" s="10"/>
      <c r="U8" s="10"/>
      <c r="V8" s="10"/>
    </row>
    <row r="9" spans="2:22" ht="15.75">
      <c r="B9" s="82"/>
      <c r="C9" s="95"/>
      <c r="D9" s="95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</row>
  </sheetData>
  <sheetProtection formatCells="0" formatColumns="0" formatRows="0" selectLockedCells="1"/>
  <mergeCells count="11">
    <mergeCell ref="D5:D6"/>
    <mergeCell ref="B2:V2"/>
    <mergeCell ref="U5:V5"/>
    <mergeCell ref="N4:V4"/>
    <mergeCell ref="L5:M5"/>
    <mergeCell ref="E4:M4"/>
    <mergeCell ref="E5:K5"/>
    <mergeCell ref="N5:T5"/>
    <mergeCell ref="B4:B6"/>
    <mergeCell ref="C4:D4"/>
    <mergeCell ref="C5:C6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landscape" paperSize="9" scale="46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0"/>
  <sheetViews>
    <sheetView view="pageBreakPreview" zoomScale="80" zoomScaleSheetLayoutView="80" zoomScalePageLayoutView="0" workbookViewId="0" topLeftCell="A1">
      <selection activeCell="D15" sqref="D15"/>
    </sheetView>
  </sheetViews>
  <sheetFormatPr defaultColWidth="9.00390625" defaultRowHeight="12.75"/>
  <cols>
    <col min="1" max="1" width="0.875" style="2" customWidth="1"/>
    <col min="2" max="2" width="31.375" style="2" customWidth="1"/>
    <col min="3" max="9" width="12.75390625" style="2" customWidth="1"/>
    <col min="10" max="10" width="17.75390625" style="2" customWidth="1"/>
    <col min="11" max="12" width="12.75390625" style="2" customWidth="1"/>
    <col min="13" max="16384" width="9.125" style="2" customWidth="1"/>
  </cols>
  <sheetData>
    <row r="1" spans="2:12" s="73" customFormat="1" ht="15" customHeight="1"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2:12" s="73" customFormat="1" ht="20.25" customHeight="1">
      <c r="B2" s="251" t="s">
        <v>143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</row>
    <row r="3" spans="2:12" s="73" customFormat="1" ht="15.75" customHeight="1"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2:12" ht="39.75" customHeight="1">
      <c r="B4" s="181" t="s">
        <v>255</v>
      </c>
      <c r="C4" s="242" t="s">
        <v>147</v>
      </c>
      <c r="D4" s="243"/>
      <c r="E4" s="243"/>
      <c r="F4" s="243"/>
      <c r="G4" s="243"/>
      <c r="H4" s="243"/>
      <c r="I4" s="243"/>
      <c r="J4" s="244"/>
      <c r="K4" s="199" t="s">
        <v>219</v>
      </c>
      <c r="L4" s="199"/>
    </row>
    <row r="5" spans="2:12" ht="18.75" customHeight="1">
      <c r="B5" s="182"/>
      <c r="C5" s="270" t="s">
        <v>1</v>
      </c>
      <c r="D5" s="268" t="s">
        <v>21</v>
      </c>
      <c r="E5" s="199" t="s">
        <v>57</v>
      </c>
      <c r="F5" s="199"/>
      <c r="G5" s="199"/>
      <c r="H5" s="199"/>
      <c r="I5" s="199"/>
      <c r="J5" s="199"/>
      <c r="K5" s="199"/>
      <c r="L5" s="199"/>
    </row>
    <row r="6" spans="2:12" ht="105" customHeight="1">
      <c r="B6" s="182"/>
      <c r="C6" s="271"/>
      <c r="D6" s="273"/>
      <c r="E6" s="199" t="s">
        <v>246</v>
      </c>
      <c r="F6" s="199"/>
      <c r="G6" s="242" t="s">
        <v>245</v>
      </c>
      <c r="H6" s="243"/>
      <c r="I6" s="244"/>
      <c r="J6" s="266" t="s">
        <v>149</v>
      </c>
      <c r="K6" s="266" t="s">
        <v>131</v>
      </c>
      <c r="L6" s="266" t="s">
        <v>132</v>
      </c>
    </row>
    <row r="7" spans="2:12" ht="48" customHeight="1">
      <c r="B7" s="183"/>
      <c r="C7" s="272"/>
      <c r="D7" s="269"/>
      <c r="E7" s="28" t="s">
        <v>131</v>
      </c>
      <c r="F7" s="28" t="s">
        <v>132</v>
      </c>
      <c r="G7" s="42" t="s">
        <v>131</v>
      </c>
      <c r="H7" s="42" t="s">
        <v>132</v>
      </c>
      <c r="I7" s="42" t="s">
        <v>148</v>
      </c>
      <c r="J7" s="267"/>
      <c r="K7" s="267"/>
      <c r="L7" s="267"/>
    </row>
    <row r="8" spans="2:12" ht="30" customHeight="1">
      <c r="B8" s="146"/>
      <c r="C8" s="96">
        <f>F8+H8+I8+J8</f>
        <v>0</v>
      </c>
      <c r="D8" s="141" t="e">
        <f>C8/'1.1. Кол-во ГС'!L7</f>
        <v>#DIV/0!</v>
      </c>
      <c r="E8" s="140"/>
      <c r="F8" s="10"/>
      <c r="G8" s="10"/>
      <c r="H8" s="10"/>
      <c r="I8" s="10"/>
      <c r="J8" s="10"/>
      <c r="K8" s="10"/>
      <c r="L8" s="10"/>
    </row>
    <row r="9" spans="2:12" ht="30" customHeight="1">
      <c r="B9" s="146"/>
      <c r="C9" s="96">
        <f>F9+H9+I9+J9</f>
        <v>0</v>
      </c>
      <c r="D9" s="141" t="e">
        <f>C9/'1.1. Кол-во ГС'!L8</f>
        <v>#DIV/0!</v>
      </c>
      <c r="E9" s="140"/>
      <c r="F9" s="10"/>
      <c r="G9" s="10"/>
      <c r="H9" s="10"/>
      <c r="I9" s="10"/>
      <c r="J9" s="10"/>
      <c r="K9" s="10"/>
      <c r="L9" s="10"/>
    </row>
    <row r="10" spans="2:4" ht="12.75">
      <c r="B10" s="82"/>
      <c r="C10" s="82"/>
      <c r="D10" s="82"/>
    </row>
  </sheetData>
  <sheetProtection formatCells="0" formatColumns="0" formatRows="0" selectLockedCells="1"/>
  <mergeCells count="12">
    <mergeCell ref="G6:I6"/>
    <mergeCell ref="E5:J5"/>
    <mergeCell ref="J6:J7"/>
    <mergeCell ref="K4:L5"/>
    <mergeCell ref="K6:K7"/>
    <mergeCell ref="L6:L7"/>
    <mergeCell ref="B2:L2"/>
    <mergeCell ref="E6:F6"/>
    <mergeCell ref="B4:B7"/>
    <mergeCell ref="C4:J4"/>
    <mergeCell ref="C5:C7"/>
    <mergeCell ref="D5:D7"/>
  </mergeCells>
  <printOptions horizontalCentered="1"/>
  <pageMargins left="0.7086614173228347" right="0.7086614173228347" top="0.7480314960629921" bottom="0.5511811023622047" header="0.31496062992125984" footer="0.31496062992125984"/>
  <pageSetup fitToHeight="1" fitToWidth="1" horizontalDpi="600" verticalDpi="600" orientation="landscape" paperSize="9" scale="81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8"/>
  <sheetViews>
    <sheetView view="pageBreakPreview" zoomScale="90" zoomScaleSheetLayoutView="90" zoomScalePageLayoutView="0" workbookViewId="0" topLeftCell="A1">
      <selection activeCell="I7" sqref="I7"/>
    </sheetView>
  </sheetViews>
  <sheetFormatPr defaultColWidth="9.00390625" defaultRowHeight="12.75"/>
  <cols>
    <col min="1" max="1" width="0.875" style="2" customWidth="1"/>
    <col min="2" max="2" width="31.375" style="2" customWidth="1"/>
    <col min="3" max="4" width="14.75390625" style="2" customWidth="1"/>
    <col min="5" max="5" width="10.75390625" style="2" customWidth="1"/>
    <col min="6" max="6" width="12.25390625" style="2" customWidth="1"/>
    <col min="7" max="7" width="10.75390625" style="2" customWidth="1"/>
    <col min="8" max="8" width="12.25390625" style="2" customWidth="1"/>
    <col min="9" max="9" width="25.75390625" style="2" customWidth="1"/>
    <col min="10" max="10" width="1.25" style="2" customWidth="1"/>
    <col min="11" max="16384" width="9.125" style="2" customWidth="1"/>
  </cols>
  <sheetData>
    <row r="1" spans="2:9" s="73" customFormat="1" ht="15" customHeight="1">
      <c r="B1" s="81"/>
      <c r="C1" s="81"/>
      <c r="D1" s="81"/>
      <c r="E1" s="81"/>
      <c r="F1" s="81"/>
      <c r="G1" s="81"/>
      <c r="H1" s="81"/>
      <c r="I1" s="81"/>
    </row>
    <row r="2" spans="2:9" s="73" customFormat="1" ht="22.5" customHeight="1">
      <c r="B2" s="195" t="s">
        <v>81</v>
      </c>
      <c r="C2" s="195"/>
      <c r="D2" s="195"/>
      <c r="E2" s="195"/>
      <c r="F2" s="195"/>
      <c r="G2" s="195"/>
      <c r="H2" s="195"/>
      <c r="I2" s="195"/>
    </row>
    <row r="3" spans="2:9" s="73" customFormat="1" ht="15.75" customHeight="1">
      <c r="B3" s="142"/>
      <c r="C3" s="142"/>
      <c r="D3" s="142"/>
      <c r="E3" s="142"/>
      <c r="F3" s="142"/>
      <c r="G3" s="142"/>
      <c r="H3" s="142"/>
      <c r="I3" s="142"/>
    </row>
    <row r="4" spans="2:9" ht="16.5" customHeight="1">
      <c r="B4" s="209" t="s">
        <v>0</v>
      </c>
      <c r="C4" s="234" t="s">
        <v>75</v>
      </c>
      <c r="D4" s="246" t="s">
        <v>21</v>
      </c>
      <c r="E4" s="199" t="s">
        <v>79</v>
      </c>
      <c r="F4" s="199"/>
      <c r="G4" s="199"/>
      <c r="H4" s="199"/>
      <c r="I4" s="266" t="s">
        <v>96</v>
      </c>
    </row>
    <row r="5" spans="2:9" ht="120" customHeight="1">
      <c r="B5" s="209"/>
      <c r="C5" s="234"/>
      <c r="D5" s="246"/>
      <c r="E5" s="32" t="s">
        <v>76</v>
      </c>
      <c r="F5" s="24" t="s">
        <v>77</v>
      </c>
      <c r="G5" s="32" t="s">
        <v>78</v>
      </c>
      <c r="H5" s="24" t="s">
        <v>77</v>
      </c>
      <c r="I5" s="267"/>
    </row>
    <row r="6" spans="2:9" ht="30" customHeight="1">
      <c r="B6" s="146"/>
      <c r="C6" s="96">
        <f>E6+G6</f>
        <v>613</v>
      </c>
      <c r="D6" s="72">
        <f>C6/'1.2. Кол-во МС'!H7</f>
        <v>0.27402771569065715</v>
      </c>
      <c r="E6" s="10">
        <v>43</v>
      </c>
      <c r="F6" s="72">
        <f>E6/C6</f>
        <v>0.0701468189233279</v>
      </c>
      <c r="G6" s="10">
        <v>570</v>
      </c>
      <c r="H6" s="72">
        <f>G6/C6</f>
        <v>0.9298531810766721</v>
      </c>
      <c r="I6" s="10">
        <v>276</v>
      </c>
    </row>
    <row r="7" spans="2:9" ht="30" customHeight="1">
      <c r="B7" s="146"/>
      <c r="C7" s="96">
        <f>E7+G7</f>
        <v>0</v>
      </c>
      <c r="D7" s="72" t="e">
        <f>C7/'1.2. Кол-во МС'!H8</f>
        <v>#DIV/0!</v>
      </c>
      <c r="E7" s="10"/>
      <c r="F7" s="72" t="e">
        <f>E7/C7</f>
        <v>#DIV/0!</v>
      </c>
      <c r="G7" s="10"/>
      <c r="H7" s="72" t="e">
        <f>G7/C7</f>
        <v>#DIV/0!</v>
      </c>
      <c r="I7" s="10"/>
    </row>
    <row r="8" spans="2:4" ht="12.75">
      <c r="B8" s="82"/>
      <c r="C8" s="82"/>
      <c r="D8" s="82"/>
    </row>
  </sheetData>
  <sheetProtection formatCells="0" formatColumns="0" formatRows="0" selectLockedCells="1"/>
  <mergeCells count="6">
    <mergeCell ref="B2:I2"/>
    <mergeCell ref="B4:B5"/>
    <mergeCell ref="C4:C5"/>
    <mergeCell ref="D4:D5"/>
    <mergeCell ref="E4:H4"/>
    <mergeCell ref="I4:I5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"/>
  <sheetViews>
    <sheetView view="pageBreakPreview" zoomScale="90" zoomScaleSheetLayoutView="90" zoomScalePageLayoutView="0" workbookViewId="0" topLeftCell="A1">
      <selection activeCell="D13" sqref="D13"/>
    </sheetView>
  </sheetViews>
  <sheetFormatPr defaultColWidth="9.00390625" defaultRowHeight="12.75"/>
  <cols>
    <col min="1" max="1" width="0.875" style="2" customWidth="1"/>
    <col min="2" max="2" width="31.375" style="2" customWidth="1"/>
    <col min="3" max="7" width="20.75390625" style="2" customWidth="1"/>
    <col min="8" max="8" width="1.75390625" style="2" customWidth="1"/>
    <col min="9" max="16384" width="9.125" style="2" customWidth="1"/>
  </cols>
  <sheetData>
    <row r="1" s="73" customFormat="1" ht="15" customHeight="1">
      <c r="B1" s="81"/>
    </row>
    <row r="2" spans="2:7" s="73" customFormat="1" ht="16.5" customHeight="1">
      <c r="B2" s="195" t="s">
        <v>82</v>
      </c>
      <c r="C2" s="195"/>
      <c r="D2" s="195"/>
      <c r="E2" s="195"/>
      <c r="F2" s="195"/>
      <c r="G2" s="195"/>
    </row>
    <row r="3" spans="2:7" s="73" customFormat="1" ht="15.75" customHeight="1">
      <c r="B3" s="81"/>
      <c r="G3" s="8"/>
    </row>
    <row r="4" spans="2:7" ht="84.75" customHeight="1">
      <c r="B4" s="209" t="s">
        <v>255</v>
      </c>
      <c r="C4" s="234" t="s">
        <v>220</v>
      </c>
      <c r="D4" s="234"/>
      <c r="E4" s="234" t="s">
        <v>221</v>
      </c>
      <c r="F4" s="234"/>
      <c r="G4" s="28" t="s">
        <v>222</v>
      </c>
    </row>
    <row r="5" spans="2:7" ht="62.25" customHeight="1">
      <c r="B5" s="209"/>
      <c r="C5" s="28" t="s">
        <v>97</v>
      </c>
      <c r="D5" s="28" t="s">
        <v>69</v>
      </c>
      <c r="E5" s="28" t="s">
        <v>98</v>
      </c>
      <c r="F5" s="28" t="s">
        <v>69</v>
      </c>
      <c r="G5" s="28" t="s">
        <v>53</v>
      </c>
    </row>
    <row r="6" spans="2:7" ht="30" customHeight="1">
      <c r="B6" s="146"/>
      <c r="C6" s="10"/>
      <c r="D6" s="10"/>
      <c r="E6" s="11"/>
      <c r="F6" s="11"/>
      <c r="G6" s="11"/>
    </row>
    <row r="7" spans="2:7" ht="30" customHeight="1">
      <c r="B7" s="146"/>
      <c r="C7" s="10"/>
      <c r="D7" s="10"/>
      <c r="E7" s="11"/>
      <c r="F7" s="11"/>
      <c r="G7" s="11"/>
    </row>
    <row r="8" ht="12.75">
      <c r="B8" s="82"/>
    </row>
  </sheetData>
  <sheetProtection formatCells="0" formatColumns="0" formatRows="0" selectLockedCells="1"/>
  <mergeCells count="4">
    <mergeCell ref="B2:G2"/>
    <mergeCell ref="B4:B5"/>
    <mergeCell ref="C4:D4"/>
    <mergeCell ref="E4:F4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8"/>
  <sheetViews>
    <sheetView view="pageBreakPreview" zoomScaleSheetLayoutView="100" zoomScalePageLayoutView="0" workbookViewId="0" topLeftCell="A1">
      <selection activeCell="C12" sqref="C12"/>
    </sheetView>
  </sheetViews>
  <sheetFormatPr defaultColWidth="9.00390625" defaultRowHeight="12.75"/>
  <cols>
    <col min="1" max="1" width="1.875" style="2" customWidth="1"/>
    <col min="2" max="2" width="31.375" style="2" customWidth="1"/>
    <col min="3" max="4" width="25.75390625" style="2" customWidth="1"/>
    <col min="5" max="5" width="2.00390625" style="2" customWidth="1"/>
    <col min="6" max="16384" width="9.125" style="2" customWidth="1"/>
  </cols>
  <sheetData>
    <row r="1" s="73" customFormat="1" ht="15" customHeight="1">
      <c r="B1" s="81"/>
    </row>
    <row r="2" spans="2:4" s="73" customFormat="1" ht="38.25" customHeight="1">
      <c r="B2" s="195" t="s">
        <v>85</v>
      </c>
      <c r="C2" s="195"/>
      <c r="D2" s="195"/>
    </row>
    <row r="3" spans="2:4" s="73" customFormat="1" ht="15.75" customHeight="1">
      <c r="B3" s="81"/>
      <c r="C3" s="99"/>
      <c r="D3" s="8"/>
    </row>
    <row r="4" spans="2:4" ht="36.75" customHeight="1">
      <c r="B4" s="209" t="s">
        <v>255</v>
      </c>
      <c r="C4" s="234" t="s">
        <v>83</v>
      </c>
      <c r="D4" s="234"/>
    </row>
    <row r="5" spans="2:4" ht="37.5" customHeight="1">
      <c r="B5" s="209"/>
      <c r="C5" s="28" t="s">
        <v>84</v>
      </c>
      <c r="D5" s="28" t="s">
        <v>53</v>
      </c>
    </row>
    <row r="6" spans="2:4" ht="30" customHeight="1">
      <c r="B6" s="146"/>
      <c r="C6" s="100"/>
      <c r="D6" s="100"/>
    </row>
    <row r="7" spans="2:4" ht="30" customHeight="1">
      <c r="B7" s="146"/>
      <c r="C7" s="100"/>
      <c r="D7" s="100"/>
    </row>
    <row r="8" ht="12.75">
      <c r="B8" s="82"/>
    </row>
  </sheetData>
  <sheetProtection formatCells="0" formatColumns="0" formatRows="0" selectLockedCells="1"/>
  <mergeCells count="3">
    <mergeCell ref="B4:B5"/>
    <mergeCell ref="C4:D4"/>
    <mergeCell ref="B2:D2"/>
  </mergeCells>
  <printOptions horizontalCentered="1"/>
  <pageMargins left="0.7874015748031497" right="0.7874015748031497" top="0.7874015748031497" bottom="0.5905511811023623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6"/>
  <sheetViews>
    <sheetView view="pageBreakPreview" zoomScaleSheetLayoutView="100" zoomScalePageLayoutView="0" workbookViewId="0" topLeftCell="A1">
      <selection activeCell="C16" sqref="C16"/>
    </sheetView>
  </sheetViews>
  <sheetFormatPr defaultColWidth="9.00390625" defaultRowHeight="12.75"/>
  <cols>
    <col min="1" max="1" width="2.00390625" style="2" customWidth="1"/>
    <col min="2" max="2" width="31.375" style="2" customWidth="1"/>
    <col min="3" max="6" width="24.75390625" style="2" customWidth="1"/>
    <col min="7" max="7" width="2.25390625" style="2" customWidth="1"/>
    <col min="8" max="8" width="9.125" style="2" customWidth="1"/>
    <col min="9" max="9" width="12.875" style="2" customWidth="1"/>
    <col min="10" max="16384" width="9.125" style="2" customWidth="1"/>
  </cols>
  <sheetData>
    <row r="2" spans="2:6" ht="20.25">
      <c r="B2" s="164" t="s">
        <v>9</v>
      </c>
      <c r="C2" s="164"/>
      <c r="D2" s="164"/>
      <c r="E2" s="164"/>
      <c r="F2" s="164"/>
    </row>
    <row r="3" ht="15.75">
      <c r="F3" s="8"/>
    </row>
    <row r="4" spans="2:6" ht="57" customHeight="1" thickBot="1">
      <c r="B4" s="27" t="s">
        <v>255</v>
      </c>
      <c r="C4" s="28" t="s">
        <v>6</v>
      </c>
      <c r="D4" s="29" t="s">
        <v>7</v>
      </c>
      <c r="E4" s="28" t="s">
        <v>8</v>
      </c>
      <c r="F4" s="29" t="s">
        <v>7</v>
      </c>
    </row>
    <row r="5" spans="2:9" ht="24.75" customHeight="1" thickBot="1">
      <c r="B5" s="146"/>
      <c r="C5" s="30"/>
      <c r="D5" s="106" t="e">
        <f>C5/'1.1. Кол-во ГС'!L7</f>
        <v>#DIV/0!</v>
      </c>
      <c r="E5" s="49"/>
      <c r="F5" s="106" t="e">
        <f>E5/'1.1. Кол-во ГС'!L7</f>
        <v>#DIV/0!</v>
      </c>
      <c r="I5" s="53" t="b">
        <f>C5+E5='1.1. Кол-во ГС'!L7</f>
        <v>1</v>
      </c>
    </row>
    <row r="6" spans="2:9" ht="24.75" customHeight="1" thickBot="1">
      <c r="B6" s="146"/>
      <c r="C6" s="31"/>
      <c r="D6" s="106" t="e">
        <f>C6/'1.1. Кол-во ГС'!L8</f>
        <v>#DIV/0!</v>
      </c>
      <c r="E6" s="50"/>
      <c r="F6" s="106" t="e">
        <f>E6/'1.1. Кол-во ГС'!L8</f>
        <v>#DIV/0!</v>
      </c>
      <c r="I6" s="53" t="b">
        <f>C6+E6='1.1. Кол-во ГС'!L8</f>
        <v>1</v>
      </c>
    </row>
  </sheetData>
  <sheetProtection formatCells="0" formatColumns="0" formatRows="0" selectLockedCells="1"/>
  <mergeCells count="1">
    <mergeCell ref="B2:F2"/>
  </mergeCells>
  <printOptions horizontalCentered="1"/>
  <pageMargins left="0.5905511811023623" right="0.5905511811023623" top="0.7874015748031497" bottom="0.7874015748031497" header="0.5118110236220472" footer="0.5118110236220472"/>
  <pageSetup fitToHeight="0" fitToWidth="1"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9"/>
  <sheetViews>
    <sheetView view="pageBreakPreview" zoomScale="90" zoomScaleSheetLayoutView="90" zoomScalePageLayoutView="0" workbookViewId="0" topLeftCell="A1">
      <selection activeCell="D14" sqref="D14"/>
    </sheetView>
  </sheetViews>
  <sheetFormatPr defaultColWidth="9.00390625" defaultRowHeight="12.75"/>
  <cols>
    <col min="1" max="1" width="1.25" style="2" customWidth="1"/>
    <col min="2" max="2" width="31.375" style="2" customWidth="1"/>
    <col min="3" max="3" width="9.75390625" style="2" customWidth="1"/>
    <col min="4" max="4" width="11.875" style="2" customWidth="1"/>
    <col min="5" max="5" width="9.75390625" style="2" customWidth="1"/>
    <col min="6" max="6" width="11.75390625" style="2" customWidth="1"/>
    <col min="7" max="7" width="9.75390625" style="2" customWidth="1"/>
    <col min="8" max="8" width="11.875" style="2" customWidth="1"/>
    <col min="9" max="9" width="9.75390625" style="2" customWidth="1"/>
    <col min="10" max="10" width="11.75390625" style="2" customWidth="1"/>
    <col min="11" max="11" width="9.75390625" style="2" customWidth="1"/>
    <col min="12" max="12" width="12.25390625" style="2" customWidth="1"/>
    <col min="13" max="13" width="9.75390625" style="2" customWidth="1"/>
    <col min="14" max="14" width="11.875" style="2" customWidth="1"/>
    <col min="15" max="15" width="1.875" style="2" customWidth="1"/>
    <col min="16" max="16" width="15.625" style="2" customWidth="1"/>
    <col min="17" max="17" width="17.875" style="2" customWidth="1"/>
    <col min="18" max="16384" width="9.125" style="2" customWidth="1"/>
  </cols>
  <sheetData>
    <row r="1" s="73" customFormat="1" ht="15" customHeight="1">
      <c r="B1" s="81"/>
    </row>
    <row r="2" spans="2:17" s="73" customFormat="1" ht="26.25" customHeight="1">
      <c r="B2" s="251" t="s">
        <v>86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</row>
    <row r="3" spans="2:17" s="73" customFormat="1" ht="15.75" customHeight="1"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</row>
    <row r="4" spans="2:17" ht="69.75" customHeight="1">
      <c r="B4" s="209" t="s">
        <v>255</v>
      </c>
      <c r="C4" s="234" t="s">
        <v>224</v>
      </c>
      <c r="D4" s="234"/>
      <c r="E4" s="234"/>
      <c r="F4" s="234"/>
      <c r="G4" s="234" t="s">
        <v>225</v>
      </c>
      <c r="H4" s="234"/>
      <c r="I4" s="234"/>
      <c r="J4" s="234"/>
      <c r="K4" s="234" t="s">
        <v>226</v>
      </c>
      <c r="L4" s="234"/>
      <c r="M4" s="234"/>
      <c r="N4" s="234"/>
      <c r="P4" s="274" t="s">
        <v>223</v>
      </c>
      <c r="Q4" s="274" t="s">
        <v>227</v>
      </c>
    </row>
    <row r="5" spans="2:17" ht="39" customHeight="1">
      <c r="B5" s="209"/>
      <c r="C5" s="101" t="s">
        <v>84</v>
      </c>
      <c r="D5" s="102" t="s">
        <v>12</v>
      </c>
      <c r="E5" s="101" t="s">
        <v>53</v>
      </c>
      <c r="F5" s="102" t="s">
        <v>12</v>
      </c>
      <c r="G5" s="101" t="s">
        <v>84</v>
      </c>
      <c r="H5" s="102" t="s">
        <v>12</v>
      </c>
      <c r="I5" s="101" t="s">
        <v>53</v>
      </c>
      <c r="J5" s="102" t="s">
        <v>12</v>
      </c>
      <c r="K5" s="101" t="s">
        <v>84</v>
      </c>
      <c r="L5" s="102" t="s">
        <v>12</v>
      </c>
      <c r="M5" s="101" t="s">
        <v>53</v>
      </c>
      <c r="N5" s="102" t="s">
        <v>12</v>
      </c>
      <c r="P5" s="274"/>
      <c r="Q5" s="274"/>
    </row>
    <row r="6" spans="2:17" ht="30" customHeight="1">
      <c r="B6" s="146"/>
      <c r="C6" s="10"/>
      <c r="D6" s="72" t="e">
        <f>C6/P6</f>
        <v>#DIV/0!</v>
      </c>
      <c r="E6" s="10"/>
      <c r="F6" s="72" t="e">
        <f>E6/'1.1. Кол-во ГС'!K7</f>
        <v>#DIV/0!</v>
      </c>
      <c r="G6" s="11"/>
      <c r="H6" s="72" t="e">
        <f>G6/Q6</f>
        <v>#DIV/0!</v>
      </c>
      <c r="I6" s="11"/>
      <c r="J6" s="72" t="e">
        <f>I6/'1.1. Кол-во ГС'!L7</f>
        <v>#DIV/0!</v>
      </c>
      <c r="K6" s="11"/>
      <c r="L6" s="72" t="e">
        <f>K6/Q6</f>
        <v>#DIV/0!</v>
      </c>
      <c r="M6" s="11"/>
      <c r="N6" s="72" t="e">
        <f>M6/'1.1. Кол-во ГС'!L7</f>
        <v>#DIV/0!</v>
      </c>
      <c r="P6" s="144"/>
      <c r="Q6" s="144"/>
    </row>
    <row r="7" spans="2:17" ht="30" customHeight="1">
      <c r="B7" s="146"/>
      <c r="C7" s="10"/>
      <c r="D7" s="72" t="e">
        <f>C7/P7</f>
        <v>#DIV/0!</v>
      </c>
      <c r="E7" s="10"/>
      <c r="F7" s="72" t="e">
        <f>E7/'1.1. Кол-во ГС'!K8</f>
        <v>#DIV/0!</v>
      </c>
      <c r="G7" s="11"/>
      <c r="H7" s="72" t="e">
        <f>G7/Q7</f>
        <v>#DIV/0!</v>
      </c>
      <c r="I7" s="11"/>
      <c r="J7" s="72" t="e">
        <f>I7/'1.1. Кол-во ГС'!L8</f>
        <v>#DIV/0!</v>
      </c>
      <c r="K7" s="11"/>
      <c r="L7" s="72" t="e">
        <f>K7/Q7</f>
        <v>#DIV/0!</v>
      </c>
      <c r="M7" s="11"/>
      <c r="N7" s="72" t="e">
        <f>M7/'1.1. Кол-во ГС'!L8</f>
        <v>#DIV/0!</v>
      </c>
      <c r="P7" s="144"/>
      <c r="Q7" s="144"/>
    </row>
    <row r="8" ht="12.75">
      <c r="B8" s="82"/>
    </row>
    <row r="9" ht="12.75">
      <c r="D9" s="119"/>
    </row>
  </sheetData>
  <sheetProtection formatCells="0" formatColumns="0" formatRows="0" selectLockedCells="1"/>
  <mergeCells count="7">
    <mergeCell ref="B2:Q2"/>
    <mergeCell ref="P4:P5"/>
    <mergeCell ref="Q4:Q5"/>
    <mergeCell ref="G4:J4"/>
    <mergeCell ref="K4:N4"/>
    <mergeCell ref="C4:F4"/>
    <mergeCell ref="B4:B5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71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8"/>
  <sheetViews>
    <sheetView view="pageBreakPreview" zoomScale="90" zoomScaleSheetLayoutView="90" zoomScalePageLayoutView="0" workbookViewId="0" topLeftCell="A1">
      <selection activeCell="D13" sqref="D13"/>
    </sheetView>
  </sheetViews>
  <sheetFormatPr defaultColWidth="9.00390625" defaultRowHeight="12.75"/>
  <cols>
    <col min="1" max="1" width="1.25" style="2" customWidth="1"/>
    <col min="2" max="2" width="31.375" style="2" customWidth="1"/>
    <col min="3" max="8" width="16.75390625" style="2" customWidth="1"/>
    <col min="9" max="9" width="1.37890625" style="2" customWidth="1"/>
    <col min="10" max="16384" width="9.125" style="2" customWidth="1"/>
  </cols>
  <sheetData>
    <row r="1" s="73" customFormat="1" ht="15" customHeight="1">
      <c r="B1" s="81"/>
    </row>
    <row r="2" spans="2:8" s="73" customFormat="1" ht="16.5" customHeight="1">
      <c r="B2" s="195" t="s">
        <v>89</v>
      </c>
      <c r="C2" s="195"/>
      <c r="D2" s="195"/>
      <c r="E2" s="195"/>
      <c r="F2" s="195"/>
      <c r="G2" s="195"/>
      <c r="H2" s="195"/>
    </row>
    <row r="3" spans="2:8" s="73" customFormat="1" ht="16.5" customHeight="1">
      <c r="B3" s="65"/>
      <c r="C3" s="103"/>
      <c r="D3" s="103"/>
      <c r="E3" s="103"/>
      <c r="F3" s="103"/>
      <c r="G3" s="99"/>
      <c r="H3" s="8"/>
    </row>
    <row r="4" spans="2:8" s="73" customFormat="1" ht="94.5" customHeight="1">
      <c r="B4" s="209" t="s">
        <v>255</v>
      </c>
      <c r="C4" s="209" t="s">
        <v>228</v>
      </c>
      <c r="D4" s="209"/>
      <c r="E4" s="209" t="s">
        <v>230</v>
      </c>
      <c r="F4" s="209"/>
      <c r="G4" s="209"/>
      <c r="H4" s="209"/>
    </row>
    <row r="5" spans="2:8" ht="56.25" customHeight="1">
      <c r="B5" s="209"/>
      <c r="C5" s="27" t="s">
        <v>87</v>
      </c>
      <c r="D5" s="106" t="s">
        <v>12</v>
      </c>
      <c r="E5" s="27" t="s">
        <v>229</v>
      </c>
      <c r="F5" s="108" t="s">
        <v>12</v>
      </c>
      <c r="G5" s="27" t="s">
        <v>88</v>
      </c>
      <c r="H5" s="108" t="s">
        <v>12</v>
      </c>
    </row>
    <row r="6" spans="2:8" ht="30" customHeight="1">
      <c r="B6" s="146"/>
      <c r="C6" s="10"/>
      <c r="D6" s="72" t="e">
        <f>C6/'1.1. Кол-во ГС'!K7</f>
        <v>#DIV/0!</v>
      </c>
      <c r="E6" s="10"/>
      <c r="F6" s="72" t="e">
        <f>E6/'1.1. Кол-во ГС'!L7</f>
        <v>#DIV/0!</v>
      </c>
      <c r="G6" s="10"/>
      <c r="H6" s="72" t="e">
        <f>G6/'1.1. Кол-во ГС'!L7</f>
        <v>#DIV/0!</v>
      </c>
    </row>
    <row r="7" spans="2:8" ht="30" customHeight="1">
      <c r="B7" s="146"/>
      <c r="C7" s="10"/>
      <c r="D7" s="72" t="e">
        <f>C7/'1.1. Кол-во ГС'!K8</f>
        <v>#DIV/0!</v>
      </c>
      <c r="E7" s="10"/>
      <c r="F7" s="72" t="e">
        <f>E7/'1.1. Кол-во ГС'!L8</f>
        <v>#DIV/0!</v>
      </c>
      <c r="G7" s="10"/>
      <c r="H7" s="72" t="e">
        <f>G7/'1.1. Кол-во ГС'!L8</f>
        <v>#DIV/0!</v>
      </c>
    </row>
    <row r="8" ht="12.75">
      <c r="B8" s="82"/>
    </row>
  </sheetData>
  <sheetProtection formatCells="0" formatColumns="0" formatRows="0" selectLockedCells="1"/>
  <mergeCells count="4">
    <mergeCell ref="B4:B5"/>
    <mergeCell ref="C4:D4"/>
    <mergeCell ref="E4:H4"/>
    <mergeCell ref="B2:H2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0"/>
  <sheetViews>
    <sheetView view="pageBreakPreview" zoomScale="70" zoomScaleNormal="70" zoomScaleSheetLayoutView="70" zoomScalePageLayoutView="0" workbookViewId="0" topLeftCell="A1">
      <selection activeCell="D16" sqref="D16"/>
    </sheetView>
  </sheetViews>
  <sheetFormatPr defaultColWidth="9.00390625" defaultRowHeight="12.75"/>
  <cols>
    <col min="1" max="1" width="1.25" style="2" customWidth="1"/>
    <col min="2" max="2" width="31.375" style="2" customWidth="1"/>
    <col min="3" max="3" width="24.875" style="2" customWidth="1"/>
    <col min="4" max="4" width="21.625" style="2" customWidth="1"/>
    <col min="5" max="5" width="21.25390625" style="2" customWidth="1"/>
    <col min="6" max="6" width="24.75390625" style="2" customWidth="1"/>
    <col min="7" max="7" width="21.375" style="2" customWidth="1"/>
    <col min="8" max="8" width="21.00390625" style="2" customWidth="1"/>
    <col min="9" max="9" width="12.75390625" style="2" customWidth="1"/>
    <col min="10" max="10" width="15.00390625" style="2" customWidth="1"/>
    <col min="11" max="11" width="14.125" style="2" customWidth="1"/>
    <col min="12" max="12" width="25.00390625" style="2" customWidth="1"/>
    <col min="13" max="13" width="21.25390625" style="2" customWidth="1"/>
    <col min="14" max="14" width="1.75390625" style="2" customWidth="1"/>
    <col min="15" max="16384" width="9.125" style="2" customWidth="1"/>
  </cols>
  <sheetData>
    <row r="1" spans="2:7" s="73" customFormat="1" ht="15" customHeight="1">
      <c r="B1" s="81"/>
      <c r="C1" s="81"/>
      <c r="D1" s="81"/>
      <c r="E1" s="81"/>
      <c r="F1" s="81"/>
      <c r="G1" s="81"/>
    </row>
    <row r="2" spans="2:13" s="73" customFormat="1" ht="16.5" customHeight="1">
      <c r="B2" s="195" t="s">
        <v>93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</row>
    <row r="3" spans="2:13" s="73" customFormat="1" ht="16.5" customHeight="1">
      <c r="B3" s="153"/>
      <c r="C3" s="65"/>
      <c r="D3" s="65"/>
      <c r="E3" s="65"/>
      <c r="F3" s="65"/>
      <c r="G3" s="65"/>
      <c r="M3" s="8"/>
    </row>
    <row r="4" spans="2:13" s="73" customFormat="1" ht="96.75" customHeight="1">
      <c r="B4" s="209" t="s">
        <v>255</v>
      </c>
      <c r="C4" s="181" t="s">
        <v>231</v>
      </c>
      <c r="D4" s="276" t="s">
        <v>169</v>
      </c>
      <c r="E4" s="277"/>
      <c r="F4" s="278"/>
      <c r="G4" s="181" t="s">
        <v>233</v>
      </c>
      <c r="H4" s="275" t="s">
        <v>168</v>
      </c>
      <c r="I4" s="209" t="s">
        <v>234</v>
      </c>
      <c r="J4" s="209"/>
      <c r="K4" s="209"/>
      <c r="L4" s="275" t="s">
        <v>235</v>
      </c>
      <c r="M4" s="209" t="s">
        <v>172</v>
      </c>
    </row>
    <row r="5" spans="2:13" s="73" customFormat="1" ht="18" customHeight="1">
      <c r="B5" s="209"/>
      <c r="C5" s="182"/>
      <c r="D5" s="181" t="s">
        <v>170</v>
      </c>
      <c r="E5" s="181" t="s">
        <v>171</v>
      </c>
      <c r="F5" s="209" t="s">
        <v>232</v>
      </c>
      <c r="G5" s="182"/>
      <c r="H5" s="275"/>
      <c r="I5" s="209" t="s">
        <v>1</v>
      </c>
      <c r="J5" s="209" t="s">
        <v>57</v>
      </c>
      <c r="K5" s="209"/>
      <c r="L5" s="275"/>
      <c r="M5" s="209"/>
    </row>
    <row r="6" spans="2:13" ht="104.25" customHeight="1">
      <c r="B6" s="209"/>
      <c r="C6" s="183"/>
      <c r="D6" s="183"/>
      <c r="E6" s="183"/>
      <c r="F6" s="209"/>
      <c r="G6" s="183"/>
      <c r="H6" s="275"/>
      <c r="I6" s="209"/>
      <c r="J6" s="27" t="s">
        <v>94</v>
      </c>
      <c r="K6" s="27" t="s">
        <v>95</v>
      </c>
      <c r="L6" s="275"/>
      <c r="M6" s="209"/>
    </row>
    <row r="7" spans="2:13" ht="30" customHeight="1">
      <c r="B7" s="146"/>
      <c r="C7" s="30"/>
      <c r="D7" s="31"/>
      <c r="E7" s="31"/>
      <c r="F7" s="31"/>
      <c r="G7" s="31"/>
      <c r="H7" s="105" t="e">
        <f>G7/C7</f>
        <v>#DIV/0!</v>
      </c>
      <c r="I7" s="104">
        <f>J7+K7</f>
        <v>0</v>
      </c>
      <c r="J7" s="11"/>
      <c r="K7" s="11"/>
      <c r="L7" s="105" t="e">
        <f>I7/G7</f>
        <v>#DIV/0!</v>
      </c>
      <c r="M7" s="11"/>
    </row>
    <row r="8" spans="2:13" ht="30" customHeight="1">
      <c r="B8" s="146"/>
      <c r="C8" s="30"/>
      <c r="D8" s="31"/>
      <c r="E8" s="31"/>
      <c r="F8" s="31"/>
      <c r="G8" s="31"/>
      <c r="H8" s="105" t="e">
        <f>G8/C8</f>
        <v>#DIV/0!</v>
      </c>
      <c r="I8" s="104">
        <f>J8+K8</f>
        <v>0</v>
      </c>
      <c r="J8" s="11"/>
      <c r="K8" s="11"/>
      <c r="L8" s="105" t="e">
        <f>I8/G8</f>
        <v>#DIV/0!</v>
      </c>
      <c r="M8" s="11"/>
    </row>
    <row r="9" spans="2:7" ht="12.75">
      <c r="B9" s="82"/>
      <c r="C9" s="82"/>
      <c r="D9" s="82"/>
      <c r="E9" s="82"/>
      <c r="F9" s="82"/>
      <c r="G9" s="82"/>
    </row>
    <row r="10" ht="12.75">
      <c r="L10" s="120"/>
    </row>
  </sheetData>
  <sheetProtection formatCells="0" formatColumns="0" formatRows="0" selectLockedCells="1"/>
  <mergeCells count="14">
    <mergeCell ref="E5:E6"/>
    <mergeCell ref="G4:G6"/>
    <mergeCell ref="L4:L6"/>
    <mergeCell ref="M4:M6"/>
    <mergeCell ref="B2:M2"/>
    <mergeCell ref="B4:B6"/>
    <mergeCell ref="H4:H6"/>
    <mergeCell ref="I4:K4"/>
    <mergeCell ref="J5:K5"/>
    <mergeCell ref="I5:I6"/>
    <mergeCell ref="C4:C6"/>
    <mergeCell ref="F5:F6"/>
    <mergeCell ref="D4:F4"/>
    <mergeCell ref="D5:D6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landscape" paperSize="9" scale="53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9"/>
  <sheetViews>
    <sheetView view="pageBreakPreview" zoomScale="80" zoomScaleSheetLayoutView="80" zoomScalePageLayoutView="0" workbookViewId="0" topLeftCell="A1">
      <selection activeCell="F15" sqref="F15"/>
    </sheetView>
  </sheetViews>
  <sheetFormatPr defaultColWidth="9.00390625" defaultRowHeight="12.75"/>
  <cols>
    <col min="1" max="1" width="1.25" style="2" customWidth="1"/>
    <col min="2" max="2" width="31.375" style="2" customWidth="1"/>
    <col min="3" max="4" width="15.75390625" style="2" customWidth="1"/>
    <col min="5" max="5" width="17.375" style="2" customWidth="1"/>
    <col min="6" max="10" width="10.75390625" style="2" customWidth="1"/>
    <col min="11" max="11" width="9.125" style="2" customWidth="1"/>
    <col min="12" max="12" width="15.125" style="2" customWidth="1"/>
    <col min="13" max="16384" width="9.125" style="2" customWidth="1"/>
  </cols>
  <sheetData>
    <row r="1" s="73" customFormat="1" ht="15" customHeight="1">
      <c r="B1" s="81"/>
    </row>
    <row r="2" spans="2:10" s="73" customFormat="1" ht="29.25" customHeight="1">
      <c r="B2" s="251" t="s">
        <v>92</v>
      </c>
      <c r="C2" s="251"/>
      <c r="D2" s="251"/>
      <c r="E2" s="251"/>
      <c r="F2" s="251"/>
      <c r="G2" s="251"/>
      <c r="H2" s="251"/>
      <c r="I2" s="251"/>
      <c r="J2" s="251"/>
    </row>
    <row r="3" spans="2:9" s="73" customFormat="1" ht="16.5" customHeight="1">
      <c r="B3" s="65"/>
      <c r="C3" s="99"/>
      <c r="D3" s="99"/>
      <c r="E3" s="99"/>
      <c r="F3" s="99"/>
      <c r="G3" s="99"/>
      <c r="H3" s="8"/>
      <c r="I3" s="99"/>
    </row>
    <row r="4" spans="2:10" s="73" customFormat="1" ht="22.5" customHeight="1">
      <c r="B4" s="181" t="s">
        <v>255</v>
      </c>
      <c r="C4" s="209" t="s">
        <v>247</v>
      </c>
      <c r="D4" s="209"/>
      <c r="E4" s="209"/>
      <c r="F4" s="209" t="s">
        <v>251</v>
      </c>
      <c r="G4" s="209"/>
      <c r="H4" s="209"/>
      <c r="I4" s="209"/>
      <c r="J4" s="279" t="s">
        <v>252</v>
      </c>
    </row>
    <row r="5" spans="2:10" ht="36" customHeight="1">
      <c r="B5" s="182"/>
      <c r="C5" s="209"/>
      <c r="D5" s="209"/>
      <c r="E5" s="209"/>
      <c r="F5" s="209"/>
      <c r="G5" s="209"/>
      <c r="H5" s="209"/>
      <c r="I5" s="209"/>
      <c r="J5" s="280"/>
    </row>
    <row r="6" spans="2:10" ht="81.75" customHeight="1">
      <c r="B6" s="182"/>
      <c r="C6" s="181" t="s">
        <v>87</v>
      </c>
      <c r="D6" s="234" t="s">
        <v>248</v>
      </c>
      <c r="E6" s="234"/>
      <c r="F6" s="282" t="s">
        <v>87</v>
      </c>
      <c r="G6" s="282" t="s">
        <v>90</v>
      </c>
      <c r="H6" s="282" t="s">
        <v>91</v>
      </c>
      <c r="I6" s="282" t="s">
        <v>250</v>
      </c>
      <c r="J6" s="280"/>
    </row>
    <row r="7" spans="2:10" ht="53.25" customHeight="1">
      <c r="B7" s="183"/>
      <c r="C7" s="183"/>
      <c r="D7" s="143" t="s">
        <v>87</v>
      </c>
      <c r="E7" s="154" t="s">
        <v>249</v>
      </c>
      <c r="F7" s="283"/>
      <c r="G7" s="283"/>
      <c r="H7" s="283"/>
      <c r="I7" s="283"/>
      <c r="J7" s="281"/>
    </row>
    <row r="8" spans="2:12" ht="30" customHeight="1">
      <c r="B8" s="146"/>
      <c r="C8" s="155"/>
      <c r="D8" s="155"/>
      <c r="E8" s="156" t="e">
        <f>D8/C8</f>
        <v>#DIV/0!</v>
      </c>
      <c r="F8" s="157">
        <f>G8+H8+I8</f>
        <v>0</v>
      </c>
      <c r="G8" s="155"/>
      <c r="H8" s="155"/>
      <c r="I8" s="155"/>
      <c r="J8" s="152"/>
      <c r="L8" s="152" t="b">
        <f>C8=F8+J8</f>
        <v>1</v>
      </c>
    </row>
    <row r="9" spans="2:12" ht="30" customHeight="1">
      <c r="B9" s="146"/>
      <c r="C9" s="155"/>
      <c r="D9" s="155"/>
      <c r="E9" s="156" t="e">
        <f>D9/C9</f>
        <v>#DIV/0!</v>
      </c>
      <c r="F9" s="157">
        <f>G9+H9+I9</f>
        <v>0</v>
      </c>
      <c r="G9" s="155"/>
      <c r="H9" s="155"/>
      <c r="I9" s="155"/>
      <c r="J9" s="158"/>
      <c r="L9" s="152" t="b">
        <f>C9=F9+J9</f>
        <v>1</v>
      </c>
    </row>
  </sheetData>
  <sheetProtection formatCells="0" formatColumns="0" formatRows="0" selectLockedCells="1"/>
  <mergeCells count="11">
    <mergeCell ref="C4:E5"/>
    <mergeCell ref="C6:C7"/>
    <mergeCell ref="J4:J7"/>
    <mergeCell ref="B2:J2"/>
    <mergeCell ref="D6:E6"/>
    <mergeCell ref="F6:F7"/>
    <mergeCell ref="G6:G7"/>
    <mergeCell ref="H6:H7"/>
    <mergeCell ref="I6:I7"/>
    <mergeCell ref="F4:I5"/>
    <mergeCell ref="B4:B7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6"/>
  <sheetViews>
    <sheetView view="pageBreakPreview" zoomScaleSheetLayoutView="100" zoomScalePageLayoutView="0" workbookViewId="0" topLeftCell="A1">
      <selection activeCell="F5" sqref="F5"/>
    </sheetView>
  </sheetViews>
  <sheetFormatPr defaultColWidth="9.00390625" defaultRowHeight="12.75"/>
  <cols>
    <col min="1" max="1" width="2.00390625" style="2" customWidth="1"/>
    <col min="2" max="2" width="31.375" style="2" customWidth="1"/>
    <col min="3" max="6" width="24.75390625" style="2" customWidth="1"/>
    <col min="7" max="7" width="2.25390625" style="2" customWidth="1"/>
    <col min="8" max="8" width="9.125" style="2" customWidth="1"/>
    <col min="9" max="9" width="12.875" style="2" customWidth="1"/>
    <col min="10" max="16384" width="9.125" style="2" customWidth="1"/>
  </cols>
  <sheetData>
    <row r="2" spans="2:6" ht="20.25">
      <c r="B2" s="164" t="s">
        <v>10</v>
      </c>
      <c r="C2" s="164"/>
      <c r="D2" s="164"/>
      <c r="E2" s="164"/>
      <c r="F2" s="164"/>
    </row>
    <row r="3" ht="15.75">
      <c r="F3" s="8"/>
    </row>
    <row r="4" spans="2:6" ht="57" customHeight="1" thickBot="1">
      <c r="B4" s="27" t="s">
        <v>0</v>
      </c>
      <c r="C4" s="28" t="s">
        <v>6</v>
      </c>
      <c r="D4" s="9" t="s">
        <v>7</v>
      </c>
      <c r="E4" s="28" t="s">
        <v>8</v>
      </c>
      <c r="F4" s="29" t="s">
        <v>7</v>
      </c>
    </row>
    <row r="5" spans="2:9" ht="24.75" customHeight="1" thickBot="1">
      <c r="B5" s="146"/>
      <c r="C5" s="30">
        <v>422</v>
      </c>
      <c r="D5" s="106">
        <f>C5/'1.2. Кол-во МС'!H7</f>
        <v>0.18864550737594993</v>
      </c>
      <c r="E5" s="30">
        <v>1815</v>
      </c>
      <c r="F5" s="106">
        <f>E5/'1.2. Кол-во МС'!H7</f>
        <v>0.81135449262405</v>
      </c>
      <c r="I5" s="54" t="b">
        <f>C5+E5='1.2. Кол-во МС'!H7</f>
        <v>1</v>
      </c>
    </row>
    <row r="6" spans="2:9" ht="24.75" customHeight="1" thickBot="1">
      <c r="B6" s="146"/>
      <c r="C6" s="31"/>
      <c r="D6" s="106" t="e">
        <f>C6/'1.2. Кол-во МС'!H8</f>
        <v>#DIV/0!</v>
      </c>
      <c r="E6" s="31"/>
      <c r="F6" s="106" t="e">
        <f>E6/'1.2. Кол-во МС'!H8</f>
        <v>#DIV/0!</v>
      </c>
      <c r="I6" s="54" t="b">
        <f>C6+E6='1.2. Кол-во МС'!H8</f>
        <v>1</v>
      </c>
    </row>
  </sheetData>
  <sheetProtection formatCells="0" formatColumns="0" formatRows="0" selectLockedCells="1"/>
  <mergeCells count="1">
    <mergeCell ref="B2:F2"/>
  </mergeCells>
  <printOptions horizontalCentered="1"/>
  <pageMargins left="0.5905511811023623" right="0.5905511811023623" top="0.7874015748031497" bottom="0.7874015748031497" header="0.5118110236220472" footer="0.5118110236220472"/>
  <pageSetup fitToHeight="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6"/>
  <sheetViews>
    <sheetView view="pageBreakPreview" zoomScaleSheetLayoutView="100" zoomScalePageLayoutView="0" workbookViewId="0" topLeftCell="A1">
      <selection activeCell="C11" sqref="C11"/>
    </sheetView>
  </sheetViews>
  <sheetFormatPr defaultColWidth="9.00390625" defaultRowHeight="12.75"/>
  <cols>
    <col min="1" max="1" width="2.00390625" style="2" customWidth="1"/>
    <col min="2" max="2" width="31.375" style="2" customWidth="1"/>
    <col min="3" max="3" width="9.75390625" style="2" customWidth="1"/>
    <col min="4" max="4" width="11.75390625" style="2" customWidth="1"/>
    <col min="5" max="5" width="9.75390625" style="2" customWidth="1"/>
    <col min="6" max="6" width="12.375" style="2" customWidth="1"/>
    <col min="7" max="7" width="9.75390625" style="2" customWidth="1"/>
    <col min="8" max="8" width="12.25390625" style="2" customWidth="1"/>
    <col min="9" max="9" width="9.75390625" style="2" customWidth="1"/>
    <col min="10" max="10" width="11.875" style="2" customWidth="1"/>
    <col min="11" max="11" width="9.75390625" style="2" customWidth="1"/>
    <col min="12" max="12" width="12.75390625" style="2" customWidth="1"/>
    <col min="13" max="13" width="11.75390625" style="2" customWidth="1"/>
    <col min="14" max="14" width="3.125" style="2" customWidth="1"/>
    <col min="15" max="15" width="9.125" style="2" customWidth="1"/>
    <col min="16" max="16" width="12.75390625" style="2" customWidth="1"/>
    <col min="17" max="16384" width="9.125" style="2" customWidth="1"/>
  </cols>
  <sheetData>
    <row r="2" spans="2:13" ht="20.25">
      <c r="B2" s="164" t="s">
        <v>18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</row>
    <row r="3" ht="15.75">
      <c r="L3" s="8"/>
    </row>
    <row r="4" spans="2:13" ht="68.25" customHeight="1" thickBot="1">
      <c r="B4" s="27" t="s">
        <v>255</v>
      </c>
      <c r="C4" s="28" t="s">
        <v>11</v>
      </c>
      <c r="D4" s="29" t="s">
        <v>12</v>
      </c>
      <c r="E4" s="28" t="s">
        <v>13</v>
      </c>
      <c r="F4" s="29" t="s">
        <v>12</v>
      </c>
      <c r="G4" s="28" t="s">
        <v>14</v>
      </c>
      <c r="H4" s="29" t="s">
        <v>12</v>
      </c>
      <c r="I4" s="28" t="s">
        <v>15</v>
      </c>
      <c r="J4" s="29" t="s">
        <v>12</v>
      </c>
      <c r="K4" s="28" t="s">
        <v>16</v>
      </c>
      <c r="L4" s="29" t="s">
        <v>12</v>
      </c>
      <c r="M4" s="28" t="s">
        <v>17</v>
      </c>
    </row>
    <row r="5" spans="2:16" ht="30" customHeight="1" thickBot="1">
      <c r="B5" s="146"/>
      <c r="C5" s="30"/>
      <c r="D5" s="106" t="e">
        <f>C5/'1.1. Кол-во ГС'!L7</f>
        <v>#DIV/0!</v>
      </c>
      <c r="E5" s="10"/>
      <c r="F5" s="106" t="e">
        <f>E5/'1.1. Кол-во ГС'!L7</f>
        <v>#DIV/0!</v>
      </c>
      <c r="G5" s="30"/>
      <c r="H5" s="106" t="e">
        <f>G5/'1.1. Кол-во ГС'!L7</f>
        <v>#DIV/0!</v>
      </c>
      <c r="I5" s="30"/>
      <c r="J5" s="106" t="e">
        <f>I5/'1.1. Кол-во ГС'!L7</f>
        <v>#DIV/0!</v>
      </c>
      <c r="K5" s="30"/>
      <c r="L5" s="106" t="e">
        <f>K5/'1.1. Кол-во ГС'!L7</f>
        <v>#DIV/0!</v>
      </c>
      <c r="M5" s="11"/>
      <c r="P5" s="53" t="b">
        <f>C5+E5+G5+I5+K5='1.1. Кол-во ГС'!L7</f>
        <v>1</v>
      </c>
    </row>
    <row r="6" spans="2:16" ht="30" customHeight="1" thickBot="1">
      <c r="B6" s="146"/>
      <c r="C6" s="31"/>
      <c r="D6" s="106" t="e">
        <f>C6/'1.1. Кол-во ГС'!L8</f>
        <v>#DIV/0!</v>
      </c>
      <c r="E6" s="10"/>
      <c r="F6" s="106" t="e">
        <f>E6/'1.1. Кол-во ГС'!L8</f>
        <v>#DIV/0!</v>
      </c>
      <c r="G6" s="31"/>
      <c r="H6" s="106" t="e">
        <f>G6/'1.1. Кол-во ГС'!L8</f>
        <v>#DIV/0!</v>
      </c>
      <c r="I6" s="31"/>
      <c r="J6" s="106" t="e">
        <f>I6/'1.1. Кол-во ГС'!L8</f>
        <v>#DIV/0!</v>
      </c>
      <c r="K6" s="31"/>
      <c r="L6" s="106" t="e">
        <f>K6/'1.1. Кол-во ГС'!L8</f>
        <v>#DIV/0!</v>
      </c>
      <c r="M6" s="11"/>
      <c r="P6" s="53" t="b">
        <f>C6+E6+G6+I6+K6='1.1. Кол-во ГС'!L8</f>
        <v>1</v>
      </c>
    </row>
  </sheetData>
  <sheetProtection formatCells="0" formatColumns="0" formatRows="0" selectLockedCells="1"/>
  <mergeCells count="1">
    <mergeCell ref="B2:M2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8"/>
  <sheetViews>
    <sheetView view="pageBreakPreview" zoomScaleSheetLayoutView="100" zoomScalePageLayoutView="0" workbookViewId="0" topLeftCell="A1">
      <selection activeCell="N5" sqref="N5"/>
    </sheetView>
  </sheetViews>
  <sheetFormatPr defaultColWidth="9.00390625" defaultRowHeight="12.75"/>
  <cols>
    <col min="1" max="1" width="1.12109375" style="2" customWidth="1"/>
    <col min="2" max="2" width="31.375" style="2" customWidth="1"/>
    <col min="3" max="3" width="9.75390625" style="2" customWidth="1"/>
    <col min="4" max="4" width="11.875" style="2" customWidth="1"/>
    <col min="5" max="5" width="9.75390625" style="2" customWidth="1"/>
    <col min="6" max="6" width="11.75390625" style="2" customWidth="1"/>
    <col min="7" max="7" width="9.75390625" style="2" customWidth="1"/>
    <col min="8" max="8" width="12.25390625" style="2" customWidth="1"/>
    <col min="9" max="9" width="9.75390625" style="2" customWidth="1"/>
    <col min="10" max="10" width="11.875" style="2" customWidth="1"/>
    <col min="11" max="11" width="9.75390625" style="2" customWidth="1"/>
    <col min="12" max="12" width="12.125" style="2" customWidth="1"/>
    <col min="13" max="13" width="12.375" style="2" customWidth="1"/>
    <col min="14" max="14" width="1.625" style="2" customWidth="1"/>
    <col min="15" max="15" width="9.125" style="2" customWidth="1"/>
    <col min="16" max="16" width="10.125" style="2" bestFit="1" customWidth="1"/>
    <col min="17" max="16384" width="9.125" style="2" customWidth="1"/>
  </cols>
  <sheetData>
    <row r="2" spans="2:13" ht="20.25">
      <c r="B2" s="164" t="s">
        <v>19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</row>
    <row r="3" ht="15.75">
      <c r="L3" s="8"/>
    </row>
    <row r="4" spans="2:13" ht="68.25" customHeight="1" thickBot="1">
      <c r="B4" s="27" t="s">
        <v>0</v>
      </c>
      <c r="C4" s="28" t="s">
        <v>11</v>
      </c>
      <c r="D4" s="29" t="s">
        <v>12</v>
      </c>
      <c r="E4" s="28" t="s">
        <v>13</v>
      </c>
      <c r="F4" s="29" t="s">
        <v>12</v>
      </c>
      <c r="G4" s="28" t="s">
        <v>14</v>
      </c>
      <c r="H4" s="29" t="s">
        <v>12</v>
      </c>
      <c r="I4" s="28" t="s">
        <v>15</v>
      </c>
      <c r="J4" s="29" t="s">
        <v>12</v>
      </c>
      <c r="K4" s="28" t="s">
        <v>16</v>
      </c>
      <c r="L4" s="29" t="s">
        <v>12</v>
      </c>
      <c r="M4" s="28" t="s">
        <v>17</v>
      </c>
    </row>
    <row r="5" spans="2:16" ht="30" customHeight="1" thickBot="1">
      <c r="B5" s="146"/>
      <c r="C5" s="30">
        <v>250</v>
      </c>
      <c r="D5" s="106">
        <f>C5/'1.2. Кол-во МС'!H7</f>
        <v>0.11175681716584712</v>
      </c>
      <c r="E5" s="10">
        <v>680</v>
      </c>
      <c r="F5" s="106">
        <f>E5/'1.2. Кол-во МС'!H7</f>
        <v>0.30397854269110414</v>
      </c>
      <c r="G5" s="30">
        <v>756</v>
      </c>
      <c r="H5" s="106">
        <f>G5/'1.2. Кол-во МС'!H7</f>
        <v>0.3379526151095217</v>
      </c>
      <c r="I5" s="30">
        <v>462</v>
      </c>
      <c r="J5" s="106">
        <f>I5/'1.2. Кол-во МС'!H7</f>
        <v>0.20652659812248547</v>
      </c>
      <c r="K5" s="30">
        <v>89</v>
      </c>
      <c r="L5" s="106">
        <f>K5/'1.2. Кол-во МС'!H7</f>
        <v>0.039785426911041574</v>
      </c>
      <c r="M5" s="11">
        <v>43</v>
      </c>
      <c r="P5" s="53" t="b">
        <f>C5+E5+G5+I5+K5='1.2. Кол-во МС'!H7</f>
        <v>1</v>
      </c>
    </row>
    <row r="6" spans="1:16" ht="30" customHeight="1" thickBot="1">
      <c r="A6" s="12"/>
      <c r="B6" s="146"/>
      <c r="C6" s="31"/>
      <c r="D6" s="106" t="e">
        <f>C6/'1.2. Кол-во МС'!H8</f>
        <v>#DIV/0!</v>
      </c>
      <c r="E6" s="10"/>
      <c r="F6" s="106" t="e">
        <f>E6/'1.2. Кол-во МС'!H8</f>
        <v>#DIV/0!</v>
      </c>
      <c r="G6" s="31"/>
      <c r="H6" s="106" t="e">
        <f>G6/'1.2. Кол-во МС'!H8</f>
        <v>#DIV/0!</v>
      </c>
      <c r="I6" s="31"/>
      <c r="J6" s="106" t="e">
        <f>I6/'1.2. Кол-во МС'!H8</f>
        <v>#DIV/0!</v>
      </c>
      <c r="K6" s="31"/>
      <c r="L6" s="106" t="e">
        <f>K6/'1.2. Кол-во МС'!H8</f>
        <v>#DIV/0!</v>
      </c>
      <c r="M6" s="11"/>
      <c r="P6" s="53" t="b">
        <f>C6+E6+G6+I6+K6='1.2. Кол-во МС'!H8</f>
        <v>1</v>
      </c>
    </row>
    <row r="8" spans="5:6" ht="12.75">
      <c r="E8" s="13"/>
      <c r="F8" s="13"/>
    </row>
  </sheetData>
  <sheetProtection formatCells="0" formatColumns="0" formatRows="0" selectLockedCells="1"/>
  <mergeCells count="1">
    <mergeCell ref="B2:M2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86" r:id="rId1"/>
  <colBreaks count="2" manualBreakCount="2">
    <brk id="13" max="18" man="1"/>
    <brk id="1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9"/>
  <sheetViews>
    <sheetView view="pageBreakPreview" zoomScale="80" zoomScaleNormal="80" zoomScaleSheetLayoutView="80" zoomScalePageLayoutView="0" workbookViewId="0" topLeftCell="A1">
      <selection activeCell="C16" sqref="C16"/>
    </sheetView>
  </sheetViews>
  <sheetFormatPr defaultColWidth="9.00390625" defaultRowHeight="12.75"/>
  <cols>
    <col min="1" max="1" width="31.375" style="14" customWidth="1"/>
    <col min="2" max="21" width="7.75390625" style="2" customWidth="1"/>
    <col min="22" max="22" width="1.37890625" style="2" customWidth="1"/>
    <col min="23" max="23" width="5.125" style="2" customWidth="1"/>
    <col min="24" max="24" width="12.75390625" style="2" customWidth="1"/>
    <col min="25" max="26" width="10.75390625" style="2" bestFit="1" customWidth="1"/>
    <col min="27" max="16384" width="9.125" style="2" customWidth="1"/>
  </cols>
  <sheetData>
    <row r="2" spans="1:21" ht="20.25">
      <c r="A2" s="164" t="s">
        <v>28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</row>
    <row r="3" ht="15.75">
      <c r="T3" s="8"/>
    </row>
    <row r="4" spans="1:24" ht="21" customHeight="1">
      <c r="A4" s="178" t="s">
        <v>255</v>
      </c>
      <c r="B4" s="159" t="s">
        <v>20</v>
      </c>
      <c r="C4" s="160"/>
      <c r="D4" s="160"/>
      <c r="E4" s="160"/>
      <c r="F4" s="160"/>
      <c r="G4" s="160"/>
      <c r="H4" s="160"/>
      <c r="I4" s="161"/>
      <c r="J4" s="168" t="s">
        <v>165</v>
      </c>
      <c r="K4" s="169"/>
      <c r="L4" s="169"/>
      <c r="M4" s="169"/>
      <c r="N4" s="169"/>
      <c r="O4" s="169"/>
      <c r="P4" s="169"/>
      <c r="Q4" s="169"/>
      <c r="R4" s="169"/>
      <c r="S4" s="170"/>
      <c r="T4" s="162" t="s">
        <v>27</v>
      </c>
      <c r="U4" s="175" t="s">
        <v>21</v>
      </c>
      <c r="X4" s="51"/>
    </row>
    <row r="5" spans="1:24" ht="29.25" customHeight="1">
      <c r="A5" s="179"/>
      <c r="B5" s="162" t="s">
        <v>1</v>
      </c>
      <c r="C5" s="175" t="s">
        <v>21</v>
      </c>
      <c r="D5" s="159" t="s">
        <v>112</v>
      </c>
      <c r="E5" s="160"/>
      <c r="F5" s="160"/>
      <c r="G5" s="160"/>
      <c r="H5" s="160"/>
      <c r="I5" s="161"/>
      <c r="J5" s="171"/>
      <c r="K5" s="172"/>
      <c r="L5" s="172"/>
      <c r="M5" s="172"/>
      <c r="N5" s="172"/>
      <c r="O5" s="172"/>
      <c r="P5" s="172"/>
      <c r="Q5" s="172"/>
      <c r="R5" s="172"/>
      <c r="S5" s="173"/>
      <c r="T5" s="174"/>
      <c r="U5" s="176"/>
      <c r="X5" s="51"/>
    </row>
    <row r="6" spans="1:24" ht="148.5" customHeight="1" thickBot="1">
      <c r="A6" s="180"/>
      <c r="B6" s="163"/>
      <c r="C6" s="177"/>
      <c r="D6" s="33" t="s">
        <v>113</v>
      </c>
      <c r="E6" s="25" t="s">
        <v>12</v>
      </c>
      <c r="F6" s="33" t="s">
        <v>114</v>
      </c>
      <c r="G6" s="25" t="s">
        <v>12</v>
      </c>
      <c r="H6" s="33" t="s">
        <v>115</v>
      </c>
      <c r="I6" s="25" t="s">
        <v>12</v>
      </c>
      <c r="J6" s="32" t="s">
        <v>22</v>
      </c>
      <c r="K6" s="24" t="s">
        <v>12</v>
      </c>
      <c r="L6" s="32" t="s">
        <v>23</v>
      </c>
      <c r="M6" s="24" t="s">
        <v>12</v>
      </c>
      <c r="N6" s="32" t="s">
        <v>24</v>
      </c>
      <c r="O6" s="24" t="s">
        <v>12</v>
      </c>
      <c r="P6" s="32" t="s">
        <v>25</v>
      </c>
      <c r="Q6" s="24" t="s">
        <v>12</v>
      </c>
      <c r="R6" s="32" t="s">
        <v>26</v>
      </c>
      <c r="S6" s="24" t="s">
        <v>12</v>
      </c>
      <c r="T6" s="163"/>
      <c r="U6" s="177"/>
      <c r="X6" s="51"/>
    </row>
    <row r="7" spans="1:26" ht="30" customHeight="1">
      <c r="A7" s="146"/>
      <c r="B7" s="148">
        <f>D7+F7+H7</f>
        <v>0</v>
      </c>
      <c r="C7" s="106" t="e">
        <f>B7/'1.1. Кол-во ГС'!L7</f>
        <v>#DIV/0!</v>
      </c>
      <c r="D7" s="10"/>
      <c r="E7" s="106" t="e">
        <f>D7/B7</f>
        <v>#DIV/0!</v>
      </c>
      <c r="F7" s="10"/>
      <c r="G7" s="72" t="e">
        <f>F7/B7</f>
        <v>#DIV/0!</v>
      </c>
      <c r="H7" s="10"/>
      <c r="I7" s="72" t="e">
        <f>H7/B7</f>
        <v>#DIV/0!</v>
      </c>
      <c r="J7" s="31"/>
      <c r="K7" s="106" t="e">
        <f>J7/B7</f>
        <v>#DIV/0!</v>
      </c>
      <c r="L7" s="31"/>
      <c r="M7" s="106" t="e">
        <f>L7/B7</f>
        <v>#DIV/0!</v>
      </c>
      <c r="N7" s="31"/>
      <c r="O7" s="106" t="e">
        <f>N7/B7</f>
        <v>#DIV/0!</v>
      </c>
      <c r="P7" s="31"/>
      <c r="Q7" s="106" t="e">
        <f>P7/B7</f>
        <v>#DIV/0!</v>
      </c>
      <c r="R7" s="31"/>
      <c r="S7" s="106" t="e">
        <f>R7/B7</f>
        <v>#DIV/0!</v>
      </c>
      <c r="T7" s="31"/>
      <c r="U7" s="106" t="e">
        <f>T7/'1.1. Кол-во ГС'!L7</f>
        <v>#DIV/0!</v>
      </c>
      <c r="X7" s="121" t="b">
        <f>J7+L7+N7+P7+R7=B7</f>
        <v>1</v>
      </c>
      <c r="Y7" s="147" t="b">
        <f>B7=D7+F7+H7</f>
        <v>1</v>
      </c>
      <c r="Z7" s="147" t="b">
        <f>B7+T7='1.1. Кол-во ГС'!L7</f>
        <v>1</v>
      </c>
    </row>
    <row r="8" spans="1:26" ht="30" customHeight="1">
      <c r="A8" s="146"/>
      <c r="B8" s="148">
        <f>D8+F8+H8</f>
        <v>0</v>
      </c>
      <c r="C8" s="106" t="e">
        <f>B8/'1.1. Кол-во ГС'!L8</f>
        <v>#DIV/0!</v>
      </c>
      <c r="D8" s="10"/>
      <c r="E8" s="106" t="e">
        <f>D8/B8</f>
        <v>#DIV/0!</v>
      </c>
      <c r="F8" s="10"/>
      <c r="G8" s="72" t="e">
        <f>F8/B8</f>
        <v>#DIV/0!</v>
      </c>
      <c r="H8" s="10"/>
      <c r="I8" s="72" t="e">
        <f>H8/B8</f>
        <v>#DIV/0!</v>
      </c>
      <c r="J8" s="31"/>
      <c r="K8" s="106" t="e">
        <f>J8/B8</f>
        <v>#DIV/0!</v>
      </c>
      <c r="L8" s="31"/>
      <c r="M8" s="106" t="e">
        <f>L8/B8</f>
        <v>#DIV/0!</v>
      </c>
      <c r="N8" s="31"/>
      <c r="O8" s="106" t="e">
        <f>N8/B8</f>
        <v>#DIV/0!</v>
      </c>
      <c r="P8" s="31"/>
      <c r="Q8" s="106" t="e">
        <f>P8/B8</f>
        <v>#DIV/0!</v>
      </c>
      <c r="R8" s="31"/>
      <c r="S8" s="106" t="e">
        <f>R8/B8</f>
        <v>#DIV/0!</v>
      </c>
      <c r="T8" s="31"/>
      <c r="U8" s="106" t="e">
        <f>T8/'1.1. Кол-во ГС'!L8</f>
        <v>#DIV/0!</v>
      </c>
      <c r="X8" s="122" t="b">
        <f>J8+L8+N8+P8+R8=B8</f>
        <v>1</v>
      </c>
      <c r="Y8" s="147" t="b">
        <f>B8=D8+F8+H8</f>
        <v>1</v>
      </c>
      <c r="Z8" s="147" t="b">
        <f>B8+T8='1.1. Кол-во ГС'!L8</f>
        <v>1</v>
      </c>
    </row>
    <row r="9" ht="12.75">
      <c r="L9" s="22"/>
    </row>
  </sheetData>
  <sheetProtection formatCells="0" formatColumns="0" formatRows="0" selectLockedCells="1"/>
  <mergeCells count="9">
    <mergeCell ref="J4:S5"/>
    <mergeCell ref="T4:T6"/>
    <mergeCell ref="U4:U6"/>
    <mergeCell ref="A2:U2"/>
    <mergeCell ref="B5:B6"/>
    <mergeCell ref="C5:C6"/>
    <mergeCell ref="D5:I5"/>
    <mergeCell ref="A4:A6"/>
    <mergeCell ref="B4:I4"/>
  </mergeCells>
  <printOptions horizontalCentered="1"/>
  <pageMargins left="0.5905511811023623" right="0.5905511811023623" top="0.6692913385826772" bottom="0.6692913385826772" header="0.5118110236220472" footer="0.5118110236220472"/>
  <pageSetup fitToHeight="0" fitToWidth="1" horizontalDpi="600" verticalDpi="6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8"/>
  <sheetViews>
    <sheetView view="pageBreakPreview" zoomScale="80" zoomScaleNormal="80" zoomScaleSheetLayoutView="80" zoomScalePageLayoutView="0" workbookViewId="0" topLeftCell="A1">
      <selection activeCell="U7" sqref="U7"/>
    </sheetView>
  </sheetViews>
  <sheetFormatPr defaultColWidth="9.00390625" defaultRowHeight="12.75"/>
  <cols>
    <col min="1" max="1" width="31.375" style="2" customWidth="1"/>
    <col min="2" max="21" width="7.75390625" style="2" customWidth="1"/>
    <col min="22" max="22" width="4.00390625" style="2" customWidth="1"/>
    <col min="23" max="23" width="13.00390625" style="2" customWidth="1"/>
    <col min="24" max="25" width="10.75390625" style="2" bestFit="1" customWidth="1"/>
    <col min="26" max="16384" width="9.125" style="2" customWidth="1"/>
  </cols>
  <sheetData>
    <row r="2" spans="1:21" ht="20.25">
      <c r="A2" s="164" t="s">
        <v>29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</row>
    <row r="3" ht="15.75">
      <c r="T3" s="8"/>
    </row>
    <row r="4" spans="1:24" ht="21" customHeight="1">
      <c r="A4" s="181" t="s">
        <v>0</v>
      </c>
      <c r="B4" s="159" t="s">
        <v>20</v>
      </c>
      <c r="C4" s="160"/>
      <c r="D4" s="160"/>
      <c r="E4" s="160"/>
      <c r="F4" s="160"/>
      <c r="G4" s="160"/>
      <c r="H4" s="160"/>
      <c r="I4" s="161"/>
      <c r="J4" s="168" t="s">
        <v>165</v>
      </c>
      <c r="K4" s="169"/>
      <c r="L4" s="169"/>
      <c r="M4" s="169"/>
      <c r="N4" s="169"/>
      <c r="O4" s="169"/>
      <c r="P4" s="169"/>
      <c r="Q4" s="169"/>
      <c r="R4" s="169"/>
      <c r="S4" s="170"/>
      <c r="T4" s="162" t="s">
        <v>27</v>
      </c>
      <c r="U4" s="175" t="s">
        <v>21</v>
      </c>
      <c r="W4"/>
      <c r="X4"/>
    </row>
    <row r="5" spans="1:24" ht="27.75" customHeight="1">
      <c r="A5" s="182"/>
      <c r="B5" s="184" t="s">
        <v>1</v>
      </c>
      <c r="C5" s="185" t="s">
        <v>21</v>
      </c>
      <c r="D5" s="159" t="s">
        <v>112</v>
      </c>
      <c r="E5" s="160"/>
      <c r="F5" s="160"/>
      <c r="G5" s="160"/>
      <c r="H5" s="160"/>
      <c r="I5" s="161"/>
      <c r="J5" s="171"/>
      <c r="K5" s="172"/>
      <c r="L5" s="172"/>
      <c r="M5" s="172"/>
      <c r="N5" s="172"/>
      <c r="O5" s="172"/>
      <c r="P5" s="172"/>
      <c r="Q5" s="172"/>
      <c r="R5" s="172"/>
      <c r="S5" s="173"/>
      <c r="T5" s="174"/>
      <c r="U5" s="176"/>
      <c r="W5"/>
      <c r="X5"/>
    </row>
    <row r="6" spans="1:24" ht="156" customHeight="1" thickBot="1">
      <c r="A6" s="183"/>
      <c r="B6" s="184"/>
      <c r="C6" s="185"/>
      <c r="D6" s="98" t="s">
        <v>113</v>
      </c>
      <c r="E6" s="25" t="s">
        <v>12</v>
      </c>
      <c r="F6" s="98" t="s">
        <v>114</v>
      </c>
      <c r="G6" s="25" t="s">
        <v>12</v>
      </c>
      <c r="H6" s="98" t="s">
        <v>115</v>
      </c>
      <c r="I6" s="25" t="s">
        <v>12</v>
      </c>
      <c r="J6" s="32" t="s">
        <v>22</v>
      </c>
      <c r="K6" s="24" t="s">
        <v>12</v>
      </c>
      <c r="L6" s="32" t="s">
        <v>23</v>
      </c>
      <c r="M6" s="24" t="s">
        <v>12</v>
      </c>
      <c r="N6" s="32" t="s">
        <v>24</v>
      </c>
      <c r="O6" s="24" t="s">
        <v>12</v>
      </c>
      <c r="P6" s="32" t="s">
        <v>25</v>
      </c>
      <c r="Q6" s="24" t="s">
        <v>12</v>
      </c>
      <c r="R6" s="32" t="s">
        <v>26</v>
      </c>
      <c r="S6" s="24" t="s">
        <v>12</v>
      </c>
      <c r="T6" s="163"/>
      <c r="U6" s="177"/>
      <c r="W6"/>
      <c r="X6"/>
    </row>
    <row r="7" spans="1:25" ht="30" customHeight="1" thickBot="1">
      <c r="A7" s="146"/>
      <c r="B7" s="107">
        <f>D7+F7+H7</f>
        <v>1983</v>
      </c>
      <c r="C7" s="9">
        <f>B7/'1.2. Кол-во МС'!H7</f>
        <v>0.8864550737594993</v>
      </c>
      <c r="D7" s="16">
        <v>270</v>
      </c>
      <c r="E7" s="15">
        <f>D7/B7</f>
        <v>0.1361573373676248</v>
      </c>
      <c r="F7" s="16">
        <v>1649</v>
      </c>
      <c r="G7" s="15">
        <f>F7/B7</f>
        <v>0.8315683308119012</v>
      </c>
      <c r="H7" s="16">
        <v>64</v>
      </c>
      <c r="I7" s="15">
        <f>H7/B7</f>
        <v>0.03227433182047403</v>
      </c>
      <c r="J7" s="20">
        <v>151</v>
      </c>
      <c r="K7" s="9">
        <f>J7/B7</f>
        <v>0.07614725163893091</v>
      </c>
      <c r="L7" s="20">
        <v>726</v>
      </c>
      <c r="M7" s="9">
        <f>L7/B7</f>
        <v>0.3661119515885023</v>
      </c>
      <c r="N7" s="20">
        <v>376</v>
      </c>
      <c r="O7" s="9">
        <f>N7/B7</f>
        <v>0.18961169944528491</v>
      </c>
      <c r="P7" s="20">
        <v>133</v>
      </c>
      <c r="Q7" s="9">
        <f>P7/B7</f>
        <v>0.0670700958144226</v>
      </c>
      <c r="R7" s="20">
        <v>597</v>
      </c>
      <c r="S7" s="9">
        <f>R7/B7</f>
        <v>0.3010590015128593</v>
      </c>
      <c r="T7" s="20">
        <v>254</v>
      </c>
      <c r="U7" s="9">
        <f>T7/'1.2. Кол-во МС'!H7</f>
        <v>0.11354492624050067</v>
      </c>
      <c r="V7" s="23"/>
      <c r="W7" s="124" t="b">
        <f>J7+L7+N7+P7+R7=B7</f>
        <v>1</v>
      </c>
      <c r="X7" s="123" t="b">
        <f>D7+F7+H7=B7</f>
        <v>1</v>
      </c>
      <c r="Y7" s="123" t="b">
        <f>B7+T7='1.2. Кол-во МС'!H7</f>
        <v>1</v>
      </c>
    </row>
    <row r="8" spans="1:25" ht="30" customHeight="1">
      <c r="A8" s="146"/>
      <c r="B8" s="107">
        <f>D8+F8+H8</f>
        <v>0</v>
      </c>
      <c r="C8" s="9" t="e">
        <f>B8/'1.2. Кол-во МС'!H8</f>
        <v>#DIV/0!</v>
      </c>
      <c r="D8" s="16"/>
      <c r="E8" s="15" t="e">
        <f>D8/B8</f>
        <v>#DIV/0!</v>
      </c>
      <c r="F8" s="16"/>
      <c r="G8" s="15" t="e">
        <f>F8/B8</f>
        <v>#DIV/0!</v>
      </c>
      <c r="H8" s="16"/>
      <c r="I8" s="15" t="e">
        <f>H8/B8</f>
        <v>#DIV/0!</v>
      </c>
      <c r="J8" s="20"/>
      <c r="K8" s="9" t="e">
        <f>J8/B8</f>
        <v>#DIV/0!</v>
      </c>
      <c r="L8" s="20"/>
      <c r="M8" s="9" t="e">
        <f>L8/B8</f>
        <v>#DIV/0!</v>
      </c>
      <c r="N8" s="20"/>
      <c r="O8" s="9" t="e">
        <f>N8/B8</f>
        <v>#DIV/0!</v>
      </c>
      <c r="P8" s="20"/>
      <c r="Q8" s="9" t="e">
        <f>P8/B8</f>
        <v>#DIV/0!</v>
      </c>
      <c r="R8" s="20"/>
      <c r="S8" s="9" t="e">
        <f>R8/B8</f>
        <v>#DIV/0!</v>
      </c>
      <c r="T8" s="20"/>
      <c r="U8" s="9" t="e">
        <f>T8/'1.2. Кол-во МС'!H8</f>
        <v>#DIV/0!</v>
      </c>
      <c r="V8" s="23"/>
      <c r="W8" s="121" t="b">
        <f>J8+L8+N8+P8+R8=B8</f>
        <v>1</v>
      </c>
      <c r="X8" s="123" t="b">
        <f>D8+F8+H8=B8</f>
        <v>1</v>
      </c>
      <c r="Y8" s="123" t="b">
        <f>B8+T8='1.2. Кол-во МС'!H8</f>
        <v>1</v>
      </c>
    </row>
  </sheetData>
  <sheetProtection formatCells="0" formatColumns="0" formatRows="0" selectLockedCells="1"/>
  <mergeCells count="9">
    <mergeCell ref="A2:U2"/>
    <mergeCell ref="A4:A6"/>
    <mergeCell ref="B4:I4"/>
    <mergeCell ref="J4:S5"/>
    <mergeCell ref="T4:T6"/>
    <mergeCell ref="U4:U6"/>
    <mergeCell ref="B5:B6"/>
    <mergeCell ref="C5:C6"/>
    <mergeCell ref="D5:I5"/>
  </mergeCells>
  <printOptions horizontalCentered="1"/>
  <pageMargins left="0.7086614173228347" right="0.7086614173228347" top="0.6692913385826772" bottom="0.6692913385826772" header="0.31496062992125984" footer="0.31496062992125984"/>
  <pageSetup fitToHeight="0" fitToWidth="1" horizontalDpi="600" verticalDpi="6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H7"/>
  <sheetViews>
    <sheetView view="pageBreakPreview" zoomScaleSheetLayoutView="100" zoomScalePageLayoutView="0" workbookViewId="0" topLeftCell="A1">
      <selection activeCell="C11" sqref="C11"/>
    </sheetView>
  </sheetViews>
  <sheetFormatPr defaultColWidth="9.00390625" defaultRowHeight="12.75"/>
  <cols>
    <col min="1" max="1" width="2.00390625" style="2" customWidth="1"/>
    <col min="2" max="2" width="31.375" style="2" customWidth="1"/>
    <col min="3" max="8" width="16.75390625" style="2" customWidth="1"/>
    <col min="9" max="9" width="2.75390625" style="2" customWidth="1"/>
    <col min="10" max="16384" width="9.125" style="2" customWidth="1"/>
  </cols>
  <sheetData>
    <row r="2" spans="2:8" ht="20.25">
      <c r="B2" s="186" t="s">
        <v>34</v>
      </c>
      <c r="C2" s="186"/>
      <c r="D2" s="186"/>
      <c r="E2" s="186"/>
      <c r="F2" s="186"/>
      <c r="G2" s="186"/>
      <c r="H2" s="186"/>
    </row>
    <row r="3" ht="15.75">
      <c r="H3" s="8"/>
    </row>
    <row r="4" spans="2:8" ht="115.5" customHeight="1">
      <c r="B4" s="27" t="s">
        <v>255</v>
      </c>
      <c r="C4" s="27" t="s">
        <v>30</v>
      </c>
      <c r="D4" s="108" t="s">
        <v>21</v>
      </c>
      <c r="E4" s="27" t="s">
        <v>31</v>
      </c>
      <c r="F4" s="108" t="s">
        <v>21</v>
      </c>
      <c r="G4" s="27" t="s">
        <v>32</v>
      </c>
      <c r="H4" s="108" t="s">
        <v>21</v>
      </c>
    </row>
    <row r="5" spans="2:8" ht="24.75" customHeight="1">
      <c r="B5" s="146"/>
      <c r="C5" s="10"/>
      <c r="D5" s="106" t="e">
        <f>C5/'1.1. Кол-во ГС'!L7</f>
        <v>#DIV/0!</v>
      </c>
      <c r="E5" s="30"/>
      <c r="F5" s="106" t="e">
        <f>E5/'1.1. Кол-во ГС'!L7</f>
        <v>#DIV/0!</v>
      </c>
      <c r="G5" s="30"/>
      <c r="H5" s="106" t="e">
        <f>G5/'1.1. Кол-во ГС'!L7</f>
        <v>#DIV/0!</v>
      </c>
    </row>
    <row r="6" spans="2:8" ht="24.75" customHeight="1">
      <c r="B6" s="146"/>
      <c r="C6" s="10"/>
      <c r="D6" s="106" t="e">
        <f>C6/'1.1. Кол-во ГС'!L8</f>
        <v>#DIV/0!</v>
      </c>
      <c r="E6" s="31"/>
      <c r="F6" s="106" t="e">
        <f>E6/'1.1. Кол-во ГС'!L8</f>
        <v>#DIV/0!</v>
      </c>
      <c r="G6" s="31"/>
      <c r="H6" s="106" t="e">
        <f>G6/'1.1. Кол-во ГС'!L8</f>
        <v>#DIV/0!</v>
      </c>
    </row>
    <row r="7" spans="3:8" ht="15">
      <c r="C7" s="17"/>
      <c r="D7" s="17"/>
      <c r="E7" s="17"/>
      <c r="F7" s="17"/>
      <c r="G7" s="17"/>
      <c r="H7" s="17"/>
    </row>
  </sheetData>
  <sheetProtection formatCells="0" formatColumns="0" formatRows="0" selectLockedCells="1"/>
  <mergeCells count="1">
    <mergeCell ref="B2:H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ЕЗЮКОВА В.Р.</cp:lastModifiedBy>
  <cp:lastPrinted>2022-12-30T07:34:09Z</cp:lastPrinted>
  <dcterms:created xsi:type="dcterms:W3CDTF">2014-07-01T06:07:04Z</dcterms:created>
  <dcterms:modified xsi:type="dcterms:W3CDTF">2023-01-20T07:13:39Z</dcterms:modified>
  <cp:category/>
  <cp:version/>
  <cp:contentType/>
  <cp:contentStatus/>
</cp:coreProperties>
</file>