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 рабочего стола\Долганова О.К\Краткосрочная программа на 2015г\2021-2023\С изменениями\"/>
    </mc:Choice>
  </mc:AlternateContent>
  <bookViews>
    <workbookView xWindow="0" yWindow="240" windowWidth="20730" windowHeight="7815" activeTab="2"/>
  </bookViews>
  <sheets>
    <sheet name="перечень" sheetId="1" r:id="rId1"/>
    <sheet name="реестр" sheetId="2" r:id="rId2"/>
    <sheet name="Показатели" sheetId="3" r:id="rId3"/>
  </sheets>
  <definedNames>
    <definedName name="_xlnm.Print_Titles" localSheetId="0">перечень!$12:$12</definedName>
    <definedName name="_xlnm.Print_Titles" localSheetId="1">реестр!$8:$8</definedName>
    <definedName name="_xlnm.Print_Area" localSheetId="0">перечень!$A$1:$W$103</definedName>
    <definedName name="_xlnm.Print_Area" localSheetId="2">Показатели!$A$1:$O$14</definedName>
    <definedName name="_xlnm.Print_Area" localSheetId="1">реестр!$A$1:$Q$99</definedName>
  </definedNames>
  <calcPr calcId="162913"/>
</workbook>
</file>

<file path=xl/calcChain.xml><?xml version="1.0" encoding="utf-8"?>
<calcChain xmlns="http://schemas.openxmlformats.org/spreadsheetml/2006/main">
  <c r="C14" i="3" l="1"/>
  <c r="D14" i="3"/>
  <c r="H14" i="3"/>
  <c r="I14" i="3"/>
  <c r="M14" i="3"/>
  <c r="N14" i="3"/>
  <c r="R15" i="1" l="1"/>
  <c r="R16" i="1"/>
  <c r="R17" i="1"/>
  <c r="R18" i="1"/>
  <c r="R19" i="1"/>
  <c r="R20" i="1"/>
  <c r="R21" i="1"/>
  <c r="R22" i="1"/>
  <c r="R23" i="1"/>
  <c r="R24" i="1"/>
  <c r="R25" i="1"/>
  <c r="R26" i="1"/>
  <c r="D99" i="2" l="1"/>
  <c r="F99" i="2"/>
  <c r="G99" i="2"/>
  <c r="H99" i="2"/>
  <c r="I99" i="2"/>
  <c r="D68" i="2"/>
  <c r="E68" i="2"/>
  <c r="F68" i="2"/>
  <c r="H68" i="2"/>
  <c r="I68" i="2"/>
  <c r="J68" i="2"/>
  <c r="K68" i="2"/>
  <c r="D26" i="2"/>
  <c r="F26" i="2"/>
  <c r="G26" i="2"/>
  <c r="I26" i="2"/>
  <c r="C66" i="2"/>
  <c r="H29" i="1"/>
  <c r="I29" i="1"/>
  <c r="J29" i="1"/>
  <c r="K29" i="1"/>
  <c r="Q29" i="1"/>
  <c r="M29" i="1"/>
  <c r="I71" i="1"/>
  <c r="J71" i="1"/>
  <c r="K71" i="1"/>
  <c r="Q71" i="1"/>
  <c r="M71" i="1"/>
  <c r="C65" i="2" l="1"/>
  <c r="C71" i="2" l="1"/>
  <c r="K102" i="1" l="1"/>
  <c r="I102" i="1"/>
  <c r="J102" i="1"/>
  <c r="H102" i="1"/>
  <c r="M102" i="1"/>
  <c r="C63" i="2" l="1"/>
  <c r="C62" i="2"/>
  <c r="R65" i="1" l="1"/>
  <c r="R66" i="1"/>
  <c r="H66" i="1"/>
  <c r="H71" i="1" s="1"/>
  <c r="C30" i="2" l="1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29" i="2"/>
  <c r="C72" i="2" l="1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 l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32" i="1"/>
  <c r="G67" i="2" l="1"/>
  <c r="C67" i="2" l="1"/>
  <c r="C68" i="2" s="1"/>
  <c r="G68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R69" i="1"/>
  <c r="R67" i="1"/>
  <c r="R68" i="1"/>
  <c r="R27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C26" i="2" l="1"/>
  <c r="R71" i="1"/>
  <c r="R29" i="1"/>
</calcChain>
</file>

<file path=xl/sharedStrings.xml><?xml version="1.0" encoding="utf-8"?>
<sst xmlns="http://schemas.openxmlformats.org/spreadsheetml/2006/main" count="533" uniqueCount="240">
  <si>
    <t>г. Новочебоксарск, 
ул. Винокурова, д. 17</t>
  </si>
  <si>
    <t>г. Новочебоксарск, 
ул. Винокурова, д. 18</t>
  </si>
  <si>
    <t>г. Новочебоксарск, 
ул. Винокурова, д. 19</t>
  </si>
  <si>
    <t>г. Новочебоксарск, 
ул. Винокурова, д. 22</t>
  </si>
  <si>
    <t>г. Новочебоксарск, 
ул. Винокурова, д. 36</t>
  </si>
  <si>
    <t>г. Новочебоксарск, 
ул. Винокурова, д. 38</t>
  </si>
  <si>
    <t>г. Новочебоксарск, 
ул. Коммунистическая, д. 33</t>
  </si>
  <si>
    <t>г. Новочебоксарск, 
ул. Комсомольская, д. 12</t>
  </si>
  <si>
    <t>г. Новочебоксарск, 
ул. Комсомольская, д. 14</t>
  </si>
  <si>
    <t>г. Новочебоксарск, 
ул. Комсомольская, д. 22</t>
  </si>
  <si>
    <t>г. Новочебоксарск, 
ул. Комсомольская, д. 16</t>
  </si>
  <si>
    <t>г. Новочебоксарск, 
ул. Комсомольская, д. 20</t>
  </si>
  <si>
    <t>г. Новочебоксарск, 
ул. Ж. Крутовой, д. 14</t>
  </si>
  <si>
    <t>г. Новочебоксарск, 
ул. Винокурова, д. 3</t>
  </si>
  <si>
    <t>ремонт систем электроснабжения,  теплоснабжения</t>
  </si>
  <si>
    <t>ремонт систем холодного водоснабжения,  водоотведения,  теплоснабжения,  горячего водоснабжения</t>
  </si>
  <si>
    <t>ремонт систем холодного водоснабжения,  горячего водоснабжения,  водоотведения,  теплоснабжения</t>
  </si>
  <si>
    <t>ремонт систем теплоснабжения,  холодного водоснабжения,  горячего водоснабжения</t>
  </si>
  <si>
    <t>ремонт крыши, систем холодного водоснабжения, теплоснабжения</t>
  </si>
  <si>
    <t>ремонт систем горячего водоснабжения,  холодного водоснабжения,  водоотведения,  теплоснабжения</t>
  </si>
  <si>
    <t>ремонт систем горячего водоснабжения,  теплоснабжения,  холодного водоснабжения,  водоотведения</t>
  </si>
  <si>
    <t>ремонт систем холодного водоснабжения,  теплоснабжения,  водоотведения,  горячего водоснабжения</t>
  </si>
  <si>
    <t>ремонт систем горячего водоснабжения,  водоотведения,  теплоснабжения,  холодного водоснабжения</t>
  </si>
  <si>
    <t>ремонт крыши,  систем холодного водоснабжения,  водоотведения,  теплоснабжения</t>
  </si>
  <si>
    <t>ремонт систем горячего водоснабжения,  холодного водоснабжения,  водоотведения, теплоснабжения</t>
  </si>
  <si>
    <t>ремонт систем теплоснабжения,  водоотведения,  холодного водоснабжения, горячего водоснабжения</t>
  </si>
  <si>
    <t>ремонт систем горячего водоснабжения, холодного водоснабжения,  теплоснабжения,  водоотведения</t>
  </si>
  <si>
    <t>г. Новочебоксарск, 
бульвар Зеленый, д. 17</t>
  </si>
  <si>
    <t>г. Новочебоксарск, 
бульвар Зеленый, д. 19</t>
  </si>
  <si>
    <t>г. Новочебоксарск, 
бульвар Зеленый, д. 2</t>
  </si>
  <si>
    <t>г. Новочебоксарск, 
бульвар Зеленый, д. 27</t>
  </si>
  <si>
    <t>г. Новочебоксарск, 
бульвар Зеленый, д. 29</t>
  </si>
  <si>
    <t>г. Новочебоксарск, 
бульвар Гидростроителей, 
д. 12</t>
  </si>
  <si>
    <t>г. Новочебоксарск, 
бульвар Гидростроителей, 
д. 16</t>
  </si>
  <si>
    <t>г. Новочебоксарск, 
бульвар Гидростроителей, 
д. 18</t>
  </si>
  <si>
    <t>г. Новочебоксарск, 
бульвар Гидростроителей, 
д. 6</t>
  </si>
  <si>
    <t>г. Новочебоксарск, 
бульвар Гидростроителей, 
д. 9</t>
  </si>
  <si>
    <t>г. Новочебоксарск, 
бульвар Зеленый, д. 13</t>
  </si>
  <si>
    <t>ремонт систем горячего водоснабжения, водоотведения,  холодного водоснабжения,  теплоснабжения</t>
  </si>
  <si>
    <t>г. Новочебоксарск, 
бульвар Зеленый, д. 15</t>
  </si>
  <si>
    <t>г. Новочебоксарск, 
бульвар Зеленый, д. 31</t>
  </si>
  <si>
    <t>г. Новочебоксарск, 
бульвар Зеленый, д. 9</t>
  </si>
  <si>
    <t>г. Новочебоксарск, 
проезд Энергетиков, д. 15</t>
  </si>
  <si>
    <t>ремонт подвальных помещений</t>
  </si>
  <si>
    <t>г. Новочебоксарск, 
бульвар Гидростроителей, 
д. 7</t>
  </si>
  <si>
    <t>г. Новочебоксарск, 
бульвар Гидростроителей, 
д. 8</t>
  </si>
  <si>
    <t>г. Новочебоксарск, 
бульвар Зеленый, д. 11</t>
  </si>
  <si>
    <t>г. Новочебоксарск, 
бульвар Зеленый, д. 1а</t>
  </si>
  <si>
    <t>г. Новочебоксарск, 
бульвар Зеленый, д. 20</t>
  </si>
  <si>
    <t>г. Новочебоксарск, 
бульвар Зеленый, д. 22</t>
  </si>
  <si>
    <t>г. Новочебоксарск, 
бульвар Зеленый, д. 25</t>
  </si>
  <si>
    <t>г. Новочебоксарск, 
бульвар Зеленый, д. 4</t>
  </si>
  <si>
    <t>г. Новочебоксарск, 
бульвар Зеленый, д. 5</t>
  </si>
  <si>
    <t>г. Новочебоксарск, 
бульвар Зеленый, д. 7</t>
  </si>
  <si>
    <t>ремонт крыши, систем холодного водоснабжения,  горячего водоснабжения,  теплоснабжения</t>
  </si>
  <si>
    <t>ремонт систем холодного водоснабжения, теплоснабжения,  горячего водоснабжения,  водоотведения</t>
  </si>
  <si>
    <t>ремонт систем горячего водоснабжения, теплоснабжения, холодного водоснабжения, водоотведения</t>
  </si>
  <si>
    <t>ремонт систем теплоснабжения, холодного водоснабжения,  горячего водоснабжения, водоотведения</t>
  </si>
  <si>
    <t>ремонт крыши, систем холодного водоснабжения, горячего водоснабжения,  теплоснабжения</t>
  </si>
  <si>
    <t>ремонт систем горячего водоснабжения,  теплоснабжения, водоотведения,  холодного водоснабжения</t>
  </si>
  <si>
    <t>ремонт систем теплоснабжения, водоотведения, холодного водоснабжения,  горячего водоснабжения</t>
  </si>
  <si>
    <t>ремонт систем водоотведения, электроснабжения,  теплоснабжения,  холодного водоснабжения</t>
  </si>
  <si>
    <t>ремонт систем электроснабжения,  холодного водоснабжения,  водоотведения,  теплоснабжения</t>
  </si>
  <si>
    <t>ремонт крыши, систем теплоснабжения, горячего водоснабжения,  холодного водоснабжения</t>
  </si>
  <si>
    <t>ремонт систем электроснабжения,  водоотведения,  теплоснабжения, холодного водоснабжения</t>
  </si>
  <si>
    <t>ремонт крыши, систем горячего водоснабжения,  водоотведения,  холодного водоснабжения,  электроснабжения</t>
  </si>
  <si>
    <t>ремонт систем теплоснабжения,  горячего водоснабжения,  водоотведения,  холодного водоснабжения</t>
  </si>
  <si>
    <t>ремонт систем холодного водоснабжения,  теплоснабжения,  горячего водоснабжения,  водоотведения</t>
  </si>
  <si>
    <t>ремонт систем водоотведения, теплоснабжения, горячего водоснабжения, холодного водоснабжения</t>
  </si>
  <si>
    <t>ремонт систем холодного водоснабжения, горячего водоснабжения,  теплоснабжения</t>
  </si>
  <si>
    <t>ремонт системы электроснабжения,  замена, модернизация лифтов, ремонт лифтовых шахт, машинных и блочных помещений</t>
  </si>
  <si>
    <t>замена, модернизация лифтов, ремонт лифтовых шахт, машинных и блочных помещений, ремонт систем холодного водоснабжения,  горячего водоснабжения,  водоотведения,  электроснабжения</t>
  </si>
  <si>
    <t>ремонт систем водоотведения,  горячего водоснабжения, теплоснабжения,  холодного водоснабжения</t>
  </si>
  <si>
    <t>ремонт систем горячего водоснабжения,  водоотведения,  холодного водоснабжения,  теплоснабжения</t>
  </si>
  <si>
    <t>ремонт крыши, систем водоотведения,  электроснабжения,  холодного водоснабжения,  горячего водоснабжения</t>
  </si>
  <si>
    <t>ремонт систем водоотведения,  холодного водоснабжения,  горячего водоснабжения,  теплоснабжения</t>
  </si>
  <si>
    <t>на спецсчете</t>
  </si>
  <si>
    <t>Год  проведения капиталь-ного ремонта общего имущества в много-квартирных домах</t>
  </si>
  <si>
    <t>22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</si>
  <si>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</si>
  <si>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№
пп</t>
  </si>
  <si>
    <t>Итого по городу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</si>
  <si>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</si>
  <si>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</si>
  <si>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</si>
  <si>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</si>
  <si>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</si>
  <si>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</si>
  <si>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</si>
  <si>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</si>
  <si>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</si>
  <si>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</si>
  <si>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</si>
  <si>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</si>
  <si>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</si>
  <si>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</si>
  <si>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</si>
  <si>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</si>
  <si>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</si>
  <si>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</si>
  <si>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</si>
  <si>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</si>
  <si>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</si>
  <si>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</si>
  <si>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</si>
  <si>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кирпич</t>
  </si>
  <si>
    <t>ремонт системы электроснабжения</t>
  </si>
  <si>
    <t>в том числе жилых помещений, находящих-
ся в соб-
ственности 
граждан</t>
  </si>
  <si>
    <t>Коли-чество этажей в 
много-
квар-
тир-
ном доме</t>
  </si>
  <si>
    <t>ремонт крыши</t>
  </si>
  <si>
    <t>Общая площадь многоквар-тирного дома</t>
  </si>
  <si>
    <t>21</t>
  </si>
  <si>
    <t>панель</t>
  </si>
  <si>
    <t>ремонт крыши, системы электроснабжения</t>
  </si>
  <si>
    <t>ремонт крыши, системы теплоснабжения</t>
  </si>
  <si>
    <t>ремонт крыши, систем холодного водоснабжения,  теплоснабжения</t>
  </si>
  <si>
    <t>Мини-
маль-
ный 
раз-
мер 
фонда 
капи-
таль-
ного 
ремон-
та  
(для 
домов, 
выбрав-
ших спец-
счет)</t>
  </si>
  <si>
    <t>Ремонт  внутридомовых 
инженерных систем</t>
  </si>
  <si>
    <t>Cтоимость капиталь-
ного 
ремонта общего имущества в многоквартирном доме – всего</t>
  </si>
  <si>
    <t>____________________________</t>
  </si>
  <si>
    <t>ремонт систем теплоснабжения,  холодного водоснабжения</t>
  </si>
  <si>
    <t>______________________</t>
  </si>
  <si>
    <t>ремонт систем теплоснабжения,  электроснабжения,  водоотведения</t>
  </si>
  <si>
    <t>ремонт систем водоотведения,  холодного водоснабжения</t>
  </si>
  <si>
    <t>ввода в 
экс-
плуата-
цию мно-
гоквар-
тирного дома</t>
  </si>
  <si>
    <t>ремонт системы теплоснабжения</t>
  </si>
  <si>
    <t>Ремонт, замена, модернизация лифтов, ремонт лифтовых шахт,  машинных и блочных помещений</t>
  </si>
  <si>
    <t>на счете рег. оператора</t>
  </si>
  <si>
    <t>г.  Новочебоксарск</t>
  </si>
  <si>
    <t>г. Новочебоксарск</t>
  </si>
  <si>
    <t>Коли-чество подъез-
дов в много-
квар-
тир-
ном доме</t>
  </si>
  <si>
    <t xml:space="preserve">2021 год </t>
  </si>
  <si>
    <t>2021 год</t>
  </si>
  <si>
    <t xml:space="preserve">2022 год </t>
  </si>
  <si>
    <t>2023 год</t>
  </si>
  <si>
    <t>2022 год</t>
  </si>
  <si>
    <t>г. Новочебоксарск, 
ул. Ж. Крутовой, д. 5</t>
  </si>
  <si>
    <t>г. Новочебоксарск, 
ул. Терешковой, д. 22</t>
  </si>
  <si>
    <t>г. Новочебоксарск, 
ул. Винокурова, д. 32</t>
  </si>
  <si>
    <t>г. Новочебоксарск, 
ул. Комсомольская, д. 2</t>
  </si>
  <si>
    <t>г. Новочебоксарск, 
ул. Парковая, д. 11</t>
  </si>
  <si>
    <t>г. Новочебоксарск, 
ул. Парковая, д. 17</t>
  </si>
  <si>
    <t>г. Новочебоксарск, 
ул. Парковая, д. 23</t>
  </si>
  <si>
    <t>г. Новочебоксарск, 
ул. Парковая, д. 33</t>
  </si>
  <si>
    <t>г. Новочебоксарск, 
ул. Советская, д. 13</t>
  </si>
  <si>
    <t>г. Новочебоксарск, 
ул. Советская, д. 29</t>
  </si>
  <si>
    <t>г. Новочебоксарск, 
ул. Советская, д. 35</t>
  </si>
  <si>
    <t>г. Новочебоксарск, 
ул. Советская, д. 36</t>
  </si>
  <si>
    <t>г. Новочебоксарск, 
ул. Советская, д. 37</t>
  </si>
  <si>
    <t>г. Новочебоксарск, 
ул. Советская, д. 9</t>
  </si>
  <si>
    <t>г. Новочебоксарск, 
ул. Солнечная, д. 24</t>
  </si>
  <si>
    <t>г. Новочебоксарск, 
ул. Солнечная, д. 25</t>
  </si>
  <si>
    <t>г. Новочебоксарск, 
ул. Солнечная, д. 8</t>
  </si>
  <si>
    <t>г. Новочебоксарск, 
ул. Терешковой, д. 1</t>
  </si>
  <si>
    <t>г. Новочебоксарск, 
ул. Комсомольская, д. 3</t>
  </si>
  <si>
    <t>ремонт крыши, систем теплоснабжения, водоотведения</t>
  </si>
  <si>
    <t>ремонт систем горячего водоснабжения, холодного водоснабжения, водоотведения, теплоснабжения</t>
  </si>
  <si>
    <t>ремонт систем водоотведения,  теплоснабжения,  горячего водоснабжения,  холодного водоснабжения</t>
  </si>
  <si>
    <t>ремонт крыши, систем теплоснабжения,  холодного водоснабжения</t>
  </si>
  <si>
    <t>ремонт крыши, систем горячего водоснабжения,  теплоснабжения,  холодного водоснабжения</t>
  </si>
  <si>
    <t>Предель-
ная стоимость проведения капиталь-
ного ремонта одного квадрат-
ного метра общей площади помещений в много-квартир-
ном доме</t>
  </si>
  <si>
    <t>г. Новочебоксарск, 
ул. Винокурова, д. 31</t>
  </si>
  <si>
    <t>г. Новочебоксарск, 
ул. Винокурова, д. 33</t>
  </si>
  <si>
    <t>г. Новочебоксарск, 
ул. Винокурова, д. 35</t>
  </si>
  <si>
    <t>г. Новочебоксарск, 
ул. Винокурова, д. 9</t>
  </si>
  <si>
    <t>г. Новочебоксарск, 
ул. Силикатная, д. 11</t>
  </si>
  <si>
    <t>г. Новочебоксарск, 
ул. Солнечная, д. 20</t>
  </si>
  <si>
    <t>г. Новочебоксарск, 
ул. Солнечная, д. 27</t>
  </si>
  <si>
    <t>г. Новочебоксарск, 
ул. Солнечная, д. 30</t>
  </si>
  <si>
    <t>г. Новочебоксарск, 
ул. Солнечная, д. 32</t>
  </si>
  <si>
    <t>г. Новочебоксарск, 
ул. Терешковой, д. 5</t>
  </si>
  <si>
    <t>г. Новочебоксарск, 
ул. Терешковой, д. 9</t>
  </si>
  <si>
    <t>г. Новочебоксарск, 
ул. Терешковой, д. 14</t>
  </si>
  <si>
    <t>Площадь помещений в многоквартирном доме</t>
  </si>
  <si>
    <t xml:space="preserve">за счет средств республи-канского бюджета Чувашской Респуб-
лики  </t>
  </si>
  <si>
    <t>Удельная стоимость капиталь-
ного ремонта одного квадратного метра общей площади помещений  в многоквартир-ном доме</t>
  </si>
  <si>
    <t xml:space="preserve">Утепление и ремонт фасада многоквартирного дома </t>
  </si>
  <si>
    <t>г. Новочебоксарск, 
бульвар Гидростроителей,      д. 12</t>
  </si>
  <si>
    <t>г. Новочебоксарск, 
бульвар Гидростроителей,        д. 16</t>
  </si>
  <si>
    <t>г. Новочебоксарск, 
бульвар Гидростроителей,       д. 18</t>
  </si>
  <si>
    <t>г. Новочебоксарск, 
бульвар Гидростроителей,       д. 6</t>
  </si>
  <si>
    <t>г. Новочебоксарск, 
бульвар Гидростроителей,       д. 9</t>
  </si>
  <si>
    <t>г. Новочебоксарск, буль-      вар Зеленый, д. 11</t>
  </si>
  <si>
    <t>г. Новочебоксарск, буль-          вар Гидростроителей, д. 8</t>
  </si>
  <si>
    <t>г. Новочебоксарск, буль-            вар Зеленый, д. 1а</t>
  </si>
  <si>
    <t>г. Новочебоксарск, буль-            вар Зеленый, д. 20</t>
  </si>
  <si>
    <t>г. Новочебоксарск, буль-              вар Зеленый, д. 22</t>
  </si>
  <si>
    <t>г. Новочебоксарск, буль-            вар Зеленый, д. 25</t>
  </si>
  <si>
    <t>г. Новочебоксарск, буль-                вар Зеленый, д. 4</t>
  </si>
  <si>
    <t>г. Новочебоксарск, буль-              вар Зеленый, д. 5</t>
  </si>
  <si>
    <t>г. Новочебоксарск, буль-                вар Зеленый, д. 7</t>
  </si>
  <si>
    <t>Установка и замена коллективных (общедомовых) ПУ и УУ</t>
  </si>
  <si>
    <t xml:space="preserve">за счет средств государственной и муниципальной поддержки
</t>
  </si>
  <si>
    <t>г. Новочебоксарск, буль-
вар Гидростроителей, д. 7</t>
  </si>
  <si>
    <t>г. Новочебоксарск, 
ул. Ж. Крутовой, д. 10</t>
  </si>
  <si>
    <t>г. Новочебоксарск, 
ул. Комсомольская, д. 17</t>
  </si>
  <si>
    <t>ремонт систем  холодного водоснабжения, горячего водоснабжения,  водоотведения,  теплоснабжения</t>
  </si>
  <si>
    <t>г. Новочебоксарск, 
ул. Набережная, д. 21</t>
  </si>
  <si>
    <t>г. Новочебоксарск, 
ул. Набережная, д. 17</t>
  </si>
  <si>
    <t>ремонт   систем электроснабжения, водоотведения, холодного водоснабжения,  замена, модернизация лифтов, ремонт лифтовых шахт, машинных и блочных помещений</t>
  </si>
  <si>
    <t>завер-шения послед-него 
капи-
таль-
ного ремон-
та в 
много-
квартир-
ном доме</t>
  </si>
  <si>
    <t>Количество жителей, зарегистри-рованных в многоквартир-
ном доме, 
на дату утверждения Республикан-ской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</si>
  <si>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за счет средств государствен-
ной корпора-
ции – Фонда содействия реформирова-нию жилищ-
но-комму-
нального хозяйства</t>
  </si>
  <si>
    <t>г. Новочебоксарск, 
ул. Первомайская, д. 22</t>
  </si>
  <si>
    <t>г. Новочебоксарск, 
ул.Советская, д. 7</t>
  </si>
  <si>
    <t>Энерге-тическое обследо-вание много-квартир-ного дома</t>
  </si>
  <si>
    <t>г. Новочебоксарск, 
ул. Коммунистическая, 
д. 33</t>
  </si>
  <si>
    <t>г. Новочебоксарск, 
ул. Советская , д. 7</t>
  </si>
  <si>
    <t>г. Новочебоксарск, 
ул. Солнечная, д. 16</t>
  </si>
  <si>
    <t>ремонт  систем теплоснабжения,  горячего водоснабжения, замена узлов управления и регулирования потребления тепловой энергии и горячей воды</t>
  </si>
  <si>
    <t>г. Новочебоксарск, 
просп. Ельниковский, д. 11</t>
  </si>
  <si>
    <t>Итого:  14 домов</t>
  </si>
  <si>
    <t>Итого:  39 домов</t>
  </si>
  <si>
    <t xml:space="preserve">Приложение 
к постановлению администрации города Новочебоксрска
Чувашской Республики 
от                   № 
</t>
  </si>
  <si>
    <t xml:space="preserve">"Приложение
к постановлению администрации города Новочебоксарска                   от 28.08.2020 № 882
               </t>
  </si>
  <si>
    <t>КРАТКОСРОЧНЫЙ МУНИЦИПАЛЬНЫЙ  ПЛАН</t>
  </si>
  <si>
    <t>реализации республиканской программы капитального ремона общего имущества в многоквартирных домах, расположенных на территории города Новочебоксарска на 2021-2023 годы</t>
  </si>
  <si>
    <t>ПЕРЧЕНЬ</t>
  </si>
  <si>
    <t>многоквартирных домов, расположенных на территории Чувашской Республики, в отношении которых в 2021-2023 годах планируется проведение капитального ремонта общего имущества</t>
  </si>
  <si>
    <t>Таблица № 2</t>
  </si>
  <si>
    <t>Таблица №1</t>
  </si>
  <si>
    <t>ПЛАНИРУЕМЫЕ ПОКАЗАТЕЛИ
выполнения работ по капитальному ремонту общего имущества в многоквартирных домах, 
расположенных на территории Чувашской Республики, в 2021–2023 годах</t>
  </si>
  <si>
    <t>год</t>
  </si>
  <si>
    <t>Наименование  муниципального образования</t>
  </si>
  <si>
    <t>Общая площадь многоквар-тирных 
домов</t>
  </si>
  <si>
    <t>Количество жителей, зарегистри-рованных в многоквар-тирных домах на дату утверждения краткосрочного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</si>
  <si>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</si>
  <si>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</si>
  <si>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I квартал 2021 г.</t>
  </si>
  <si>
    <t>II квартал 2021 г.</t>
  </si>
  <si>
    <t>III квартал 2021 г.</t>
  </si>
  <si>
    <t>IV квартал 2021 г.</t>
  </si>
  <si>
    <t>I квартал 
2021 г.</t>
  </si>
  <si>
    <t>II квартал                  2021 г.</t>
  </si>
  <si>
    <t>III квартал                 2021 г.</t>
  </si>
  <si>
    <t>IV квартал 
2021 г.</t>
  </si>
  <si>
    <t xml:space="preserve">г. Новочебоксарск </t>
  </si>
  <si>
    <t xml:space="preserve">                                                     Таблица № 3</t>
  </si>
  <si>
    <t>на спец счете у ук</t>
  </si>
  <si>
    <t>Итого: 28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</si>
</sst>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[Red]\-#,##0.00\ "/>
    <numFmt numFmtId="167" formatCode="_(&quot;$&quot;* #,##0.00_);_(&quot;$&quot;* \(#,##0.00\);_(&quot;$&quot;* &quot;-&quot;??_);_(@_)"/>
    <numFmt numFmtId="168" formatCode="_ * #,##0_ ;_ * \-#,##0_ ;_ * &quot;-&quot;_ ;_ @_ "/>
    <numFmt numFmtId="169" formatCode="_ * #,##0.00_ ;_ * \-#,##0.00_ ;_ * &quot;-&quot;??_ ;_ @_ "/>
    <numFmt numFmtId="170" formatCode="_(&quot;$&quot;* #,##0_);_(&quot;$&quot;* \(#,##0\);_(&quot;$&quot;* &quot;-&quot;_);_(@_)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.5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/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/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/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>
      <alignment vertical="center"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7" borderId="0" applyNumberFormat="0" applyBorder="0" applyAlignment="0" applyProtection="0">
      <alignment vertical="center"/>
    </xf>
    <xf numFmtId="0" fontId="7" fillId="36" borderId="0" applyNumberFormat="0" applyBorder="0" applyAlignment="0" applyProtection="0"/>
    <xf numFmtId="0" fontId="7" fillId="37" borderId="0" applyNumberFormat="0" applyBorder="0" applyAlignment="0" applyProtection="0">
      <alignment vertical="center"/>
    </xf>
    <xf numFmtId="0" fontId="8" fillId="12" borderId="1" applyNumberFormat="0" applyAlignment="0" applyProtection="0"/>
    <xf numFmtId="0" fontId="8" fillId="13" borderId="1" applyNumberFormat="0" applyAlignment="0" applyProtection="0">
      <alignment vertical="center"/>
    </xf>
    <xf numFmtId="0" fontId="9" fillId="38" borderId="2" applyNumberFormat="0" applyAlignment="0" applyProtection="0"/>
    <xf numFmtId="0" fontId="9" fillId="39" borderId="2" applyNumberFormat="0" applyAlignment="0" applyProtection="0">
      <alignment vertical="center"/>
    </xf>
    <xf numFmtId="0" fontId="10" fillId="38" borderId="1" applyNumberFormat="0" applyAlignment="0" applyProtection="0"/>
    <xf numFmtId="0" fontId="10" fillId="39" borderId="1" applyNumberFormat="0" applyAlignment="0" applyProtection="0">
      <alignment vertical="center"/>
    </xf>
    <xf numFmtId="0" fontId="3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0" fillId="0" borderId="0" applyFont="0" applyFill="0" applyBorder="0" applyAlignment="0" applyProtection="0">
      <alignment vertical="center"/>
    </xf>
    <xf numFmtId="167" fontId="23" fillId="0" borderId="0" applyFont="0" applyFill="0" applyBorder="0" applyAlignment="0" applyProtection="0">
      <alignment vertical="center"/>
    </xf>
    <xf numFmtId="170" fontId="30" fillId="0" borderId="0" applyFont="0" applyFill="0" applyBorder="0" applyAlignment="0" applyProtection="0">
      <alignment vertical="center"/>
    </xf>
    <xf numFmtId="170" fontId="23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/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/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/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169" fontId="30" fillId="0" borderId="0" applyFont="0" applyFill="0" applyBorder="0" applyAlignment="0" applyProtection="0">
      <alignment vertical="center"/>
    </xf>
    <xf numFmtId="169" fontId="23" fillId="0" borderId="0" applyFont="0" applyFill="0" applyBorder="0" applyAlignment="0" applyProtection="0">
      <alignment vertical="center"/>
    </xf>
    <xf numFmtId="168" fontId="30" fillId="0" borderId="0" applyFont="0" applyFill="0" applyBorder="0" applyAlignment="0" applyProtection="0">
      <alignment vertical="center"/>
    </xf>
    <xf numFmtId="168" fontId="23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/>
    <xf numFmtId="0" fontId="14" fillId="0" borderId="6" applyNumberFormat="0" applyFill="0" applyAlignment="0" applyProtection="0">
      <alignment vertical="center"/>
    </xf>
    <xf numFmtId="0" fontId="15" fillId="40" borderId="7" applyNumberFormat="0" applyAlignment="0" applyProtection="0"/>
    <xf numFmtId="0" fontId="15" fillId="41" borderId="7" applyNumberFormat="0" applyAlignment="0" applyProtection="0">
      <alignment vertical="center"/>
    </xf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3" borderId="0" applyNumberFormat="0" applyBorder="0" applyAlignment="0" applyProtection="0">
      <alignment vertical="center"/>
    </xf>
    <xf numFmtId="0" fontId="23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23" fillId="0" borderId="0"/>
    <xf numFmtId="0" fontId="34" fillId="0" borderId="0"/>
    <xf numFmtId="0" fontId="34" fillId="0" borderId="0"/>
    <xf numFmtId="0" fontId="2" fillId="0" borderId="0">
      <alignment vertical="center"/>
    </xf>
    <xf numFmtId="0" fontId="4" fillId="0" borderId="0"/>
    <xf numFmtId="0" fontId="34" fillId="0" borderId="0"/>
    <xf numFmtId="0" fontId="34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6" fillId="44" borderId="8" applyNumberFormat="0" applyFont="0" applyAlignment="0" applyProtection="0"/>
    <xf numFmtId="0" fontId="2" fillId="44" borderId="8" applyNumberFormat="0" applyFont="0" applyAlignment="0" applyProtection="0"/>
    <xf numFmtId="0" fontId="30" fillId="45" borderId="8" applyNumberFormat="0" applyFont="0" applyAlignment="0" applyProtection="0">
      <alignment vertical="center"/>
    </xf>
    <xf numFmtId="0" fontId="23" fillId="45" borderId="8" applyNumberFormat="0" applyFont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/>
    <xf numFmtId="0" fontId="20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" fillId="0" borderId="0"/>
  </cellStyleXfs>
  <cellXfs count="259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/>
    <xf numFmtId="0" fontId="27" fillId="0" borderId="0" xfId="0" applyFont="1" applyFill="1"/>
    <xf numFmtId="0" fontId="27" fillId="0" borderId="10" xfId="0" applyFont="1" applyFill="1" applyBorder="1"/>
    <xf numFmtId="49" fontId="26" fillId="0" borderId="10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Fill="1"/>
    <xf numFmtId="2" fontId="0" fillId="0" borderId="0" xfId="0" applyNumberFormat="1" applyFont="1" applyFill="1"/>
    <xf numFmtId="3" fontId="28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/>
    <xf numFmtId="2" fontId="26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3" fontId="26" fillId="0" borderId="10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13" xfId="0" applyFont="1" applyFill="1" applyBorder="1"/>
    <xf numFmtId="0" fontId="26" fillId="0" borderId="14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vertical="top" wrapText="1"/>
    </xf>
    <xf numFmtId="0" fontId="0" fillId="0" borderId="0" xfId="0" applyNumberFormat="1" applyFont="1" applyFill="1"/>
    <xf numFmtId="0" fontId="26" fillId="0" borderId="14" xfId="0" applyFont="1" applyFill="1" applyBorder="1" applyAlignment="1">
      <alignment horizontal="left" vertical="top" wrapText="1" indent="1"/>
    </xf>
    <xf numFmtId="4" fontId="26" fillId="0" borderId="10" xfId="0" applyNumberFormat="1" applyFont="1" applyFill="1" applyBorder="1" applyAlignment="1">
      <alignment horizontal="left" vertical="top" wrapText="1" indent="1"/>
    </xf>
    <xf numFmtId="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6" fillId="0" borderId="10" xfId="0" applyFont="1" applyFill="1" applyBorder="1" applyAlignment="1">
      <alignment horizontal="left" vertical="top" wrapText="1"/>
    </xf>
    <xf numFmtId="49" fontId="26" fillId="0" borderId="10" xfId="0" quotePrefix="1" applyNumberFormat="1" applyFont="1" applyFill="1" applyBorder="1" applyAlignment="1">
      <alignment horizontal="left" vertical="top" wrapText="1"/>
    </xf>
    <xf numFmtId="166" fontId="26" fillId="0" borderId="10" xfId="0" applyNumberFormat="1" applyFont="1" applyFill="1" applyBorder="1" applyAlignment="1">
      <alignment horizontal="center" vertical="top" wrapText="1"/>
    </xf>
    <xf numFmtId="4" fontId="26" fillId="0" borderId="17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center" vertical="top" wrapText="1"/>
    </xf>
    <xf numFmtId="4" fontId="32" fillId="0" borderId="10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left" vertical="top" wrapText="1"/>
    </xf>
    <xf numFmtId="1" fontId="33" fillId="0" borderId="18" xfId="0" applyNumberFormat="1" applyFont="1" applyFill="1" applyBorder="1" applyAlignment="1">
      <alignment horizontal="center" vertical="top" wrapText="1"/>
    </xf>
    <xf numFmtId="49" fontId="26" fillId="0" borderId="0" xfId="0" quotePrefix="1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2" fontId="26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/>
    <xf numFmtId="2" fontId="28" fillId="0" borderId="0" xfId="0" applyNumberFormat="1" applyFont="1" applyFill="1" applyBorder="1" applyAlignment="1">
      <alignment horizontal="center" vertical="top" wrapText="1"/>
    </xf>
    <xf numFmtId="4" fontId="26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/>
    </xf>
    <xf numFmtId="1" fontId="28" fillId="0" borderId="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indent="1"/>
    </xf>
    <xf numFmtId="0" fontId="27" fillId="0" borderId="10" xfId="0" applyFont="1" applyFill="1" applyBorder="1" applyAlignment="1">
      <alignment vertical="top"/>
    </xf>
    <xf numFmtId="0" fontId="27" fillId="0" borderId="10" xfId="0" applyNumberFormat="1" applyFont="1" applyFill="1" applyBorder="1" applyAlignment="1">
      <alignment horizontal="center" vertical="top" wrapText="1"/>
    </xf>
    <xf numFmtId="0" fontId="33" fillId="0" borderId="18" xfId="0" applyNumberFormat="1" applyFont="1" applyFill="1" applyBorder="1" applyAlignment="1">
      <alignment horizontal="center" vertical="top" wrapText="1"/>
    </xf>
    <xf numFmtId="4" fontId="26" fillId="0" borderId="19" xfId="0" quotePrefix="1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28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4" xfId="0" applyNumberFormat="1" applyFont="1" applyFill="1" applyBorder="1" applyAlignment="1">
      <alignment horizontal="center" vertical="top" wrapText="1"/>
    </xf>
    <xf numFmtId="49" fontId="28" fillId="0" borderId="10" xfId="0" quotePrefix="1" applyNumberFormat="1" applyFont="1" applyFill="1" applyBorder="1" applyAlignment="1">
      <alignment horizontal="left" vertical="top" wrapText="1"/>
    </xf>
    <xf numFmtId="3" fontId="26" fillId="0" borderId="10" xfId="0" quotePrefix="1" applyNumberFormat="1" applyFont="1" applyFill="1" applyBorder="1" applyAlignment="1">
      <alignment horizontal="center" vertical="top" wrapText="1"/>
    </xf>
    <xf numFmtId="166" fontId="28" fillId="0" borderId="10" xfId="0" applyNumberFormat="1" applyFont="1" applyFill="1" applyBorder="1" applyAlignment="1">
      <alignment horizontal="center" vertical="top" wrapText="1"/>
    </xf>
    <xf numFmtId="49" fontId="28" fillId="0" borderId="0" xfId="0" quotePrefix="1" applyNumberFormat="1" applyFont="1" applyFill="1" applyBorder="1" applyAlignment="1">
      <alignment horizontal="left" vertical="top" wrapText="1"/>
    </xf>
    <xf numFmtId="4" fontId="28" fillId="0" borderId="0" xfId="0" quotePrefix="1" applyNumberFormat="1" applyFont="1" applyFill="1" applyBorder="1" applyAlignment="1">
      <alignment horizontal="center" wrapText="1"/>
    </xf>
    <xf numFmtId="3" fontId="28" fillId="0" borderId="0" xfId="0" quotePrefix="1" applyNumberFormat="1" applyFont="1" applyFill="1" applyBorder="1" applyAlignment="1">
      <alignment horizontal="center" wrapText="1"/>
    </xf>
    <xf numFmtId="4" fontId="27" fillId="0" borderId="0" xfId="0" applyNumberFormat="1" applyFont="1" applyFill="1"/>
    <xf numFmtId="2" fontId="27" fillId="0" borderId="0" xfId="0" applyNumberFormat="1" applyFont="1" applyFill="1"/>
    <xf numFmtId="4" fontId="0" fillId="0" borderId="0" xfId="0" applyNumberFormat="1" applyFill="1"/>
    <xf numFmtId="4" fontId="28" fillId="0" borderId="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166" fontId="0" fillId="0" borderId="0" xfId="0" applyNumberFormat="1" applyFill="1"/>
    <xf numFmtId="0" fontId="33" fillId="0" borderId="10" xfId="0" applyNumberFormat="1" applyFont="1" applyFill="1" applyBorder="1" applyAlignment="1">
      <alignment horizontal="center" vertical="top" wrapText="1"/>
    </xf>
    <xf numFmtId="1" fontId="33" fillId="0" borderId="10" xfId="0" applyNumberFormat="1" applyFont="1" applyFill="1" applyBorder="1" applyAlignment="1">
      <alignment horizontal="center" vertical="top" wrapText="1"/>
    </xf>
    <xf numFmtId="3" fontId="33" fillId="0" borderId="1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2" fontId="27" fillId="0" borderId="0" xfId="0" applyNumberFormat="1" applyFont="1" applyFill="1" applyBorder="1" applyAlignment="1">
      <alignment horizontal="left" indent="1"/>
    </xf>
    <xf numFmtId="4" fontId="28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2" fontId="26" fillId="0" borderId="15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/>
    </xf>
    <xf numFmtId="4" fontId="26" fillId="0" borderId="15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" fontId="26" fillId="0" borderId="10" xfId="0" quotePrefix="1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0" fontId="26" fillId="0" borderId="10" xfId="0" quotePrefix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/>
    </xf>
    <xf numFmtId="4" fontId="28" fillId="0" borderId="10" xfId="0" quotePrefix="1" applyNumberFormat="1" applyFont="1" applyFill="1" applyBorder="1" applyAlignment="1">
      <alignment horizontal="center" vertical="top" wrapText="1"/>
    </xf>
    <xf numFmtId="4" fontId="26" fillId="0" borderId="10" xfId="0" quotePrefix="1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2" fontId="26" fillId="0" borderId="15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4" fontId="28" fillId="0" borderId="10" xfId="0" quotePrefix="1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" fontId="26" fillId="0" borderId="10" xfId="0" quotePrefix="1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2" fontId="26" fillId="0" borderId="15" xfId="0" applyNumberFormat="1" applyFont="1" applyFill="1" applyBorder="1" applyAlignment="1">
      <alignment horizontal="center" vertical="top" wrapText="1"/>
    </xf>
    <xf numFmtId="2" fontId="26" fillId="0" borderId="16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" fontId="26" fillId="0" borderId="10" xfId="0" quotePrefix="1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2" fontId="26" fillId="0" borderId="15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37" fillId="0" borderId="0" xfId="0" applyFont="1" applyFill="1"/>
    <xf numFmtId="0" fontId="37" fillId="0" borderId="0" xfId="0" applyFont="1" applyFill="1" applyAlignment="1">
      <alignment horizontal="left"/>
    </xf>
    <xf numFmtId="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 horizontal="left" wrapText="1"/>
    </xf>
    <xf numFmtId="4" fontId="37" fillId="0" borderId="0" xfId="0" applyNumberFormat="1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5" fillId="0" borderId="0" xfId="0" quotePrefix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8" fillId="0" borderId="0" xfId="0" quotePrefix="1" applyFont="1" applyFill="1" applyAlignment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0" fontId="37" fillId="0" borderId="0" xfId="0" applyFont="1" applyAlignment="1">
      <alignment wrapText="1"/>
    </xf>
    <xf numFmtId="0" fontId="26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1" fillId="0" borderId="0" xfId="0" applyFont="1" applyBorder="1" applyAlignment="1">
      <alignment horizontal="center" vertical="top"/>
    </xf>
    <xf numFmtId="0" fontId="41" fillId="0" borderId="0" xfId="0" applyFont="1" applyBorder="1" applyAlignment="1">
      <alignment vertical="top"/>
    </xf>
    <xf numFmtId="0" fontId="43" fillId="0" borderId="0" xfId="0" quotePrefix="1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5" xfId="0" quotePrefix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3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/>
    </xf>
    <xf numFmtId="0" fontId="44" fillId="46" borderId="10" xfId="0" applyFont="1" applyFill="1" applyBorder="1" applyAlignment="1">
      <alignment horizontal="center" vertical="top" wrapText="1"/>
    </xf>
    <xf numFmtId="4" fontId="44" fillId="0" borderId="15" xfId="0" applyNumberFormat="1" applyFont="1" applyFill="1" applyBorder="1" applyAlignment="1">
      <alignment horizontal="center" vertical="top" wrapText="1"/>
    </xf>
    <xf numFmtId="4" fontId="42" fillId="0" borderId="0" xfId="0" applyNumberFormat="1" applyFont="1" applyAlignment="1">
      <alignment vertical="top"/>
    </xf>
    <xf numFmtId="4" fontId="45" fillId="0" borderId="0" xfId="0" quotePrefix="1" applyNumberFormat="1" applyFont="1" applyFill="1" applyBorder="1" applyAlignment="1">
      <alignment horizontal="center" wrapText="1"/>
    </xf>
    <xf numFmtId="4" fontId="46" fillId="0" borderId="0" xfId="0" applyNumberFormat="1" applyFont="1" applyBorder="1" applyAlignment="1">
      <alignment vertical="top"/>
    </xf>
    <xf numFmtId="0" fontId="46" fillId="0" borderId="0" xfId="0" applyFont="1" applyAlignment="1">
      <alignment vertical="top"/>
    </xf>
    <xf numFmtId="4" fontId="46" fillId="0" borderId="0" xfId="0" applyNumberFormat="1" applyFont="1" applyAlignment="1">
      <alignment vertical="top"/>
    </xf>
    <xf numFmtId="0" fontId="26" fillId="0" borderId="19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6" fillId="47" borderId="10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top" wrapText="1"/>
    </xf>
    <xf numFmtId="4" fontId="26" fillId="0" borderId="14" xfId="0" applyNumberFormat="1" applyFont="1" applyFill="1" applyBorder="1" applyAlignment="1">
      <alignment horizontal="center" vertical="top" wrapText="1"/>
    </xf>
    <xf numFmtId="0" fontId="26" fillId="0" borderId="18" xfId="0" quotePrefix="1" applyNumberFormat="1" applyFont="1" applyFill="1" applyBorder="1" applyAlignment="1">
      <alignment horizontal="center" vertical="top" wrapText="1"/>
    </xf>
    <xf numFmtId="0" fontId="26" fillId="0" borderId="19" xfId="0" quotePrefix="1" applyNumberFormat="1" applyFont="1" applyFill="1" applyBorder="1" applyAlignment="1">
      <alignment horizontal="center" vertical="top" wrapText="1"/>
    </xf>
    <xf numFmtId="0" fontId="26" fillId="0" borderId="17" xfId="0" quotePrefix="1" applyNumberFormat="1" applyFont="1" applyFill="1" applyBorder="1" applyAlignment="1">
      <alignment horizontal="center" vertical="top" wrapText="1"/>
    </xf>
    <xf numFmtId="4" fontId="26" fillId="0" borderId="18" xfId="0" quotePrefix="1" applyNumberFormat="1" applyFont="1" applyFill="1" applyBorder="1" applyAlignment="1">
      <alignment horizontal="center" vertical="top" wrapText="1"/>
    </xf>
    <xf numFmtId="4" fontId="26" fillId="0" borderId="19" xfId="0" quotePrefix="1" applyNumberFormat="1" applyFont="1" applyFill="1" applyBorder="1" applyAlignment="1">
      <alignment horizontal="center" vertical="top" wrapText="1"/>
    </xf>
    <xf numFmtId="4" fontId="26" fillId="0" borderId="17" xfId="0" quotePrefix="1" applyNumberFormat="1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6" fillId="0" borderId="18" xfId="0" quotePrefix="1" applyFont="1" applyFill="1" applyBorder="1" applyAlignment="1">
      <alignment horizontal="center" vertical="top" wrapText="1"/>
    </xf>
    <xf numFmtId="0" fontId="26" fillId="0" borderId="19" xfId="0" quotePrefix="1" applyFont="1" applyFill="1" applyBorder="1" applyAlignment="1">
      <alignment horizontal="center" vertical="top" wrapText="1"/>
    </xf>
    <xf numFmtId="0" fontId="26" fillId="0" borderId="17" xfId="0" quotePrefix="1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horizontal="center" vertical="top" wrapText="1"/>
    </xf>
    <xf numFmtId="4" fontId="26" fillId="0" borderId="17" xfId="0" applyNumberFormat="1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4" fontId="26" fillId="0" borderId="15" xfId="0" quotePrefix="1" applyNumberFormat="1" applyFont="1" applyFill="1" applyBorder="1" applyAlignment="1">
      <alignment horizontal="center" vertical="top" wrapText="1"/>
    </xf>
    <xf numFmtId="4" fontId="26" fillId="0" borderId="14" xfId="0" quotePrefix="1" applyNumberFormat="1" applyFont="1" applyFill="1" applyBorder="1" applyAlignment="1">
      <alignment horizontal="center" vertical="top" wrapText="1"/>
    </xf>
    <xf numFmtId="0" fontId="26" fillId="0" borderId="21" xfId="0" quotePrefix="1" applyFont="1" applyFill="1" applyBorder="1" applyAlignment="1">
      <alignment horizontal="center" vertical="top" wrapText="1"/>
    </xf>
    <xf numFmtId="0" fontId="26" fillId="0" borderId="12" xfId="0" quotePrefix="1" applyFont="1" applyFill="1" applyBorder="1" applyAlignment="1">
      <alignment horizontal="center" vertical="top" wrapText="1"/>
    </xf>
    <xf numFmtId="0" fontId="26" fillId="0" borderId="22" xfId="0" quotePrefix="1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49" fontId="26" fillId="0" borderId="18" xfId="0" quotePrefix="1" applyNumberFormat="1" applyFont="1" applyFill="1" applyBorder="1" applyAlignment="1">
      <alignment horizontal="center" vertical="top" wrapText="1"/>
    </xf>
    <xf numFmtId="49" fontId="26" fillId="0" borderId="19" xfId="0" quotePrefix="1" applyNumberFormat="1" applyFont="1" applyFill="1" applyBorder="1" applyAlignment="1">
      <alignment horizontal="center" vertical="top" wrapText="1"/>
    </xf>
    <xf numFmtId="49" fontId="26" fillId="0" borderId="17" xfId="0" quotePrefix="1" applyNumberFormat="1" applyFont="1" applyFill="1" applyBorder="1" applyAlignment="1">
      <alignment horizontal="center" vertical="top" wrapText="1"/>
    </xf>
    <xf numFmtId="2" fontId="26" fillId="0" borderId="18" xfId="0" quotePrefix="1" applyNumberFormat="1" applyFont="1" applyFill="1" applyBorder="1" applyAlignment="1">
      <alignment horizontal="center" vertical="top" wrapText="1"/>
    </xf>
    <xf numFmtId="2" fontId="26" fillId="0" borderId="19" xfId="0" quotePrefix="1" applyNumberFormat="1" applyFont="1" applyFill="1" applyBorder="1" applyAlignment="1">
      <alignment horizontal="center" vertical="top" wrapText="1"/>
    </xf>
    <xf numFmtId="2" fontId="26" fillId="0" borderId="17" xfId="0" quotePrefix="1" applyNumberFormat="1" applyFont="1" applyFill="1" applyBorder="1" applyAlignment="1">
      <alignment horizontal="center" vertical="top" wrapText="1"/>
    </xf>
    <xf numFmtId="2" fontId="26" fillId="0" borderId="15" xfId="0" applyNumberFormat="1" applyFont="1" applyFill="1" applyBorder="1" applyAlignment="1">
      <alignment horizontal="center" vertical="top" wrapText="1"/>
    </xf>
    <xf numFmtId="2" fontId="26" fillId="0" borderId="16" xfId="0" applyNumberFormat="1" applyFont="1" applyFill="1" applyBorder="1" applyAlignment="1">
      <alignment horizontal="center" vertical="top" wrapText="1"/>
    </xf>
    <xf numFmtId="2" fontId="26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39" fillId="0" borderId="0" xfId="0" quotePrefix="1" applyFont="1" applyFill="1" applyAlignment="1">
      <alignment horizontal="center" vertical="top" wrapText="1"/>
    </xf>
    <xf numFmtId="0" fontId="0" fillId="0" borderId="0" xfId="0" applyAlignment="1"/>
    <xf numFmtId="0" fontId="38" fillId="0" borderId="0" xfId="0" quotePrefix="1" applyFont="1" applyFill="1" applyAlignment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quotePrefix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6" fillId="0" borderId="10" xfId="0" quotePrefix="1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7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quotePrefix="1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8" xfId="0" quotePrefix="1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quotePrefix="1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3" fillId="48" borderId="0" xfId="0" applyFont="1" applyFill="1" applyAlignment="1">
      <alignment horizontal="center" vertical="top" wrapText="1"/>
    </xf>
    <xf numFmtId="49" fontId="26" fillId="48" borderId="18" xfId="0" quotePrefix="1" applyNumberFormat="1" applyFont="1" applyFill="1" applyBorder="1" applyAlignment="1">
      <alignment horizontal="center" vertical="top" wrapText="1"/>
    </xf>
    <xf numFmtId="49" fontId="26" fillId="48" borderId="19" xfId="0" quotePrefix="1" applyNumberFormat="1" applyFont="1" applyFill="1" applyBorder="1" applyAlignment="1">
      <alignment horizontal="center" vertical="top" wrapText="1"/>
    </xf>
    <xf numFmtId="49" fontId="26" fillId="48" borderId="17" xfId="0" quotePrefix="1" applyNumberFormat="1" applyFont="1" applyFill="1" applyBorder="1" applyAlignment="1">
      <alignment horizontal="center" vertical="top" wrapText="1"/>
    </xf>
    <xf numFmtId="49" fontId="26" fillId="48" borderId="10" xfId="0" applyNumberFormat="1" applyFont="1" applyFill="1" applyBorder="1" applyAlignment="1">
      <alignment vertical="top" wrapText="1"/>
    </xf>
    <xf numFmtId="49" fontId="26" fillId="48" borderId="10" xfId="0" applyNumberFormat="1" applyFont="1" applyFill="1" applyBorder="1" applyAlignment="1">
      <alignment horizontal="center" vertical="top" wrapText="1"/>
    </xf>
    <xf numFmtId="4" fontId="26" fillId="48" borderId="10" xfId="0" applyNumberFormat="1" applyFont="1" applyFill="1" applyBorder="1" applyAlignment="1">
      <alignment horizontal="center" vertical="top" wrapText="1"/>
    </xf>
    <xf numFmtId="0" fontId="26" fillId="48" borderId="10" xfId="0" applyFont="1" applyFill="1" applyBorder="1" applyAlignment="1">
      <alignment horizontal="center" vertical="top" wrapText="1"/>
    </xf>
    <xf numFmtId="49" fontId="26" fillId="48" borderId="10" xfId="0" applyNumberFormat="1" applyFont="1" applyFill="1" applyBorder="1" applyAlignment="1">
      <alignment horizontal="left" vertical="top" wrapText="1" indent="1"/>
    </xf>
    <xf numFmtId="2" fontId="26" fillId="48" borderId="10" xfId="0" applyNumberFormat="1" applyFont="1" applyFill="1" applyBorder="1" applyAlignment="1">
      <alignment horizontal="center" vertical="top" wrapText="1"/>
    </xf>
    <xf numFmtId="4" fontId="0" fillId="48" borderId="0" xfId="0" applyNumberFormat="1" applyFont="1" applyFill="1"/>
    <xf numFmtId="0" fontId="0" fillId="48" borderId="0" xfId="0" applyFont="1" applyFill="1"/>
    <xf numFmtId="1" fontId="32" fillId="0" borderId="10" xfId="0" applyNumberFormat="1" applyFont="1" applyFill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/>
    </xf>
    <xf numFmtId="1" fontId="26" fillId="0" borderId="19" xfId="0" applyNumberFormat="1" applyFont="1" applyFill="1" applyBorder="1" applyAlignment="1">
      <alignment horizontal="center" vertical="top" wrapText="1"/>
    </xf>
    <xf numFmtId="1" fontId="26" fillId="0" borderId="14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vertical="top"/>
    </xf>
    <xf numFmtId="2" fontId="26" fillId="0" borderId="10" xfId="0" applyNumberFormat="1" applyFont="1" applyFill="1" applyBorder="1" applyAlignment="1">
      <alignment horizontal="left" vertical="top"/>
    </xf>
    <xf numFmtId="2" fontId="26" fillId="0" borderId="10" xfId="0" quotePrefix="1" applyNumberFormat="1" applyFont="1" applyFill="1" applyBorder="1" applyAlignment="1">
      <alignment horizontal="left" vertical="top"/>
    </xf>
    <xf numFmtId="2" fontId="26" fillId="0" borderId="10" xfId="0" quotePrefix="1" applyNumberFormat="1" applyFont="1" applyFill="1" applyBorder="1" applyAlignment="1">
      <alignment vertical="top"/>
    </xf>
    <xf numFmtId="0" fontId="33" fillId="0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left" vertical="top"/>
    </xf>
    <xf numFmtId="0" fontId="33" fillId="0" borderId="18" xfId="0" applyFont="1" applyFill="1" applyBorder="1" applyAlignment="1">
      <alignment horizontal="left" vertical="top"/>
    </xf>
    <xf numFmtId="2" fontId="26" fillId="0" borderId="10" xfId="0" applyNumberFormat="1" applyFont="1" applyFill="1" applyBorder="1" applyAlignment="1">
      <alignment horizontal="center" vertical="top"/>
    </xf>
    <xf numFmtId="2" fontId="26" fillId="0" borderId="10" xfId="0" quotePrefix="1" applyNumberFormat="1" applyFont="1" applyFill="1" applyBorder="1" applyAlignment="1">
      <alignment horizontal="center" vertical="top"/>
    </xf>
  </cellXfs>
  <cellStyles count="128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2 2" xfId="14"/>
    <cellStyle name="20% - Акцент5 3" xfId="15"/>
    <cellStyle name="20% - Акцент6 2" xfId="16"/>
    <cellStyle name="20% - Акцент6 2 2" xfId="17"/>
    <cellStyle name="20% - Акцент6 3" xfId="18"/>
    <cellStyle name="40% - Акцент1 2" xfId="19"/>
    <cellStyle name="40% - Акцент1 2 2" xfId="20"/>
    <cellStyle name="40% - Акцент1 3" xfId="21"/>
    <cellStyle name="40% - Акцент2 2" xfId="22"/>
    <cellStyle name="40% - Акцент2 2 2" xfId="23"/>
    <cellStyle name="40% - Акцент2 3" xfId="24"/>
    <cellStyle name="40% - Акцент3 2" xfId="25"/>
    <cellStyle name="40% - Акцент3 2 2" xfId="26"/>
    <cellStyle name="40% - Акцент3 3" xfId="27"/>
    <cellStyle name="40% - Акцент4 2" xfId="28"/>
    <cellStyle name="40% - Акцент4 2 2" xfId="29"/>
    <cellStyle name="40% - Акцент4 3" xfId="30"/>
    <cellStyle name="40% - Акцент5 2" xfId="31"/>
    <cellStyle name="40% - Акцент5 2 2" xfId="32"/>
    <cellStyle name="40% - Акцент5 3" xfId="33"/>
    <cellStyle name="40% - Акцент6 2" xfId="34"/>
    <cellStyle name="40% - Акцент6 2 2" xfId="35"/>
    <cellStyle name="40% - Акцент6 3" xfId="36"/>
    <cellStyle name="60% - Акцент1 2" xfId="37"/>
    <cellStyle name="60% - Акцент1 3" xfId="38"/>
    <cellStyle name="60% - Акцент2 2" xfId="39"/>
    <cellStyle name="60% - Акцент2 3" xfId="40"/>
    <cellStyle name="60% - Акцент3 2" xfId="41"/>
    <cellStyle name="60% - Акцент3 3" xfId="42"/>
    <cellStyle name="60% - Акцент4 2" xfId="43"/>
    <cellStyle name="60% - Акцент4 3" xfId="44"/>
    <cellStyle name="60% - Акцент5 2" xfId="45"/>
    <cellStyle name="60% - Акцент5 3" xfId="46"/>
    <cellStyle name="60% - Акцент6 2" xfId="47"/>
    <cellStyle name="60% - Акцент6 3" xfId="48"/>
    <cellStyle name="Акцент1 2" xfId="49"/>
    <cellStyle name="Акцент1 3" xfId="50"/>
    <cellStyle name="Акцент2 2" xfId="51"/>
    <cellStyle name="Акцент2 3" xfId="52"/>
    <cellStyle name="Акцент3 2" xfId="53"/>
    <cellStyle name="Акцент3 3" xfId="54"/>
    <cellStyle name="Акцент4 2" xfId="55"/>
    <cellStyle name="Акцент4 3" xfId="56"/>
    <cellStyle name="Акцент5 2" xfId="57"/>
    <cellStyle name="Акцент5 3" xfId="58"/>
    <cellStyle name="Акцент6 2" xfId="59"/>
    <cellStyle name="Акцент6 3" xfId="60"/>
    <cellStyle name="Ввод  2" xfId="61"/>
    <cellStyle name="Ввод  3" xfId="62"/>
    <cellStyle name="Вывод 2" xfId="63"/>
    <cellStyle name="Вывод 3" xfId="64"/>
    <cellStyle name="Вычисление 2" xfId="65"/>
    <cellStyle name="Вычисление 3" xfId="66"/>
    <cellStyle name="Гиперссылка 2" xfId="67"/>
    <cellStyle name="Денежный 2" xfId="68"/>
    <cellStyle name="Денежный 2 2" xfId="69"/>
    <cellStyle name="Денежный 3" xfId="70"/>
    <cellStyle name="Денежный 3 2" xfId="71"/>
    <cellStyle name="Денежный[0]" xfId="72"/>
    <cellStyle name="Денежный[0] 2" xfId="73"/>
    <cellStyle name="Заголовок 1 2" xfId="74"/>
    <cellStyle name="Заголовок 1 3" xfId="75"/>
    <cellStyle name="Заголовок 2 2" xfId="76"/>
    <cellStyle name="Заголовок 2 3" xfId="77"/>
    <cellStyle name="Заголовок 3 2" xfId="78"/>
    <cellStyle name="Заголовок 3 3" xfId="79"/>
    <cellStyle name="Заголовок 4 2" xfId="80"/>
    <cellStyle name="Заголовок 4 3" xfId="81"/>
    <cellStyle name="Запятая" xfId="82"/>
    <cellStyle name="Запятая 2" xfId="83"/>
    <cellStyle name="Запятая[0]" xfId="84"/>
    <cellStyle name="Запятая[0] 2" xfId="85"/>
    <cellStyle name="Итог 2" xfId="86"/>
    <cellStyle name="Итог 3" xfId="87"/>
    <cellStyle name="Контрольная ячейка 2" xfId="88"/>
    <cellStyle name="Контрольная ячейка 3" xfId="89"/>
    <cellStyle name="Название 2" xfId="90"/>
    <cellStyle name="Название 3" xfId="91"/>
    <cellStyle name="Нейтральный 2" xfId="92"/>
    <cellStyle name="Нейтральный 3" xfId="93"/>
    <cellStyle name="Обычный" xfId="0" builtinId="0"/>
    <cellStyle name="Обычный 2" xfId="94"/>
    <cellStyle name="Обычный 2 2" xfId="95"/>
    <cellStyle name="Обычный 2 3" xfId="96"/>
    <cellStyle name="Обычный 3" xfId="97"/>
    <cellStyle name="Обычный 4" xfId="98"/>
    <cellStyle name="Обычный 5" xfId="99"/>
    <cellStyle name="Обычный 6" xfId="100"/>
    <cellStyle name="Обычный 6 2" xfId="101"/>
    <cellStyle name="Обычный 6 3" xfId="127"/>
    <cellStyle name="Обычный 7" xfId="102"/>
    <cellStyle name="Обычный 8" xfId="103"/>
    <cellStyle name="Обычный 8 2" xfId="104"/>
    <cellStyle name="Обычный 9" xfId="105"/>
    <cellStyle name="Плохой 2" xfId="106"/>
    <cellStyle name="Плохой 3" xfId="107"/>
    <cellStyle name="Пояснение 2" xfId="108"/>
    <cellStyle name="Пояснение 3" xfId="109"/>
    <cellStyle name="Примечание 2" xfId="110"/>
    <cellStyle name="Примечание 2 2" xfId="111"/>
    <cellStyle name="Примечание 3" xfId="112"/>
    <cellStyle name="Примечание 3 2" xfId="113"/>
    <cellStyle name="Процентная" xfId="114"/>
    <cellStyle name="Процентная 2" xfId="115"/>
    <cellStyle name="Связанная ячейка 2" xfId="116"/>
    <cellStyle name="Связанная ячейка 3" xfId="117"/>
    <cellStyle name="Текст предупреждения 2" xfId="118"/>
    <cellStyle name="Текст предупреждения 3" xfId="119"/>
    <cellStyle name="Финансовый 2" xfId="120"/>
    <cellStyle name="Финансовый 2 2" xfId="121"/>
    <cellStyle name="Финансовый 3" xfId="122"/>
    <cellStyle name="Финансовый 3 2" xfId="123"/>
    <cellStyle name="Финансовый 4" xfId="124"/>
    <cellStyle name="Хороший 2" xfId="125"/>
    <cellStyle name="Хороший 3" xfId="126"/>
  </cellStyles>
  <dxfs count="1">
    <dxf>
      <border>
        <left/>
        <right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7"/>
  <sheetViews>
    <sheetView view="pageBreakPreview" topLeftCell="A97" zoomScale="85" zoomScaleNormal="49" zoomScaleSheetLayoutView="85" zoomScalePageLayoutView="46" workbookViewId="0">
      <selection activeCell="A14" sqref="A14:V14"/>
    </sheetView>
  </sheetViews>
  <sheetFormatPr defaultRowHeight="15" x14ac:dyDescent="0.2"/>
  <cols>
    <col min="1" max="1" width="6.140625" style="16" customWidth="1"/>
    <col min="2" max="2" width="47.85546875" style="1" bestFit="1" customWidth="1"/>
    <col min="3" max="3" width="10.5703125" style="1" customWidth="1"/>
    <col min="4" max="4" width="10" style="1" customWidth="1"/>
    <col min="5" max="5" width="13.28515625" style="14" customWidth="1"/>
    <col min="6" max="6" width="7.42578125" style="22" customWidth="1"/>
    <col min="7" max="7" width="8" style="22" customWidth="1"/>
    <col min="8" max="8" width="14.28515625" style="12" customWidth="1"/>
    <col min="9" max="9" width="12.7109375" style="12" customWidth="1"/>
    <col min="10" max="10" width="13.42578125" style="12" customWidth="1"/>
    <col min="11" max="11" width="15.85546875" style="22" customWidth="1"/>
    <col min="12" max="12" width="35.5703125" style="1" customWidth="1"/>
    <col min="13" max="13" width="21.7109375" style="12" customWidth="1"/>
    <col min="14" max="14" width="13.28515625" style="12" customWidth="1"/>
    <col min="15" max="15" width="10.7109375" style="12" customWidth="1"/>
    <col min="16" max="16" width="11.5703125" style="12" customWidth="1"/>
    <col min="17" max="17" width="17.5703125" style="12" customWidth="1"/>
    <col min="18" max="18" width="15" style="10" customWidth="1"/>
    <col min="19" max="19" width="12.42578125" style="12" customWidth="1"/>
    <col min="20" max="20" width="18.7109375" style="242" customWidth="1"/>
    <col min="21" max="21" width="13.42578125" style="18" customWidth="1"/>
    <col min="22" max="22" width="12.42578125" style="2" customWidth="1"/>
    <col min="23" max="23" width="18.42578125" style="2" customWidth="1"/>
    <col min="24" max="16384" width="9.140625" style="1"/>
  </cols>
  <sheetData>
    <row r="1" spans="1:23" ht="84.75" customHeight="1" x14ac:dyDescent="0.2">
      <c r="A1" s="1"/>
      <c r="B1" s="117"/>
      <c r="C1" s="25"/>
      <c r="D1" s="25"/>
      <c r="E1" s="25"/>
      <c r="F1" s="25"/>
      <c r="G1" s="25"/>
      <c r="H1" s="1"/>
      <c r="I1" s="1"/>
      <c r="J1" s="1"/>
      <c r="K1" s="1"/>
      <c r="L1" s="117"/>
      <c r="M1" s="14"/>
      <c r="N1" s="1"/>
      <c r="O1" s="126"/>
      <c r="P1" s="127"/>
      <c r="Q1" s="127"/>
      <c r="R1" s="127"/>
      <c r="S1" s="196" t="s">
        <v>213</v>
      </c>
      <c r="T1" s="197"/>
      <c r="U1" s="197"/>
      <c r="V1" s="197"/>
      <c r="W1" s="197"/>
    </row>
    <row r="2" spans="1:23" ht="69.75" customHeight="1" x14ac:dyDescent="0.2">
      <c r="A2" s="118"/>
      <c r="B2" s="119"/>
      <c r="C2" s="120"/>
      <c r="D2" s="120"/>
      <c r="E2" s="120"/>
      <c r="F2" s="120"/>
      <c r="G2" s="120"/>
      <c r="H2" s="118"/>
      <c r="I2" s="118"/>
      <c r="J2" s="118"/>
      <c r="K2" s="118"/>
      <c r="L2" s="119"/>
      <c r="M2" s="121"/>
      <c r="N2" s="118"/>
      <c r="O2" s="128"/>
      <c r="P2" s="129"/>
      <c r="Q2" s="129"/>
      <c r="R2" s="129"/>
      <c r="S2" s="200" t="s">
        <v>214</v>
      </c>
      <c r="T2" s="201"/>
      <c r="U2" s="201"/>
      <c r="V2" s="201"/>
      <c r="W2" s="201"/>
    </row>
    <row r="3" spans="1:23" ht="19.5" customHeight="1" x14ac:dyDescent="0.2">
      <c r="A3" s="122"/>
      <c r="B3" s="123"/>
      <c r="C3" s="124"/>
      <c r="D3" s="124"/>
      <c r="E3" s="124"/>
      <c r="F3" s="124"/>
      <c r="G3" s="124"/>
      <c r="H3" s="122"/>
      <c r="I3" s="122"/>
      <c r="J3" s="122"/>
      <c r="K3" s="122"/>
      <c r="L3" s="123"/>
      <c r="M3" s="125"/>
      <c r="N3" s="122"/>
      <c r="O3" s="122"/>
      <c r="P3" s="130"/>
      <c r="Q3" s="130"/>
      <c r="R3" s="130"/>
      <c r="S3" s="130"/>
      <c r="T3" s="231"/>
      <c r="U3" s="202" t="s">
        <v>220</v>
      </c>
      <c r="V3" s="199"/>
      <c r="W3" s="199"/>
    </row>
    <row r="4" spans="1:23" ht="27" customHeight="1" x14ac:dyDescent="0.2">
      <c r="A4" s="198" t="s">
        <v>215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9"/>
    </row>
    <row r="5" spans="1:23" ht="30.75" customHeight="1" x14ac:dyDescent="0.2">
      <c r="A5" s="198" t="s">
        <v>216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</row>
    <row r="6" spans="1:23" ht="24.75" customHeight="1" x14ac:dyDescent="0.2">
      <c r="A6" s="198" t="s">
        <v>217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</row>
    <row r="7" spans="1:23" ht="42" customHeight="1" x14ac:dyDescent="0.2">
      <c r="A7" s="168" t="s">
        <v>218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"/>
    </row>
    <row r="8" spans="1:23" s="4" customFormat="1" ht="33" customHeight="1" x14ac:dyDescent="0.2">
      <c r="A8" s="182" t="s">
        <v>90</v>
      </c>
      <c r="B8" s="177" t="s">
        <v>82</v>
      </c>
      <c r="C8" s="185" t="s">
        <v>83</v>
      </c>
      <c r="D8" s="186"/>
      <c r="E8" s="172" t="s">
        <v>97</v>
      </c>
      <c r="F8" s="162" t="s">
        <v>108</v>
      </c>
      <c r="G8" s="162" t="s">
        <v>130</v>
      </c>
      <c r="H8" s="165" t="s">
        <v>110</v>
      </c>
      <c r="I8" s="160" t="s">
        <v>173</v>
      </c>
      <c r="J8" s="161"/>
      <c r="K8" s="162" t="s">
        <v>201</v>
      </c>
      <c r="L8" s="172" t="s">
        <v>102</v>
      </c>
      <c r="M8" s="193" t="s">
        <v>98</v>
      </c>
      <c r="N8" s="194"/>
      <c r="O8" s="194"/>
      <c r="P8" s="194"/>
      <c r="Q8" s="195"/>
      <c r="R8" s="190" t="s">
        <v>175</v>
      </c>
      <c r="S8" s="165" t="s">
        <v>160</v>
      </c>
      <c r="T8" s="232" t="s">
        <v>104</v>
      </c>
      <c r="U8" s="187" t="s">
        <v>116</v>
      </c>
      <c r="V8" s="187" t="s">
        <v>77</v>
      </c>
      <c r="W8" s="39"/>
    </row>
    <row r="9" spans="1:23" s="4" customFormat="1" ht="64.5" customHeight="1" x14ac:dyDescent="0.2">
      <c r="A9" s="183"/>
      <c r="B9" s="178"/>
      <c r="C9" s="172" t="s">
        <v>124</v>
      </c>
      <c r="D9" s="172" t="s">
        <v>200</v>
      </c>
      <c r="E9" s="173"/>
      <c r="F9" s="163"/>
      <c r="G9" s="163"/>
      <c r="H9" s="166"/>
      <c r="I9" s="175" t="s">
        <v>84</v>
      </c>
      <c r="J9" s="165" t="s">
        <v>107</v>
      </c>
      <c r="K9" s="163"/>
      <c r="L9" s="173"/>
      <c r="M9" s="175" t="s">
        <v>84</v>
      </c>
      <c r="N9" s="165" t="s">
        <v>202</v>
      </c>
      <c r="O9" s="180" t="s">
        <v>192</v>
      </c>
      <c r="P9" s="181"/>
      <c r="Q9" s="175" t="s">
        <v>103</v>
      </c>
      <c r="R9" s="191"/>
      <c r="S9" s="166"/>
      <c r="T9" s="233"/>
      <c r="U9" s="188"/>
      <c r="V9" s="188"/>
      <c r="W9" s="39"/>
    </row>
    <row r="10" spans="1:23" s="4" customFormat="1" ht="207" customHeight="1" x14ac:dyDescent="0.2">
      <c r="A10" s="184"/>
      <c r="B10" s="179"/>
      <c r="C10" s="174"/>
      <c r="D10" s="174"/>
      <c r="E10" s="174"/>
      <c r="F10" s="164"/>
      <c r="G10" s="164"/>
      <c r="H10" s="167"/>
      <c r="I10" s="176"/>
      <c r="J10" s="167"/>
      <c r="K10" s="164"/>
      <c r="L10" s="174"/>
      <c r="M10" s="176"/>
      <c r="N10" s="167"/>
      <c r="O10" s="52" t="s">
        <v>174</v>
      </c>
      <c r="P10" s="30" t="s">
        <v>85</v>
      </c>
      <c r="Q10" s="176"/>
      <c r="R10" s="192"/>
      <c r="S10" s="167"/>
      <c r="T10" s="234"/>
      <c r="U10" s="189"/>
      <c r="V10" s="189"/>
      <c r="W10" s="39"/>
    </row>
    <row r="11" spans="1:23" s="4" customFormat="1" ht="15" customHeight="1" x14ac:dyDescent="0.2">
      <c r="A11" s="19"/>
      <c r="B11" s="115"/>
      <c r="C11" s="115"/>
      <c r="D11" s="5"/>
      <c r="E11" s="115"/>
      <c r="F11" s="50"/>
      <c r="G11" s="50"/>
      <c r="H11" s="112" t="s">
        <v>86</v>
      </c>
      <c r="I11" s="112" t="s">
        <v>86</v>
      </c>
      <c r="J11" s="112" t="s">
        <v>86</v>
      </c>
      <c r="K11" s="113" t="s">
        <v>87</v>
      </c>
      <c r="L11" s="110"/>
      <c r="M11" s="112" t="s">
        <v>88</v>
      </c>
      <c r="N11" s="112" t="s">
        <v>88</v>
      </c>
      <c r="O11" s="112" t="s">
        <v>88</v>
      </c>
      <c r="P11" s="112" t="s">
        <v>88</v>
      </c>
      <c r="Q11" s="112" t="s">
        <v>88</v>
      </c>
      <c r="R11" s="114" t="s">
        <v>91</v>
      </c>
      <c r="S11" s="112" t="s">
        <v>89</v>
      </c>
      <c r="T11" s="235"/>
      <c r="U11" s="110" t="s">
        <v>88</v>
      </c>
      <c r="V11" s="155"/>
      <c r="W11" s="86"/>
    </row>
    <row r="12" spans="1:23" s="4" customFormat="1" ht="15" customHeight="1" x14ac:dyDescent="0.2">
      <c r="A12" s="19">
        <v>1</v>
      </c>
      <c r="B12" s="110">
        <v>2</v>
      </c>
      <c r="C12" s="110">
        <v>3</v>
      </c>
      <c r="D12" s="110">
        <v>4</v>
      </c>
      <c r="E12" s="110">
        <v>5</v>
      </c>
      <c r="F12" s="113">
        <v>6</v>
      </c>
      <c r="G12" s="113">
        <v>7</v>
      </c>
      <c r="H12" s="15">
        <v>8</v>
      </c>
      <c r="I12" s="15">
        <v>9</v>
      </c>
      <c r="J12" s="15">
        <v>10</v>
      </c>
      <c r="K12" s="113">
        <v>11</v>
      </c>
      <c r="L12" s="110">
        <v>12</v>
      </c>
      <c r="M12" s="113">
        <v>13</v>
      </c>
      <c r="N12" s="113">
        <v>14</v>
      </c>
      <c r="O12" s="113">
        <v>15</v>
      </c>
      <c r="P12" s="113">
        <v>16</v>
      </c>
      <c r="Q12" s="113">
        <v>17</v>
      </c>
      <c r="R12" s="8">
        <v>18</v>
      </c>
      <c r="S12" s="113">
        <v>19</v>
      </c>
      <c r="T12" s="236" t="s">
        <v>99</v>
      </c>
      <c r="U12" s="6" t="s">
        <v>111</v>
      </c>
      <c r="V12" s="6" t="s">
        <v>78</v>
      </c>
      <c r="W12" s="40"/>
    </row>
    <row r="13" spans="1:23" s="133" customFormat="1" ht="14.25" customHeight="1" x14ac:dyDescent="0.2">
      <c r="A13" s="247" t="s">
        <v>131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248"/>
      <c r="W13" s="132"/>
    </row>
    <row r="14" spans="1:23" s="133" customFormat="1" ht="15" customHeight="1" x14ac:dyDescent="0.2">
      <c r="A14" s="249" t="s">
        <v>128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132"/>
    </row>
    <row r="15" spans="1:23" s="4" customFormat="1" ht="105" customHeight="1" x14ac:dyDescent="0.2">
      <c r="A15" s="19">
        <v>1</v>
      </c>
      <c r="B15" s="257" t="s">
        <v>27</v>
      </c>
      <c r="C15" s="8">
        <v>1969</v>
      </c>
      <c r="D15" s="114"/>
      <c r="E15" s="8" t="s">
        <v>105</v>
      </c>
      <c r="F15" s="113">
        <v>5</v>
      </c>
      <c r="G15" s="113">
        <v>3</v>
      </c>
      <c r="H15" s="112">
        <v>3877.3</v>
      </c>
      <c r="I15" s="112">
        <v>3549.3</v>
      </c>
      <c r="J15" s="112">
        <v>2846.9</v>
      </c>
      <c r="K15" s="113">
        <v>215</v>
      </c>
      <c r="L15" s="110" t="s">
        <v>106</v>
      </c>
      <c r="M15" s="112">
        <v>2403926</v>
      </c>
      <c r="N15" s="112"/>
      <c r="O15" s="112"/>
      <c r="P15" s="112"/>
      <c r="Q15" s="112">
        <v>2403926</v>
      </c>
      <c r="R15" s="114">
        <f t="shared" ref="R15:R27" si="0">M15/I15</f>
        <v>677.2958048065816</v>
      </c>
      <c r="S15" s="112">
        <v>15143.38</v>
      </c>
      <c r="T15" s="237" t="s">
        <v>127</v>
      </c>
      <c r="U15" s="116">
        <v>6.53</v>
      </c>
      <c r="V15" s="8">
        <v>2021</v>
      </c>
      <c r="W15" s="42"/>
    </row>
    <row r="16" spans="1:23" s="4" customFormat="1" ht="105" customHeight="1" x14ac:dyDescent="0.2">
      <c r="A16" s="19">
        <v>2</v>
      </c>
      <c r="B16" s="257" t="s">
        <v>28</v>
      </c>
      <c r="C16" s="8">
        <v>1971</v>
      </c>
      <c r="D16" s="114"/>
      <c r="E16" s="8" t="s">
        <v>105</v>
      </c>
      <c r="F16" s="113">
        <v>5</v>
      </c>
      <c r="G16" s="113">
        <v>3</v>
      </c>
      <c r="H16" s="112">
        <v>3707.23</v>
      </c>
      <c r="I16" s="112">
        <v>3191.03</v>
      </c>
      <c r="J16" s="112">
        <v>2977.38</v>
      </c>
      <c r="K16" s="113">
        <v>251</v>
      </c>
      <c r="L16" s="110" t="s">
        <v>158</v>
      </c>
      <c r="M16" s="112">
        <v>9616871.8000000007</v>
      </c>
      <c r="N16" s="112"/>
      <c r="O16" s="112"/>
      <c r="P16" s="112"/>
      <c r="Q16" s="112">
        <v>9616871.8000000007</v>
      </c>
      <c r="R16" s="114">
        <f t="shared" si="0"/>
        <v>3013.7202721378362</v>
      </c>
      <c r="S16" s="112">
        <v>15143.38</v>
      </c>
      <c r="T16" s="237" t="s">
        <v>127</v>
      </c>
      <c r="U16" s="116">
        <v>6.53</v>
      </c>
      <c r="V16" s="8">
        <v>2021</v>
      </c>
      <c r="W16" s="42"/>
    </row>
    <row r="17" spans="1:23" s="4" customFormat="1" ht="105" customHeight="1" x14ac:dyDescent="0.2">
      <c r="A17" s="19">
        <v>3</v>
      </c>
      <c r="B17" s="257" t="s">
        <v>30</v>
      </c>
      <c r="C17" s="8">
        <v>1972</v>
      </c>
      <c r="D17" s="114"/>
      <c r="E17" s="8" t="s">
        <v>112</v>
      </c>
      <c r="F17" s="113">
        <v>5</v>
      </c>
      <c r="G17" s="113">
        <v>4</v>
      </c>
      <c r="H17" s="112">
        <v>3756.4</v>
      </c>
      <c r="I17" s="112">
        <v>3479.9</v>
      </c>
      <c r="J17" s="112">
        <v>3479.9</v>
      </c>
      <c r="K17" s="113">
        <v>189</v>
      </c>
      <c r="L17" s="110" t="s">
        <v>20</v>
      </c>
      <c r="M17" s="112">
        <v>10931124</v>
      </c>
      <c r="N17" s="112"/>
      <c r="O17" s="112"/>
      <c r="P17" s="112"/>
      <c r="Q17" s="112">
        <v>10931124</v>
      </c>
      <c r="R17" s="114">
        <f t="shared" si="0"/>
        <v>3141.2178510876747</v>
      </c>
      <c r="S17" s="112">
        <v>15143.38</v>
      </c>
      <c r="T17" s="237" t="s">
        <v>127</v>
      </c>
      <c r="U17" s="116">
        <v>6.53</v>
      </c>
      <c r="V17" s="8">
        <v>2021</v>
      </c>
      <c r="W17" s="42"/>
    </row>
    <row r="18" spans="1:23" s="4" customFormat="1" ht="105" customHeight="1" x14ac:dyDescent="0.2">
      <c r="A18" s="19">
        <v>4</v>
      </c>
      <c r="B18" s="258" t="s">
        <v>31</v>
      </c>
      <c r="C18" s="8">
        <v>1974</v>
      </c>
      <c r="D18" s="114"/>
      <c r="E18" s="8" t="s">
        <v>112</v>
      </c>
      <c r="F18" s="113">
        <v>5</v>
      </c>
      <c r="G18" s="113">
        <v>3</v>
      </c>
      <c r="H18" s="112">
        <v>2506.4</v>
      </c>
      <c r="I18" s="112">
        <v>2296.4</v>
      </c>
      <c r="J18" s="112">
        <v>2190.1</v>
      </c>
      <c r="K18" s="113">
        <v>107</v>
      </c>
      <c r="L18" s="110" t="s">
        <v>21</v>
      </c>
      <c r="M18" s="112">
        <v>7293624</v>
      </c>
      <c r="N18" s="112"/>
      <c r="O18" s="112"/>
      <c r="P18" s="112"/>
      <c r="Q18" s="112">
        <v>7293624</v>
      </c>
      <c r="R18" s="114">
        <f t="shared" si="0"/>
        <v>3176.1121755791673</v>
      </c>
      <c r="S18" s="112">
        <v>15143.38</v>
      </c>
      <c r="T18" s="237" t="s">
        <v>127</v>
      </c>
      <c r="U18" s="116">
        <v>6.53</v>
      </c>
      <c r="V18" s="8">
        <v>2021</v>
      </c>
      <c r="W18" s="42"/>
    </row>
    <row r="19" spans="1:23" s="4" customFormat="1" ht="105" customHeight="1" x14ac:dyDescent="0.2">
      <c r="A19" s="19">
        <v>5</v>
      </c>
      <c r="B19" s="257" t="s">
        <v>161</v>
      </c>
      <c r="C19" s="8">
        <v>1973</v>
      </c>
      <c r="D19" s="114"/>
      <c r="E19" s="8" t="s">
        <v>105</v>
      </c>
      <c r="F19" s="113">
        <v>5</v>
      </c>
      <c r="G19" s="113">
        <v>2</v>
      </c>
      <c r="H19" s="112">
        <v>5009.8999999999996</v>
      </c>
      <c r="I19" s="112">
        <v>4153.1000000000004</v>
      </c>
      <c r="J19" s="112">
        <v>3667</v>
      </c>
      <c r="K19" s="113">
        <v>161</v>
      </c>
      <c r="L19" s="110" t="s">
        <v>18</v>
      </c>
      <c r="M19" s="112">
        <v>12579742</v>
      </c>
      <c r="N19" s="112"/>
      <c r="O19" s="112"/>
      <c r="P19" s="112"/>
      <c r="Q19" s="112">
        <v>12579742</v>
      </c>
      <c r="R19" s="114">
        <f t="shared" si="0"/>
        <v>3029.0005056463842</v>
      </c>
      <c r="S19" s="112">
        <v>15143.38</v>
      </c>
      <c r="T19" s="237" t="s">
        <v>127</v>
      </c>
      <c r="U19" s="116">
        <v>6.53</v>
      </c>
      <c r="V19" s="8">
        <v>2021</v>
      </c>
      <c r="W19" s="42"/>
    </row>
    <row r="20" spans="1:23" s="4" customFormat="1" ht="105" customHeight="1" x14ac:dyDescent="0.2">
      <c r="A20" s="19">
        <v>6</v>
      </c>
      <c r="B20" s="257" t="s">
        <v>164</v>
      </c>
      <c r="C20" s="8">
        <v>1971</v>
      </c>
      <c r="D20" s="114"/>
      <c r="E20" s="8" t="s">
        <v>105</v>
      </c>
      <c r="F20" s="113">
        <v>9</v>
      </c>
      <c r="G20" s="113">
        <v>1</v>
      </c>
      <c r="H20" s="112">
        <v>2419.3000000000002</v>
      </c>
      <c r="I20" s="112">
        <v>2166.3000000000002</v>
      </c>
      <c r="J20" s="112">
        <v>2046.1</v>
      </c>
      <c r="K20" s="113">
        <v>98</v>
      </c>
      <c r="L20" s="110" t="s">
        <v>70</v>
      </c>
      <c r="M20" s="112">
        <v>3659966</v>
      </c>
      <c r="N20" s="112"/>
      <c r="O20" s="112"/>
      <c r="P20" s="112"/>
      <c r="Q20" s="112">
        <v>3659966</v>
      </c>
      <c r="R20" s="114">
        <f t="shared" si="0"/>
        <v>1689.5009924756496</v>
      </c>
      <c r="S20" s="112">
        <v>15143.38</v>
      </c>
      <c r="T20" s="237" t="s">
        <v>127</v>
      </c>
      <c r="U20" s="116">
        <v>6.53</v>
      </c>
      <c r="V20" s="8">
        <v>2021</v>
      </c>
      <c r="W20" s="42"/>
    </row>
    <row r="21" spans="1:23" s="4" customFormat="1" ht="105" customHeight="1" x14ac:dyDescent="0.2">
      <c r="A21" s="19">
        <v>7</v>
      </c>
      <c r="B21" s="258" t="s">
        <v>165</v>
      </c>
      <c r="C21" s="8">
        <v>1968</v>
      </c>
      <c r="D21" s="114"/>
      <c r="E21" s="8" t="s">
        <v>105</v>
      </c>
      <c r="F21" s="113">
        <v>5</v>
      </c>
      <c r="G21" s="113">
        <v>1</v>
      </c>
      <c r="H21" s="112">
        <v>1771.25</v>
      </c>
      <c r="I21" s="112">
        <v>1645.25</v>
      </c>
      <c r="J21" s="112">
        <v>1326.35</v>
      </c>
      <c r="K21" s="113">
        <v>131</v>
      </c>
      <c r="L21" s="110" t="s">
        <v>156</v>
      </c>
      <c r="M21" s="112">
        <v>5154337.5</v>
      </c>
      <c r="N21" s="112"/>
      <c r="O21" s="112"/>
      <c r="P21" s="112"/>
      <c r="Q21" s="112">
        <v>5154337.5</v>
      </c>
      <c r="R21" s="114">
        <f t="shared" si="0"/>
        <v>3132.8597477586991</v>
      </c>
      <c r="S21" s="112">
        <v>15143.38</v>
      </c>
      <c r="T21" s="237" t="s">
        <v>127</v>
      </c>
      <c r="U21" s="116">
        <v>6.53</v>
      </c>
      <c r="V21" s="8">
        <v>2021</v>
      </c>
      <c r="W21" s="42"/>
    </row>
    <row r="22" spans="1:23" s="4" customFormat="1" ht="105" customHeight="1" x14ac:dyDescent="0.2">
      <c r="A22" s="19">
        <v>8</v>
      </c>
      <c r="B22" s="257" t="s">
        <v>166</v>
      </c>
      <c r="C22" s="8">
        <v>1972</v>
      </c>
      <c r="D22" s="114"/>
      <c r="E22" s="8" t="s">
        <v>112</v>
      </c>
      <c r="F22" s="113">
        <v>5</v>
      </c>
      <c r="G22" s="113">
        <v>6</v>
      </c>
      <c r="H22" s="112">
        <v>6170</v>
      </c>
      <c r="I22" s="112">
        <v>5758.2</v>
      </c>
      <c r="J22" s="112">
        <v>5101.8999999999996</v>
      </c>
      <c r="K22" s="113">
        <v>343</v>
      </c>
      <c r="L22" s="110" t="s">
        <v>22</v>
      </c>
      <c r="M22" s="112">
        <v>17954700</v>
      </c>
      <c r="N22" s="112"/>
      <c r="O22" s="112"/>
      <c r="P22" s="112"/>
      <c r="Q22" s="112">
        <v>17954700</v>
      </c>
      <c r="R22" s="114">
        <f t="shared" si="0"/>
        <v>3118.1098259872879</v>
      </c>
      <c r="S22" s="112">
        <v>15143.38</v>
      </c>
      <c r="T22" s="237" t="s">
        <v>127</v>
      </c>
      <c r="U22" s="116">
        <v>6.53</v>
      </c>
      <c r="V22" s="8">
        <v>2021</v>
      </c>
      <c r="W22" s="42"/>
    </row>
    <row r="23" spans="1:23" s="4" customFormat="1" ht="105" customHeight="1" x14ac:dyDescent="0.2">
      <c r="A23" s="19">
        <v>9</v>
      </c>
      <c r="B23" s="258" t="s">
        <v>167</v>
      </c>
      <c r="C23" s="8">
        <v>1974</v>
      </c>
      <c r="D23" s="114"/>
      <c r="E23" s="8" t="s">
        <v>112</v>
      </c>
      <c r="F23" s="113">
        <v>5</v>
      </c>
      <c r="G23" s="113">
        <v>3</v>
      </c>
      <c r="H23" s="112">
        <v>3291.7</v>
      </c>
      <c r="I23" s="112">
        <v>3059.7</v>
      </c>
      <c r="J23" s="112">
        <v>3006.2</v>
      </c>
      <c r="K23" s="113">
        <v>161</v>
      </c>
      <c r="L23" s="110" t="s">
        <v>22</v>
      </c>
      <c r="M23" s="112">
        <v>9578847</v>
      </c>
      <c r="N23" s="112"/>
      <c r="O23" s="112"/>
      <c r="P23" s="112"/>
      <c r="Q23" s="112">
        <v>9578847</v>
      </c>
      <c r="R23" s="114">
        <f t="shared" si="0"/>
        <v>3130.6490832434556</v>
      </c>
      <c r="S23" s="112">
        <v>15143.38</v>
      </c>
      <c r="T23" s="237" t="s">
        <v>127</v>
      </c>
      <c r="U23" s="116">
        <v>6.53</v>
      </c>
      <c r="V23" s="8">
        <v>2021</v>
      </c>
      <c r="W23" s="42"/>
    </row>
    <row r="24" spans="1:23" s="4" customFormat="1" ht="105" customHeight="1" x14ac:dyDescent="0.2">
      <c r="A24" s="19">
        <v>10</v>
      </c>
      <c r="B24" s="257" t="s">
        <v>168</v>
      </c>
      <c r="C24" s="8">
        <v>1974</v>
      </c>
      <c r="D24" s="114"/>
      <c r="E24" s="8" t="s">
        <v>112</v>
      </c>
      <c r="F24" s="113">
        <v>5</v>
      </c>
      <c r="G24" s="113">
        <v>4</v>
      </c>
      <c r="H24" s="112">
        <v>3752.9</v>
      </c>
      <c r="I24" s="112">
        <v>3503</v>
      </c>
      <c r="J24" s="112">
        <v>3036.5</v>
      </c>
      <c r="K24" s="113">
        <v>218</v>
      </c>
      <c r="L24" s="110" t="s">
        <v>23</v>
      </c>
      <c r="M24" s="112">
        <v>13979347</v>
      </c>
      <c r="N24" s="112"/>
      <c r="O24" s="112"/>
      <c r="P24" s="112"/>
      <c r="Q24" s="112">
        <v>13979347</v>
      </c>
      <c r="R24" s="114">
        <f t="shared" si="0"/>
        <v>3990.6785612332287</v>
      </c>
      <c r="S24" s="112">
        <v>15143.38</v>
      </c>
      <c r="T24" s="237" t="s">
        <v>127</v>
      </c>
      <c r="U24" s="116">
        <v>6.53</v>
      </c>
      <c r="V24" s="8">
        <v>2021</v>
      </c>
      <c r="W24" s="42"/>
    </row>
    <row r="25" spans="1:23" s="4" customFormat="1" ht="105" customHeight="1" x14ac:dyDescent="0.2">
      <c r="A25" s="19">
        <v>11</v>
      </c>
      <c r="B25" s="257" t="s">
        <v>169</v>
      </c>
      <c r="C25" s="8">
        <v>1972</v>
      </c>
      <c r="D25" s="114"/>
      <c r="E25" s="8" t="s">
        <v>112</v>
      </c>
      <c r="F25" s="113">
        <v>5</v>
      </c>
      <c r="G25" s="113">
        <v>6</v>
      </c>
      <c r="H25" s="112">
        <v>6325.93</v>
      </c>
      <c r="I25" s="112">
        <v>5564.53</v>
      </c>
      <c r="J25" s="112">
        <v>4957.2299999999996</v>
      </c>
      <c r="K25" s="113">
        <v>340</v>
      </c>
      <c r="L25" s="110" t="s">
        <v>24</v>
      </c>
      <c r="M25" s="112">
        <v>18408456.300000001</v>
      </c>
      <c r="N25" s="112"/>
      <c r="O25" s="112"/>
      <c r="P25" s="112"/>
      <c r="Q25" s="112">
        <v>18408456.300000001</v>
      </c>
      <c r="R25" s="114">
        <f t="shared" si="0"/>
        <v>3308.1781030922652</v>
      </c>
      <c r="S25" s="112">
        <v>15143.38</v>
      </c>
      <c r="T25" s="237" t="s">
        <v>127</v>
      </c>
      <c r="U25" s="116">
        <v>6.53</v>
      </c>
      <c r="V25" s="8">
        <v>2021</v>
      </c>
      <c r="W25" s="42"/>
    </row>
    <row r="26" spans="1:23" s="4" customFormat="1" ht="105" customHeight="1" x14ac:dyDescent="0.2">
      <c r="A26" s="19">
        <v>12</v>
      </c>
      <c r="B26" s="257" t="s">
        <v>172</v>
      </c>
      <c r="C26" s="8">
        <v>1967</v>
      </c>
      <c r="D26" s="114"/>
      <c r="E26" s="8" t="s">
        <v>112</v>
      </c>
      <c r="F26" s="113">
        <v>5</v>
      </c>
      <c r="G26" s="113">
        <v>6</v>
      </c>
      <c r="H26" s="112">
        <v>5519.4</v>
      </c>
      <c r="I26" s="112">
        <v>5144.3999999999996</v>
      </c>
      <c r="J26" s="112">
        <v>4573.3999999999996</v>
      </c>
      <c r="K26" s="113">
        <v>279</v>
      </c>
      <c r="L26" s="110" t="s">
        <v>25</v>
      </c>
      <c r="M26" s="112">
        <v>16061454</v>
      </c>
      <c r="N26" s="112"/>
      <c r="O26" s="112"/>
      <c r="P26" s="112"/>
      <c r="Q26" s="112">
        <v>16061454</v>
      </c>
      <c r="R26" s="114">
        <f t="shared" si="0"/>
        <v>3122.1238628411479</v>
      </c>
      <c r="S26" s="112">
        <v>15143.38</v>
      </c>
      <c r="T26" s="237" t="s">
        <v>127</v>
      </c>
      <c r="U26" s="116">
        <v>6.53</v>
      </c>
      <c r="V26" s="8">
        <v>2021</v>
      </c>
      <c r="W26" s="42"/>
    </row>
    <row r="27" spans="1:23" s="4" customFormat="1" ht="105" customHeight="1" x14ac:dyDescent="0.2">
      <c r="A27" s="19">
        <v>13</v>
      </c>
      <c r="B27" s="257" t="s">
        <v>170</v>
      </c>
      <c r="C27" s="8">
        <v>1969</v>
      </c>
      <c r="D27" s="82"/>
      <c r="E27" s="8" t="s">
        <v>112</v>
      </c>
      <c r="F27" s="81">
        <v>5</v>
      </c>
      <c r="G27" s="81">
        <v>4</v>
      </c>
      <c r="H27" s="80">
        <v>3616.9</v>
      </c>
      <c r="I27" s="80">
        <v>3360.9</v>
      </c>
      <c r="J27" s="80">
        <v>3074.4</v>
      </c>
      <c r="K27" s="81">
        <v>162</v>
      </c>
      <c r="L27" s="79" t="s">
        <v>26</v>
      </c>
      <c r="M27" s="80">
        <v>10525179</v>
      </c>
      <c r="N27" s="80"/>
      <c r="O27" s="80"/>
      <c r="P27" s="80"/>
      <c r="Q27" s="80">
        <v>10525179</v>
      </c>
      <c r="R27" s="82">
        <f t="shared" si="0"/>
        <v>3131.6549138623582</v>
      </c>
      <c r="S27" s="80">
        <v>15143.38</v>
      </c>
      <c r="T27" s="237" t="s">
        <v>127</v>
      </c>
      <c r="U27" s="83">
        <v>6.53</v>
      </c>
      <c r="V27" s="8">
        <v>2021</v>
      </c>
      <c r="W27" s="42"/>
    </row>
    <row r="28" spans="1:23" s="4" customFormat="1" ht="60" x14ac:dyDescent="0.2">
      <c r="A28" s="19">
        <v>14</v>
      </c>
      <c r="B28" s="257" t="s">
        <v>171</v>
      </c>
      <c r="C28" s="8">
        <v>1969</v>
      </c>
      <c r="D28" s="82"/>
      <c r="E28" s="8" t="s">
        <v>112</v>
      </c>
      <c r="F28" s="81">
        <v>5</v>
      </c>
      <c r="G28" s="81">
        <v>4</v>
      </c>
      <c r="H28" s="80">
        <v>3745.9</v>
      </c>
      <c r="I28" s="80">
        <v>3512.9</v>
      </c>
      <c r="J28" s="80">
        <v>3404.4</v>
      </c>
      <c r="K28" s="81">
        <v>174</v>
      </c>
      <c r="L28" s="79" t="s">
        <v>20</v>
      </c>
      <c r="M28" s="80">
        <v>10900569</v>
      </c>
      <c r="N28" s="80"/>
      <c r="O28" s="80"/>
      <c r="P28" s="80"/>
      <c r="Q28" s="80">
        <v>10900569</v>
      </c>
      <c r="R28" s="82"/>
      <c r="S28" s="80">
        <v>15143.38</v>
      </c>
      <c r="T28" s="237" t="s">
        <v>127</v>
      </c>
      <c r="U28" s="83">
        <v>6.53</v>
      </c>
      <c r="V28" s="8">
        <v>2021</v>
      </c>
      <c r="W28" s="42"/>
    </row>
    <row r="29" spans="1:23" s="4" customFormat="1" ht="17.25" customHeight="1" x14ac:dyDescent="0.2">
      <c r="A29" s="19"/>
      <c r="B29" s="21" t="s">
        <v>211</v>
      </c>
      <c r="C29" s="79"/>
      <c r="D29" s="79"/>
      <c r="E29" s="79"/>
      <c r="F29" s="81"/>
      <c r="G29" s="81"/>
      <c r="H29" s="109">
        <f t="shared" ref="H29:K29" si="1">SUM(H15:H28)</f>
        <v>55470.51</v>
      </c>
      <c r="I29" s="109">
        <f t="shared" si="1"/>
        <v>50384.91</v>
      </c>
      <c r="J29" s="109">
        <f t="shared" si="1"/>
        <v>45687.76</v>
      </c>
      <c r="K29" s="109">
        <f t="shared" si="1"/>
        <v>2829</v>
      </c>
      <c r="L29" s="109"/>
      <c r="M29" s="78">
        <f>SUM(M15:M28)</f>
        <v>149048143.59999999</v>
      </c>
      <c r="N29" s="109"/>
      <c r="O29" s="109"/>
      <c r="P29" s="109"/>
      <c r="Q29" s="109">
        <f t="shared" ref="Q29:R29" si="2">SUM(Q15:Q28)</f>
        <v>149048143.59999999</v>
      </c>
      <c r="R29" s="109">
        <f t="shared" si="2"/>
        <v>37661.101699751736</v>
      </c>
      <c r="S29" s="80"/>
      <c r="T29" s="237"/>
      <c r="U29" s="85"/>
      <c r="V29" s="8"/>
      <c r="W29" s="45"/>
    </row>
    <row r="30" spans="1:23" ht="14.25" customHeight="1" x14ac:dyDescent="0.2">
      <c r="A30" s="171" t="s">
        <v>133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41"/>
    </row>
    <row r="31" spans="1:23" ht="16.5" customHeight="1" x14ac:dyDescent="0.2">
      <c r="A31" s="170" t="s">
        <v>128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47"/>
      <c r="W31" s="41"/>
    </row>
    <row r="32" spans="1:23" ht="108.75" customHeight="1" x14ac:dyDescent="0.2">
      <c r="A32" s="19">
        <v>1</v>
      </c>
      <c r="B32" s="250" t="s">
        <v>32</v>
      </c>
      <c r="C32" s="8">
        <v>1975</v>
      </c>
      <c r="D32" s="82"/>
      <c r="E32" s="8" t="s">
        <v>112</v>
      </c>
      <c r="F32" s="81">
        <v>5</v>
      </c>
      <c r="G32" s="81">
        <v>5</v>
      </c>
      <c r="H32" s="80">
        <v>2734.7</v>
      </c>
      <c r="I32" s="80">
        <v>2504.6999999999998</v>
      </c>
      <c r="J32" s="80">
        <v>2410.6</v>
      </c>
      <c r="K32" s="81">
        <v>136</v>
      </c>
      <c r="L32" s="79" t="s">
        <v>54</v>
      </c>
      <c r="M32" s="99">
        <v>9246776.6999999993</v>
      </c>
      <c r="N32" s="31"/>
      <c r="O32" s="31"/>
      <c r="P32" s="31"/>
      <c r="Q32" s="99">
        <v>9246776.6999999993</v>
      </c>
      <c r="R32" s="99">
        <f t="shared" ref="R32:R66" si="3">M32/I32</f>
        <v>3691.7701521140257</v>
      </c>
      <c r="S32" s="31">
        <v>20169.39</v>
      </c>
      <c r="T32" s="238" t="s">
        <v>127</v>
      </c>
      <c r="U32" s="82">
        <v>6.92</v>
      </c>
      <c r="V32" s="8">
        <v>2022</v>
      </c>
      <c r="W32" s="42"/>
    </row>
    <row r="33" spans="1:23" ht="60" x14ac:dyDescent="0.2">
      <c r="A33" s="19">
        <v>2</v>
      </c>
      <c r="B33" s="250" t="s">
        <v>33</v>
      </c>
      <c r="C33" s="8">
        <v>1975</v>
      </c>
      <c r="D33" s="82"/>
      <c r="E33" s="8" t="s">
        <v>112</v>
      </c>
      <c r="F33" s="81">
        <v>5</v>
      </c>
      <c r="G33" s="81">
        <v>6</v>
      </c>
      <c r="H33" s="80">
        <v>3336.6</v>
      </c>
      <c r="I33" s="80">
        <v>2990.6</v>
      </c>
      <c r="J33" s="80">
        <v>2802.5</v>
      </c>
      <c r="K33" s="81">
        <v>147</v>
      </c>
      <c r="L33" s="79" t="s">
        <v>55</v>
      </c>
      <c r="M33" s="99">
        <v>11357786.4</v>
      </c>
      <c r="N33" s="31"/>
      <c r="O33" s="31"/>
      <c r="P33" s="31"/>
      <c r="Q33" s="99">
        <v>11357786.4</v>
      </c>
      <c r="R33" s="99">
        <f t="shared" si="3"/>
        <v>3797.8286631445199</v>
      </c>
      <c r="S33" s="31">
        <v>20169.39</v>
      </c>
      <c r="T33" s="238" t="s">
        <v>127</v>
      </c>
      <c r="U33" s="82">
        <v>6.92</v>
      </c>
      <c r="V33" s="8">
        <v>2022</v>
      </c>
      <c r="W33" s="42"/>
    </row>
    <row r="34" spans="1:23" ht="60" x14ac:dyDescent="0.2">
      <c r="A34" s="19">
        <v>3</v>
      </c>
      <c r="B34" s="250" t="s">
        <v>34</v>
      </c>
      <c r="C34" s="8">
        <v>1974</v>
      </c>
      <c r="D34" s="82"/>
      <c r="E34" s="8" t="s">
        <v>112</v>
      </c>
      <c r="F34" s="81">
        <v>5</v>
      </c>
      <c r="G34" s="81">
        <v>7</v>
      </c>
      <c r="H34" s="80">
        <v>4188.8999999999996</v>
      </c>
      <c r="I34" s="80">
        <v>3727.8</v>
      </c>
      <c r="J34" s="80">
        <v>461.1</v>
      </c>
      <c r="K34" s="81">
        <v>174</v>
      </c>
      <c r="L34" s="79" t="s">
        <v>56</v>
      </c>
      <c r="M34" s="99">
        <v>14259015.599999998</v>
      </c>
      <c r="N34" s="31"/>
      <c r="O34" s="31"/>
      <c r="P34" s="31"/>
      <c r="Q34" s="99">
        <v>14259015.599999998</v>
      </c>
      <c r="R34" s="99">
        <f t="shared" si="3"/>
        <v>3825.0484468050854</v>
      </c>
      <c r="S34" s="31">
        <v>20169.39</v>
      </c>
      <c r="T34" s="238" t="s">
        <v>127</v>
      </c>
      <c r="U34" s="82">
        <v>6.92</v>
      </c>
      <c r="V34" s="8">
        <v>2022</v>
      </c>
      <c r="W34" s="42"/>
    </row>
    <row r="35" spans="1:23" ht="60" x14ac:dyDescent="0.2">
      <c r="A35" s="19">
        <v>4</v>
      </c>
      <c r="B35" s="250" t="s">
        <v>35</v>
      </c>
      <c r="C35" s="8">
        <v>1975</v>
      </c>
      <c r="D35" s="82"/>
      <c r="E35" s="8" t="s">
        <v>112</v>
      </c>
      <c r="F35" s="81">
        <v>5</v>
      </c>
      <c r="G35" s="81">
        <v>4</v>
      </c>
      <c r="H35" s="80">
        <v>3293.1</v>
      </c>
      <c r="I35" s="80">
        <v>3035.1</v>
      </c>
      <c r="J35" s="80">
        <v>2890</v>
      </c>
      <c r="K35" s="81">
        <v>124</v>
      </c>
      <c r="L35" s="79" t="s">
        <v>57</v>
      </c>
      <c r="M35" s="99">
        <v>11209712.4</v>
      </c>
      <c r="N35" s="31"/>
      <c r="O35" s="31"/>
      <c r="P35" s="31"/>
      <c r="Q35" s="99">
        <v>11209712.4</v>
      </c>
      <c r="R35" s="99">
        <f t="shared" si="3"/>
        <v>3693.3585054858163</v>
      </c>
      <c r="S35" s="31">
        <v>20169.39</v>
      </c>
      <c r="T35" s="238" t="s">
        <v>127</v>
      </c>
      <c r="U35" s="82">
        <v>6.92</v>
      </c>
      <c r="V35" s="8">
        <v>2022</v>
      </c>
      <c r="W35" s="42"/>
    </row>
    <row r="36" spans="1:23" ht="45" x14ac:dyDescent="0.2">
      <c r="A36" s="19">
        <v>5</v>
      </c>
      <c r="B36" s="253" t="s">
        <v>36</v>
      </c>
      <c r="C36" s="8">
        <v>1973</v>
      </c>
      <c r="D36" s="82"/>
      <c r="E36" s="8" t="s">
        <v>112</v>
      </c>
      <c r="F36" s="81">
        <v>5</v>
      </c>
      <c r="G36" s="81">
        <v>4</v>
      </c>
      <c r="H36" s="80">
        <v>2363.8000000000002</v>
      </c>
      <c r="I36" s="80">
        <v>2064.8000000000002</v>
      </c>
      <c r="J36" s="80">
        <v>1927.7</v>
      </c>
      <c r="K36" s="81">
        <v>112</v>
      </c>
      <c r="L36" s="79" t="s">
        <v>58</v>
      </c>
      <c r="M36" s="99">
        <v>9661889.8000000007</v>
      </c>
      <c r="N36" s="31"/>
      <c r="O36" s="31"/>
      <c r="P36" s="31"/>
      <c r="Q36" s="99">
        <v>9661889.8000000007</v>
      </c>
      <c r="R36" s="99">
        <f t="shared" si="3"/>
        <v>4679.3344633862844</v>
      </c>
      <c r="S36" s="31">
        <v>20169.39</v>
      </c>
      <c r="T36" s="238" t="s">
        <v>127</v>
      </c>
      <c r="U36" s="82">
        <v>6.92</v>
      </c>
      <c r="V36" s="8">
        <v>2022</v>
      </c>
      <c r="W36" s="42"/>
    </row>
    <row r="37" spans="1:23" ht="30" x14ac:dyDescent="0.2">
      <c r="A37" s="19">
        <v>6</v>
      </c>
      <c r="B37" s="250" t="s">
        <v>37</v>
      </c>
      <c r="C37" s="8">
        <v>1972</v>
      </c>
      <c r="D37" s="82"/>
      <c r="E37" s="8" t="s">
        <v>112</v>
      </c>
      <c r="F37" s="81">
        <v>5</v>
      </c>
      <c r="G37" s="81">
        <v>1</v>
      </c>
      <c r="H37" s="80">
        <v>3911.88</v>
      </c>
      <c r="I37" s="80">
        <v>3788.68</v>
      </c>
      <c r="J37" s="80">
        <v>3309.48</v>
      </c>
      <c r="K37" s="81">
        <v>285</v>
      </c>
      <c r="L37" s="79" t="s">
        <v>106</v>
      </c>
      <c r="M37" s="99">
        <v>2836113</v>
      </c>
      <c r="N37" s="31"/>
      <c r="O37" s="31"/>
      <c r="P37" s="31"/>
      <c r="Q37" s="99">
        <v>2836113</v>
      </c>
      <c r="R37" s="99">
        <f t="shared" si="3"/>
        <v>748.57549331165478</v>
      </c>
      <c r="S37" s="31">
        <v>20169.39</v>
      </c>
      <c r="T37" s="238" t="s">
        <v>127</v>
      </c>
      <c r="U37" s="82">
        <v>6.92</v>
      </c>
      <c r="V37" s="8">
        <v>2022</v>
      </c>
      <c r="W37" s="42"/>
    </row>
    <row r="38" spans="1:23" ht="74.25" customHeight="1" x14ac:dyDescent="0.2">
      <c r="A38" s="19">
        <v>7</v>
      </c>
      <c r="B38" s="253" t="s">
        <v>39</v>
      </c>
      <c r="C38" s="8">
        <v>1972</v>
      </c>
      <c r="D38" s="82"/>
      <c r="E38" s="8" t="s">
        <v>105</v>
      </c>
      <c r="F38" s="81">
        <v>5</v>
      </c>
      <c r="G38" s="81">
        <v>1</v>
      </c>
      <c r="H38" s="80">
        <v>3994.2</v>
      </c>
      <c r="I38" s="80">
        <v>3881.5</v>
      </c>
      <c r="J38" s="80">
        <v>3387.3</v>
      </c>
      <c r="K38" s="81">
        <v>260</v>
      </c>
      <c r="L38" s="79" t="s">
        <v>155</v>
      </c>
      <c r="M38" s="99">
        <v>11870010</v>
      </c>
      <c r="N38" s="31"/>
      <c r="O38" s="31"/>
      <c r="P38" s="31"/>
      <c r="Q38" s="99">
        <v>11870010</v>
      </c>
      <c r="R38" s="99">
        <f t="shared" si="3"/>
        <v>3058.0986731933531</v>
      </c>
      <c r="S38" s="31">
        <v>20169.39</v>
      </c>
      <c r="T38" s="238" t="s">
        <v>127</v>
      </c>
      <c r="U38" s="82">
        <v>6.92</v>
      </c>
      <c r="V38" s="8">
        <v>2022</v>
      </c>
      <c r="W38" s="42"/>
    </row>
    <row r="39" spans="1:23" ht="44.25" customHeight="1" x14ac:dyDescent="0.2">
      <c r="A39" s="19">
        <v>8</v>
      </c>
      <c r="B39" s="250" t="s">
        <v>29</v>
      </c>
      <c r="C39" s="8">
        <v>1972</v>
      </c>
      <c r="D39" s="82"/>
      <c r="E39" s="8" t="s">
        <v>112</v>
      </c>
      <c r="F39" s="81">
        <v>5</v>
      </c>
      <c r="G39" s="81">
        <v>6</v>
      </c>
      <c r="H39" s="80">
        <v>5010</v>
      </c>
      <c r="I39" s="80">
        <v>4554</v>
      </c>
      <c r="J39" s="80">
        <v>4343.2</v>
      </c>
      <c r="K39" s="81">
        <v>214</v>
      </c>
      <c r="L39" s="79" t="s">
        <v>109</v>
      </c>
      <c r="M39" s="99">
        <v>6406819.3999999994</v>
      </c>
      <c r="N39" s="31"/>
      <c r="O39" s="31"/>
      <c r="P39" s="31"/>
      <c r="Q39" s="99">
        <v>6406819.3999999994</v>
      </c>
      <c r="R39" s="99">
        <f t="shared" si="3"/>
        <v>1406.8553798858145</v>
      </c>
      <c r="S39" s="31">
        <v>20169.39</v>
      </c>
      <c r="T39" s="238" t="s">
        <v>127</v>
      </c>
      <c r="U39" s="82">
        <v>6.92</v>
      </c>
      <c r="V39" s="8">
        <v>2022</v>
      </c>
      <c r="W39" s="42"/>
    </row>
    <row r="40" spans="1:23" ht="58.5" customHeight="1" x14ac:dyDescent="0.2">
      <c r="A40" s="19">
        <v>9</v>
      </c>
      <c r="B40" s="250" t="s">
        <v>40</v>
      </c>
      <c r="C40" s="8">
        <v>1974</v>
      </c>
      <c r="D40" s="82"/>
      <c r="E40" s="8" t="s">
        <v>112</v>
      </c>
      <c r="F40" s="81">
        <v>5</v>
      </c>
      <c r="G40" s="81">
        <v>4</v>
      </c>
      <c r="H40" s="80">
        <v>3339.2</v>
      </c>
      <c r="I40" s="80">
        <v>3062</v>
      </c>
      <c r="J40" s="80">
        <v>277.2</v>
      </c>
      <c r="K40" s="81">
        <v>131</v>
      </c>
      <c r="L40" s="79" t="s">
        <v>106</v>
      </c>
      <c r="M40" s="99">
        <v>2420920</v>
      </c>
      <c r="N40" s="31"/>
      <c r="O40" s="31"/>
      <c r="P40" s="31"/>
      <c r="Q40" s="99">
        <v>2420920</v>
      </c>
      <c r="R40" s="99">
        <f t="shared" si="3"/>
        <v>790.63357282821687</v>
      </c>
      <c r="S40" s="31">
        <v>20169.39</v>
      </c>
      <c r="T40" s="238" t="s">
        <v>127</v>
      </c>
      <c r="U40" s="82">
        <v>6.92</v>
      </c>
      <c r="V40" s="8">
        <v>2022</v>
      </c>
      <c r="W40" s="42"/>
    </row>
    <row r="41" spans="1:23" ht="60" customHeight="1" x14ac:dyDescent="0.2">
      <c r="A41" s="19">
        <v>10</v>
      </c>
      <c r="B41" s="250" t="s">
        <v>41</v>
      </c>
      <c r="C41" s="8">
        <v>1972</v>
      </c>
      <c r="D41" s="82"/>
      <c r="E41" s="8" t="s">
        <v>112</v>
      </c>
      <c r="F41" s="81">
        <v>5</v>
      </c>
      <c r="G41" s="81">
        <v>4</v>
      </c>
      <c r="H41" s="80">
        <v>3268.4</v>
      </c>
      <c r="I41" s="80">
        <v>2996.4</v>
      </c>
      <c r="J41" s="80">
        <v>2729.3</v>
      </c>
      <c r="K41" s="81">
        <v>147</v>
      </c>
      <c r="L41" s="79" t="s">
        <v>106</v>
      </c>
      <c r="M41" s="99">
        <v>2369590</v>
      </c>
      <c r="N41" s="31"/>
      <c r="O41" s="31"/>
      <c r="P41" s="31"/>
      <c r="Q41" s="99">
        <v>2369590</v>
      </c>
      <c r="R41" s="99">
        <f t="shared" si="3"/>
        <v>790.81230810305692</v>
      </c>
      <c r="S41" s="31">
        <v>20169.39</v>
      </c>
      <c r="T41" s="238" t="s">
        <v>127</v>
      </c>
      <c r="U41" s="82">
        <v>6.92</v>
      </c>
      <c r="V41" s="8">
        <v>2022</v>
      </c>
      <c r="W41" s="42"/>
    </row>
    <row r="42" spans="1:23" ht="121.5" customHeight="1" x14ac:dyDescent="0.2">
      <c r="A42" s="19">
        <v>11</v>
      </c>
      <c r="B42" s="253" t="s">
        <v>42</v>
      </c>
      <c r="C42" s="8">
        <v>1973</v>
      </c>
      <c r="D42" s="82"/>
      <c r="E42" s="8" t="s">
        <v>112</v>
      </c>
      <c r="F42" s="81">
        <v>5</v>
      </c>
      <c r="G42" s="81">
        <v>4</v>
      </c>
      <c r="H42" s="80">
        <v>3017.5</v>
      </c>
      <c r="I42" s="80">
        <v>2504.1</v>
      </c>
      <c r="J42" s="80">
        <v>2461.8000000000002</v>
      </c>
      <c r="K42" s="81">
        <v>105</v>
      </c>
      <c r="L42" s="79" t="s">
        <v>59</v>
      </c>
      <c r="M42" s="99">
        <v>10271570</v>
      </c>
      <c r="N42" s="31"/>
      <c r="O42" s="31"/>
      <c r="P42" s="31"/>
      <c r="Q42" s="99">
        <v>10271570</v>
      </c>
      <c r="R42" s="99">
        <f t="shared" si="3"/>
        <v>4101.9008825526134</v>
      </c>
      <c r="S42" s="31">
        <v>20169.39</v>
      </c>
      <c r="T42" s="238" t="s">
        <v>127</v>
      </c>
      <c r="U42" s="82">
        <v>6.92</v>
      </c>
      <c r="V42" s="8">
        <v>2022</v>
      </c>
      <c r="W42" s="42"/>
    </row>
    <row r="43" spans="1:23" ht="182.25" customHeight="1" x14ac:dyDescent="0.2">
      <c r="A43" s="19">
        <v>12</v>
      </c>
      <c r="B43" s="250" t="s">
        <v>0</v>
      </c>
      <c r="C43" s="8">
        <v>1972</v>
      </c>
      <c r="D43" s="82"/>
      <c r="E43" s="8" t="s">
        <v>105</v>
      </c>
      <c r="F43" s="81">
        <v>9</v>
      </c>
      <c r="G43" s="81">
        <v>1</v>
      </c>
      <c r="H43" s="80">
        <v>2573.1999999999998</v>
      </c>
      <c r="I43" s="80">
        <v>2300.5</v>
      </c>
      <c r="J43" s="80">
        <v>2225.9</v>
      </c>
      <c r="K43" s="81">
        <v>114</v>
      </c>
      <c r="L43" s="79" t="s">
        <v>199</v>
      </c>
      <c r="M43" s="99">
        <v>6890883.1999999993</v>
      </c>
      <c r="N43" s="31"/>
      <c r="O43" s="31"/>
      <c r="P43" s="31"/>
      <c r="Q43" s="99">
        <v>6890883.1999999993</v>
      </c>
      <c r="R43" s="99">
        <f t="shared" si="3"/>
        <v>2995.3850032601604</v>
      </c>
      <c r="S43" s="31">
        <v>20169.39</v>
      </c>
      <c r="T43" s="238" t="s">
        <v>127</v>
      </c>
      <c r="U43" s="82">
        <v>6.92</v>
      </c>
      <c r="V43" s="8">
        <v>2022</v>
      </c>
      <c r="W43" s="42"/>
    </row>
    <row r="44" spans="1:23" ht="111.75" customHeight="1" x14ac:dyDescent="0.2">
      <c r="A44" s="19">
        <v>13</v>
      </c>
      <c r="B44" s="250" t="s">
        <v>1</v>
      </c>
      <c r="C44" s="8">
        <v>1972</v>
      </c>
      <c r="D44" s="82"/>
      <c r="E44" s="8" t="s">
        <v>105</v>
      </c>
      <c r="F44" s="81">
        <v>5</v>
      </c>
      <c r="G44" s="81">
        <v>4</v>
      </c>
      <c r="H44" s="80">
        <v>2874.2</v>
      </c>
      <c r="I44" s="80">
        <v>2642.2</v>
      </c>
      <c r="J44" s="80">
        <v>2203.9</v>
      </c>
      <c r="K44" s="81">
        <v>129</v>
      </c>
      <c r="L44" s="79" t="s">
        <v>60</v>
      </c>
      <c r="M44" s="99">
        <v>9783776.7999999989</v>
      </c>
      <c r="N44" s="31"/>
      <c r="O44" s="31"/>
      <c r="P44" s="31"/>
      <c r="Q44" s="99">
        <v>9783776.7999999989</v>
      </c>
      <c r="R44" s="99">
        <f t="shared" si="3"/>
        <v>3702.8903186738321</v>
      </c>
      <c r="S44" s="31">
        <v>20169.39</v>
      </c>
      <c r="T44" s="238" t="s">
        <v>127</v>
      </c>
      <c r="U44" s="82">
        <v>6.92</v>
      </c>
      <c r="V44" s="8">
        <v>2022</v>
      </c>
      <c r="W44" s="42"/>
    </row>
    <row r="45" spans="1:23" ht="30" x14ac:dyDescent="0.2">
      <c r="A45" s="19">
        <v>14</v>
      </c>
      <c r="B45" s="254" t="s">
        <v>2</v>
      </c>
      <c r="C45" s="72">
        <v>1972</v>
      </c>
      <c r="D45" s="73"/>
      <c r="E45" s="69" t="s">
        <v>105</v>
      </c>
      <c r="F45" s="71">
        <v>9</v>
      </c>
      <c r="G45" s="71">
        <v>1</v>
      </c>
      <c r="H45" s="69">
        <v>2634.3</v>
      </c>
      <c r="I45" s="69">
        <v>2364.3000000000002</v>
      </c>
      <c r="J45" s="69">
        <v>2331.6999999999998</v>
      </c>
      <c r="K45" s="33">
        <v>98</v>
      </c>
      <c r="L45" s="33" t="s">
        <v>109</v>
      </c>
      <c r="M45" s="99">
        <v>830310</v>
      </c>
      <c r="N45" s="31"/>
      <c r="O45" s="31"/>
      <c r="P45" s="31"/>
      <c r="Q45" s="99">
        <v>830310</v>
      </c>
      <c r="R45" s="99">
        <f t="shared" si="3"/>
        <v>351.18639766527087</v>
      </c>
      <c r="S45" s="31">
        <v>20169.39</v>
      </c>
      <c r="T45" s="238" t="s">
        <v>127</v>
      </c>
      <c r="U45" s="82">
        <v>6.92</v>
      </c>
      <c r="V45" s="8">
        <v>2022</v>
      </c>
      <c r="W45" s="42"/>
    </row>
    <row r="46" spans="1:23" ht="60" x14ac:dyDescent="0.2">
      <c r="A46" s="19">
        <v>15</v>
      </c>
      <c r="B46" s="254" t="s">
        <v>3</v>
      </c>
      <c r="C46" s="72">
        <v>1973</v>
      </c>
      <c r="D46" s="69"/>
      <c r="E46" s="69" t="s">
        <v>105</v>
      </c>
      <c r="F46" s="71">
        <v>5</v>
      </c>
      <c r="G46" s="71">
        <v>4</v>
      </c>
      <c r="H46" s="69">
        <v>4244.3999999999996</v>
      </c>
      <c r="I46" s="69">
        <v>3952.4</v>
      </c>
      <c r="J46" s="69">
        <v>3770.8</v>
      </c>
      <c r="K46" s="33">
        <v>134</v>
      </c>
      <c r="L46" s="33" t="s">
        <v>38</v>
      </c>
      <c r="M46" s="99">
        <v>14447937.599999998</v>
      </c>
      <c r="N46" s="31"/>
      <c r="O46" s="31"/>
      <c r="P46" s="31"/>
      <c r="Q46" s="99">
        <v>14447937.599999998</v>
      </c>
      <c r="R46" s="99">
        <f t="shared" si="3"/>
        <v>3655.4846675437702</v>
      </c>
      <c r="S46" s="31">
        <v>20169.39</v>
      </c>
      <c r="T46" s="238" t="s">
        <v>127</v>
      </c>
      <c r="U46" s="82">
        <v>6.92</v>
      </c>
      <c r="V46" s="8">
        <v>2022</v>
      </c>
      <c r="W46" s="42"/>
    </row>
    <row r="47" spans="1:23" ht="30" x14ac:dyDescent="0.2">
      <c r="A47" s="19">
        <v>16</v>
      </c>
      <c r="B47" s="254" t="s">
        <v>4</v>
      </c>
      <c r="C47" s="72">
        <v>1971</v>
      </c>
      <c r="D47" s="69"/>
      <c r="E47" s="69" t="s">
        <v>105</v>
      </c>
      <c r="F47" s="71">
        <v>5</v>
      </c>
      <c r="G47" s="71">
        <v>3</v>
      </c>
      <c r="H47" s="69">
        <v>4067.7</v>
      </c>
      <c r="I47" s="69">
        <v>3379.1</v>
      </c>
      <c r="J47" s="69">
        <v>2882.5</v>
      </c>
      <c r="K47" s="33">
        <v>176</v>
      </c>
      <c r="L47" s="33" t="s">
        <v>115</v>
      </c>
      <c r="M47" s="99">
        <v>12121212.199999999</v>
      </c>
      <c r="N47" s="31"/>
      <c r="O47" s="31"/>
      <c r="P47" s="31"/>
      <c r="Q47" s="99">
        <v>12121212.199999999</v>
      </c>
      <c r="R47" s="99">
        <f t="shared" si="3"/>
        <v>3587.1126039477967</v>
      </c>
      <c r="S47" s="31">
        <v>20169.39</v>
      </c>
      <c r="T47" s="238" t="s">
        <v>127</v>
      </c>
      <c r="U47" s="82">
        <v>6.92</v>
      </c>
      <c r="V47" s="8">
        <v>2022</v>
      </c>
      <c r="W47" s="42"/>
    </row>
    <row r="48" spans="1:23" ht="30" x14ac:dyDescent="0.2">
      <c r="A48" s="19">
        <v>17</v>
      </c>
      <c r="B48" s="254" t="s">
        <v>5</v>
      </c>
      <c r="C48" s="72">
        <v>1973</v>
      </c>
      <c r="D48" s="69"/>
      <c r="E48" s="69" t="s">
        <v>112</v>
      </c>
      <c r="F48" s="71">
        <v>9</v>
      </c>
      <c r="G48" s="71">
        <v>1</v>
      </c>
      <c r="H48" s="69">
        <v>2847.9</v>
      </c>
      <c r="I48" s="69">
        <v>2588.9</v>
      </c>
      <c r="J48" s="69">
        <v>2440</v>
      </c>
      <c r="K48" s="33">
        <v>83</v>
      </c>
      <c r="L48" s="33" t="s">
        <v>114</v>
      </c>
      <c r="M48" s="99">
        <v>7483687.7999999998</v>
      </c>
      <c r="N48" s="31"/>
      <c r="O48" s="31"/>
      <c r="P48" s="31"/>
      <c r="Q48" s="99">
        <v>7483687.7999999998</v>
      </c>
      <c r="R48" s="99">
        <f t="shared" si="3"/>
        <v>2890.6824520066434</v>
      </c>
      <c r="S48" s="31">
        <v>20169.39</v>
      </c>
      <c r="T48" s="238" t="s">
        <v>127</v>
      </c>
      <c r="U48" s="82">
        <v>6.92</v>
      </c>
      <c r="V48" s="8">
        <v>2022</v>
      </c>
      <c r="W48" s="42"/>
    </row>
    <row r="49" spans="1:23" ht="30" x14ac:dyDescent="0.2">
      <c r="A49" s="19">
        <v>18</v>
      </c>
      <c r="B49" s="254" t="s">
        <v>164</v>
      </c>
      <c r="C49" s="72">
        <v>1971</v>
      </c>
      <c r="D49" s="69"/>
      <c r="E49" s="69" t="s">
        <v>105</v>
      </c>
      <c r="F49" s="71">
        <v>9</v>
      </c>
      <c r="G49" s="71">
        <v>1</v>
      </c>
      <c r="H49" s="69">
        <v>2419.3000000000002</v>
      </c>
      <c r="I49" s="69">
        <v>2166.3000000000002</v>
      </c>
      <c r="J49" s="69">
        <v>2046.1</v>
      </c>
      <c r="K49" s="33">
        <v>98</v>
      </c>
      <c r="L49" s="33" t="s">
        <v>123</v>
      </c>
      <c r="M49" s="99">
        <v>2349140.3000000003</v>
      </c>
      <c r="N49" s="31"/>
      <c r="O49" s="31"/>
      <c r="P49" s="31"/>
      <c r="Q49" s="99">
        <v>2349140.3000000003</v>
      </c>
      <c r="R49" s="99">
        <f t="shared" si="3"/>
        <v>1084.4021142039423</v>
      </c>
      <c r="S49" s="31">
        <v>20169.39</v>
      </c>
      <c r="T49" s="238" t="s">
        <v>127</v>
      </c>
      <c r="U49" s="82">
        <v>6.92</v>
      </c>
      <c r="V49" s="8">
        <v>2022</v>
      </c>
      <c r="W49" s="42"/>
    </row>
    <row r="50" spans="1:23" ht="60" x14ac:dyDescent="0.2">
      <c r="A50" s="19">
        <v>19</v>
      </c>
      <c r="B50" s="254" t="s">
        <v>6</v>
      </c>
      <c r="C50" s="72">
        <v>1972</v>
      </c>
      <c r="D50" s="69"/>
      <c r="E50" s="69" t="s">
        <v>105</v>
      </c>
      <c r="F50" s="71">
        <v>4</v>
      </c>
      <c r="G50" s="71">
        <v>2</v>
      </c>
      <c r="H50" s="69">
        <v>2849</v>
      </c>
      <c r="I50" s="69">
        <v>2215</v>
      </c>
      <c r="J50" s="69">
        <v>2092.6</v>
      </c>
      <c r="K50" s="33">
        <v>134</v>
      </c>
      <c r="L50" s="33" t="s">
        <v>61</v>
      </c>
      <c r="M50" s="99">
        <v>10165232</v>
      </c>
      <c r="N50" s="31"/>
      <c r="O50" s="31"/>
      <c r="P50" s="31"/>
      <c r="Q50" s="99">
        <v>10165232</v>
      </c>
      <c r="R50" s="99">
        <f t="shared" si="3"/>
        <v>4589.2695259593684</v>
      </c>
      <c r="S50" s="31">
        <v>20169.39</v>
      </c>
      <c r="T50" s="238" t="s">
        <v>127</v>
      </c>
      <c r="U50" s="82">
        <v>6.92</v>
      </c>
      <c r="V50" s="8">
        <v>2022</v>
      </c>
      <c r="W50" s="42"/>
    </row>
    <row r="51" spans="1:23" ht="30" x14ac:dyDescent="0.2">
      <c r="A51" s="19">
        <v>20</v>
      </c>
      <c r="B51" s="254" t="s">
        <v>7</v>
      </c>
      <c r="C51" s="72">
        <v>1971</v>
      </c>
      <c r="D51" s="69"/>
      <c r="E51" s="69" t="s">
        <v>105</v>
      </c>
      <c r="F51" s="71">
        <v>5</v>
      </c>
      <c r="G51" s="71">
        <v>4</v>
      </c>
      <c r="H51" s="69">
        <v>3683.1</v>
      </c>
      <c r="I51" s="69">
        <v>3410.1</v>
      </c>
      <c r="J51" s="69">
        <v>3202.3</v>
      </c>
      <c r="K51" s="33">
        <v>192</v>
      </c>
      <c r="L51" s="33" t="s">
        <v>109</v>
      </c>
      <c r="M51" s="99">
        <v>5044799.8600000003</v>
      </c>
      <c r="N51" s="31"/>
      <c r="O51" s="31"/>
      <c r="P51" s="31"/>
      <c r="Q51" s="99">
        <v>5044799.8600000003</v>
      </c>
      <c r="R51" s="99">
        <f t="shared" si="3"/>
        <v>1479.3700653939768</v>
      </c>
      <c r="S51" s="31">
        <v>20169.39</v>
      </c>
      <c r="T51" s="238" t="s">
        <v>127</v>
      </c>
      <c r="U51" s="82">
        <v>6.92</v>
      </c>
      <c r="V51" s="8">
        <v>2022</v>
      </c>
      <c r="W51" s="42"/>
    </row>
    <row r="52" spans="1:23" ht="60" x14ac:dyDescent="0.2">
      <c r="A52" s="19">
        <v>21</v>
      </c>
      <c r="B52" s="254" t="s">
        <v>8</v>
      </c>
      <c r="C52" s="72">
        <v>1971</v>
      </c>
      <c r="D52" s="69"/>
      <c r="E52" s="69" t="s">
        <v>105</v>
      </c>
      <c r="F52" s="71">
        <v>5</v>
      </c>
      <c r="G52" s="71">
        <v>1</v>
      </c>
      <c r="H52" s="69">
        <v>3843.2</v>
      </c>
      <c r="I52" s="69">
        <v>3717.2</v>
      </c>
      <c r="J52" s="69">
        <v>3293.6</v>
      </c>
      <c r="K52" s="33">
        <v>225</v>
      </c>
      <c r="L52" s="33" t="s">
        <v>62</v>
      </c>
      <c r="M52" s="99">
        <v>13712537.6</v>
      </c>
      <c r="N52" s="31"/>
      <c r="O52" s="31"/>
      <c r="P52" s="31"/>
      <c r="Q52" s="99">
        <v>13712537.6</v>
      </c>
      <c r="R52" s="99">
        <f t="shared" si="3"/>
        <v>3688.942645001614</v>
      </c>
      <c r="S52" s="31">
        <v>20169.39</v>
      </c>
      <c r="T52" s="238" t="s">
        <v>127</v>
      </c>
      <c r="U52" s="82">
        <v>6.92</v>
      </c>
      <c r="V52" s="8">
        <v>2022</v>
      </c>
      <c r="W52" s="42"/>
    </row>
    <row r="53" spans="1:23" ht="60" x14ac:dyDescent="0.2">
      <c r="A53" s="19">
        <v>22</v>
      </c>
      <c r="B53" s="254" t="s">
        <v>9</v>
      </c>
      <c r="C53" s="72">
        <v>1974</v>
      </c>
      <c r="D53" s="69"/>
      <c r="E53" s="69" t="s">
        <v>112</v>
      </c>
      <c r="F53" s="71">
        <v>5</v>
      </c>
      <c r="G53" s="71">
        <v>6</v>
      </c>
      <c r="H53" s="69">
        <v>3364.5</v>
      </c>
      <c r="I53" s="69">
        <v>3022.5</v>
      </c>
      <c r="J53" s="69">
        <v>2696.2</v>
      </c>
      <c r="K53" s="33">
        <v>166</v>
      </c>
      <c r="L53" s="33" t="s">
        <v>63</v>
      </c>
      <c r="M53" s="99">
        <v>11635259.5</v>
      </c>
      <c r="N53" s="31"/>
      <c r="O53" s="31"/>
      <c r="P53" s="31"/>
      <c r="Q53" s="99">
        <v>11635259.5</v>
      </c>
      <c r="R53" s="99">
        <f t="shared" si="3"/>
        <v>3849.5482216708024</v>
      </c>
      <c r="S53" s="31">
        <v>20169.39</v>
      </c>
      <c r="T53" s="238" t="s">
        <v>127</v>
      </c>
      <c r="U53" s="82">
        <v>6.92</v>
      </c>
      <c r="V53" s="8">
        <v>2022</v>
      </c>
      <c r="W53" s="42"/>
    </row>
    <row r="54" spans="1:23" ht="60" x14ac:dyDescent="0.2">
      <c r="A54" s="19">
        <v>23</v>
      </c>
      <c r="B54" s="254" t="s">
        <v>10</v>
      </c>
      <c r="C54" s="72">
        <v>1973</v>
      </c>
      <c r="D54" s="69"/>
      <c r="E54" s="69" t="s">
        <v>112</v>
      </c>
      <c r="F54" s="71">
        <v>5</v>
      </c>
      <c r="G54" s="71">
        <v>5</v>
      </c>
      <c r="H54" s="69">
        <v>4208.3</v>
      </c>
      <c r="I54" s="69">
        <v>3814.3</v>
      </c>
      <c r="J54" s="69">
        <v>3430.4</v>
      </c>
      <c r="K54" s="33">
        <v>210</v>
      </c>
      <c r="L54" s="33" t="s">
        <v>21</v>
      </c>
      <c r="M54" s="99">
        <v>14325053.199999999</v>
      </c>
      <c r="N54" s="31"/>
      <c r="O54" s="31"/>
      <c r="P54" s="31"/>
      <c r="Q54" s="99">
        <v>14325053.199999999</v>
      </c>
      <c r="R54" s="99">
        <f t="shared" si="3"/>
        <v>3755.6178591091416</v>
      </c>
      <c r="S54" s="31">
        <v>20169.39</v>
      </c>
      <c r="T54" s="238" t="s">
        <v>127</v>
      </c>
      <c r="U54" s="34">
        <v>12246153</v>
      </c>
      <c r="V54" s="243">
        <v>2022</v>
      </c>
      <c r="W54" s="74"/>
    </row>
    <row r="55" spans="1:23" ht="45" x14ac:dyDescent="0.2">
      <c r="A55" s="19">
        <v>24</v>
      </c>
      <c r="B55" s="254" t="s">
        <v>11</v>
      </c>
      <c r="C55" s="72">
        <v>1973</v>
      </c>
      <c r="D55" s="69"/>
      <c r="E55" s="69" t="s">
        <v>112</v>
      </c>
      <c r="F55" s="71">
        <v>5</v>
      </c>
      <c r="G55" s="71">
        <v>6</v>
      </c>
      <c r="H55" s="69">
        <v>3342.5</v>
      </c>
      <c r="I55" s="33">
        <v>2995.5</v>
      </c>
      <c r="J55" s="33">
        <v>2791.3</v>
      </c>
      <c r="K55" s="33">
        <v>156</v>
      </c>
      <c r="L55" s="33" t="s">
        <v>122</v>
      </c>
      <c r="M55" s="99">
        <v>10127775</v>
      </c>
      <c r="N55" s="31"/>
      <c r="O55" s="31"/>
      <c r="P55" s="31"/>
      <c r="Q55" s="99">
        <v>10127775</v>
      </c>
      <c r="R55" s="99">
        <f t="shared" si="3"/>
        <v>3380.9964947421131</v>
      </c>
      <c r="S55" s="31">
        <v>20169.39</v>
      </c>
      <c r="T55" s="238" t="s">
        <v>127</v>
      </c>
      <c r="U55" s="34">
        <v>8657075</v>
      </c>
      <c r="V55" s="243">
        <v>2022</v>
      </c>
      <c r="W55" s="74"/>
    </row>
    <row r="56" spans="1:23" ht="30" x14ac:dyDescent="0.2">
      <c r="A56" s="19">
        <v>25</v>
      </c>
      <c r="B56" s="254" t="s">
        <v>12</v>
      </c>
      <c r="C56" s="72">
        <v>1964</v>
      </c>
      <c r="D56" s="69"/>
      <c r="E56" s="69" t="s">
        <v>105</v>
      </c>
      <c r="F56" s="71">
        <v>4</v>
      </c>
      <c r="G56" s="71">
        <v>4</v>
      </c>
      <c r="H56" s="69">
        <v>2725.7</v>
      </c>
      <c r="I56" s="75">
        <v>2522.6999999999998</v>
      </c>
      <c r="J56" s="75">
        <v>2338.1999999999998</v>
      </c>
      <c r="K56" s="33">
        <v>144</v>
      </c>
      <c r="L56" s="33" t="s">
        <v>125</v>
      </c>
      <c r="M56" s="99">
        <v>5102510.3999999994</v>
      </c>
      <c r="N56" s="31"/>
      <c r="O56" s="31"/>
      <c r="P56" s="31"/>
      <c r="Q56" s="99">
        <v>5102510.3999999994</v>
      </c>
      <c r="R56" s="99">
        <f t="shared" si="3"/>
        <v>2022.6386014983946</v>
      </c>
      <c r="S56" s="31">
        <v>20169.39</v>
      </c>
      <c r="T56" s="238" t="s">
        <v>127</v>
      </c>
      <c r="U56" s="82">
        <v>6.92</v>
      </c>
      <c r="V56" s="8">
        <v>2022</v>
      </c>
      <c r="W56" s="42"/>
    </row>
    <row r="57" spans="1:23" ht="45" x14ac:dyDescent="0.2">
      <c r="A57" s="19">
        <v>26</v>
      </c>
      <c r="B57" s="254" t="s">
        <v>13</v>
      </c>
      <c r="C57" s="72">
        <v>1964</v>
      </c>
      <c r="D57" s="69"/>
      <c r="E57" s="69" t="s">
        <v>105</v>
      </c>
      <c r="F57" s="71">
        <v>5</v>
      </c>
      <c r="G57" s="71">
        <v>4</v>
      </c>
      <c r="H57" s="69">
        <v>3431.8</v>
      </c>
      <c r="I57" s="76">
        <v>3169.8</v>
      </c>
      <c r="J57" s="76">
        <v>2886</v>
      </c>
      <c r="K57" s="76">
        <v>175</v>
      </c>
      <c r="L57" s="33" t="s">
        <v>158</v>
      </c>
      <c r="M57" s="99">
        <v>17217433</v>
      </c>
      <c r="N57" s="31"/>
      <c r="O57" s="31"/>
      <c r="P57" s="31"/>
      <c r="Q57" s="99">
        <v>17217433</v>
      </c>
      <c r="R57" s="99">
        <f t="shared" si="3"/>
        <v>5431.7095715818032</v>
      </c>
      <c r="S57" s="31">
        <v>20169.39</v>
      </c>
      <c r="T57" s="238" t="s">
        <v>127</v>
      </c>
      <c r="U57" s="80">
        <v>11588253</v>
      </c>
      <c r="V57" s="8">
        <v>2022</v>
      </c>
      <c r="W57" s="42"/>
    </row>
    <row r="58" spans="1:23" ht="30" x14ac:dyDescent="0.2">
      <c r="A58" s="19">
        <v>27</v>
      </c>
      <c r="B58" s="254" t="s">
        <v>136</v>
      </c>
      <c r="C58" s="72">
        <v>1963</v>
      </c>
      <c r="D58" s="69"/>
      <c r="E58" s="69" t="s">
        <v>105</v>
      </c>
      <c r="F58" s="71">
        <v>4</v>
      </c>
      <c r="G58" s="71">
        <v>4</v>
      </c>
      <c r="H58" s="69">
        <v>2747.1</v>
      </c>
      <c r="I58" s="33">
        <v>2547.1</v>
      </c>
      <c r="J58" s="33">
        <v>2388.6</v>
      </c>
      <c r="K58" s="33">
        <v>158</v>
      </c>
      <c r="L58" s="33" t="s">
        <v>120</v>
      </c>
      <c r="M58" s="99">
        <v>6620511</v>
      </c>
      <c r="N58" s="31"/>
      <c r="O58" s="31"/>
      <c r="P58" s="31"/>
      <c r="Q58" s="99">
        <v>6620511</v>
      </c>
      <c r="R58" s="99">
        <f t="shared" si="3"/>
        <v>2599.2348160653291</v>
      </c>
      <c r="S58" s="31">
        <v>20169.39</v>
      </c>
      <c r="T58" s="238" t="s">
        <v>127</v>
      </c>
      <c r="U58" s="82">
        <v>6.92</v>
      </c>
      <c r="V58" s="8">
        <v>2022</v>
      </c>
      <c r="W58" s="42"/>
    </row>
    <row r="59" spans="1:23" ht="60" x14ac:dyDescent="0.2">
      <c r="A59" s="19">
        <v>28</v>
      </c>
      <c r="B59" s="254" t="s">
        <v>137</v>
      </c>
      <c r="C59" s="72">
        <v>1965</v>
      </c>
      <c r="D59" s="69"/>
      <c r="E59" s="69" t="s">
        <v>105</v>
      </c>
      <c r="F59" s="71">
        <v>5</v>
      </c>
      <c r="G59" s="71">
        <v>6</v>
      </c>
      <c r="H59" s="69">
        <v>5053.5</v>
      </c>
      <c r="I59" s="69">
        <v>4659.5</v>
      </c>
      <c r="J59" s="33">
        <v>4128.5</v>
      </c>
      <c r="K59" s="33">
        <v>227</v>
      </c>
      <c r="L59" s="33" t="s">
        <v>64</v>
      </c>
      <c r="M59" s="99">
        <v>18030888</v>
      </c>
      <c r="N59" s="31"/>
      <c r="O59" s="31"/>
      <c r="P59" s="31"/>
      <c r="Q59" s="99">
        <v>18030888</v>
      </c>
      <c r="R59" s="99">
        <f t="shared" si="3"/>
        <v>3869.7044747290483</v>
      </c>
      <c r="S59" s="31">
        <v>20169.39</v>
      </c>
      <c r="T59" s="238" t="s">
        <v>127</v>
      </c>
      <c r="U59" s="34">
        <v>18030888</v>
      </c>
      <c r="V59" s="8">
        <v>2022</v>
      </c>
      <c r="W59" s="42"/>
    </row>
    <row r="60" spans="1:23" ht="30" x14ac:dyDescent="0.2">
      <c r="A60" s="19">
        <v>29</v>
      </c>
      <c r="B60" s="254" t="s">
        <v>203</v>
      </c>
      <c r="C60" s="72">
        <v>1986</v>
      </c>
      <c r="D60" s="69"/>
      <c r="E60" s="69" t="s">
        <v>112</v>
      </c>
      <c r="F60" s="71">
        <v>5</v>
      </c>
      <c r="G60" s="71">
        <v>4</v>
      </c>
      <c r="H60" s="69">
        <v>5414</v>
      </c>
      <c r="I60" s="69">
        <v>4854</v>
      </c>
      <c r="J60" s="33">
        <v>4044.5</v>
      </c>
      <c r="K60" s="33">
        <v>226</v>
      </c>
      <c r="L60" s="33" t="s">
        <v>109</v>
      </c>
      <c r="M60" s="99">
        <v>2864458</v>
      </c>
      <c r="N60" s="31"/>
      <c r="O60" s="31"/>
      <c r="P60" s="31"/>
      <c r="Q60" s="99">
        <v>2864458</v>
      </c>
      <c r="R60" s="99">
        <f t="shared" si="3"/>
        <v>590.12319736299958</v>
      </c>
      <c r="S60" s="31">
        <v>20169.39</v>
      </c>
      <c r="T60" s="238" t="s">
        <v>127</v>
      </c>
      <c r="U60" s="82">
        <v>6.92</v>
      </c>
      <c r="V60" s="8">
        <v>2022</v>
      </c>
      <c r="W60" s="42"/>
    </row>
    <row r="61" spans="1:23" ht="60" x14ac:dyDescent="0.2">
      <c r="A61" s="19">
        <v>30</v>
      </c>
      <c r="B61" s="254" t="s">
        <v>195</v>
      </c>
      <c r="C61" s="72">
        <v>1969</v>
      </c>
      <c r="D61" s="69"/>
      <c r="E61" s="69" t="s">
        <v>112</v>
      </c>
      <c r="F61" s="71">
        <v>5</v>
      </c>
      <c r="G61" s="71">
        <v>3</v>
      </c>
      <c r="H61" s="69">
        <v>2765.7</v>
      </c>
      <c r="I61" s="69">
        <v>2562.3000000000002</v>
      </c>
      <c r="J61" s="33">
        <v>2247.9</v>
      </c>
      <c r="K61" s="33">
        <v>139</v>
      </c>
      <c r="L61" s="33" t="s">
        <v>196</v>
      </c>
      <c r="M61" s="99">
        <v>9414442.7999999989</v>
      </c>
      <c r="N61" s="31"/>
      <c r="O61" s="31"/>
      <c r="P61" s="31"/>
      <c r="Q61" s="99">
        <v>9414442.7999999989</v>
      </c>
      <c r="R61" s="99">
        <f t="shared" si="3"/>
        <v>3674.215665612925</v>
      </c>
      <c r="S61" s="31">
        <v>20169.39</v>
      </c>
      <c r="T61" s="238" t="s">
        <v>127</v>
      </c>
      <c r="U61" s="82">
        <v>6.92</v>
      </c>
      <c r="V61" s="8">
        <v>2022</v>
      </c>
      <c r="W61" s="42"/>
    </row>
    <row r="62" spans="1:23" ht="30" x14ac:dyDescent="0.2">
      <c r="A62" s="19">
        <v>31</v>
      </c>
      <c r="B62" s="254" t="s">
        <v>197</v>
      </c>
      <c r="C62" s="72">
        <v>1978</v>
      </c>
      <c r="D62" s="69"/>
      <c r="E62" s="69" t="s">
        <v>112</v>
      </c>
      <c r="F62" s="71">
        <v>5</v>
      </c>
      <c r="G62" s="71">
        <v>4</v>
      </c>
      <c r="H62" s="69">
        <v>2088.6</v>
      </c>
      <c r="I62" s="69">
        <v>1859.6</v>
      </c>
      <c r="J62" s="33">
        <v>1909.4</v>
      </c>
      <c r="K62" s="33">
        <v>110</v>
      </c>
      <c r="L62" s="33" t="s">
        <v>109</v>
      </c>
      <c r="M62" s="99">
        <v>1109209</v>
      </c>
      <c r="N62" s="31"/>
      <c r="O62" s="31"/>
      <c r="P62" s="31"/>
      <c r="Q62" s="99">
        <v>1109209</v>
      </c>
      <c r="R62" s="99">
        <f t="shared" si="3"/>
        <v>596.47719939771991</v>
      </c>
      <c r="S62" s="31">
        <v>20169.39</v>
      </c>
      <c r="T62" s="238" t="s">
        <v>127</v>
      </c>
      <c r="U62" s="82">
        <v>6.92</v>
      </c>
      <c r="V62" s="8">
        <v>2022</v>
      </c>
      <c r="W62" s="42"/>
    </row>
    <row r="63" spans="1:23" ht="30" x14ac:dyDescent="0.2">
      <c r="A63" s="19">
        <v>32</v>
      </c>
      <c r="B63" s="254" t="s">
        <v>204</v>
      </c>
      <c r="C63" s="72">
        <v>1974</v>
      </c>
      <c r="D63" s="69"/>
      <c r="E63" s="69" t="s">
        <v>105</v>
      </c>
      <c r="F63" s="71">
        <v>5</v>
      </c>
      <c r="G63" s="71">
        <v>13</v>
      </c>
      <c r="H63" s="69">
        <v>12432.7</v>
      </c>
      <c r="I63" s="69">
        <v>11377.7</v>
      </c>
      <c r="J63" s="33">
        <v>8218.7999999999993</v>
      </c>
      <c r="K63" s="33">
        <v>483</v>
      </c>
      <c r="L63" s="33" t="s">
        <v>109</v>
      </c>
      <c r="M63" s="99">
        <v>25263310</v>
      </c>
      <c r="N63" s="31"/>
      <c r="O63" s="31"/>
      <c r="P63" s="31"/>
      <c r="Q63" s="99">
        <v>25263310</v>
      </c>
      <c r="R63" s="99">
        <f t="shared" si="3"/>
        <v>2220.4232841435437</v>
      </c>
      <c r="S63" s="31">
        <v>20169.39</v>
      </c>
      <c r="T63" s="238" t="s">
        <v>127</v>
      </c>
      <c r="U63" s="82">
        <v>6.92</v>
      </c>
      <c r="V63" s="8">
        <v>2022</v>
      </c>
      <c r="W63" s="42"/>
    </row>
    <row r="64" spans="1:23" ht="30" x14ac:dyDescent="0.2">
      <c r="A64" s="19">
        <v>33</v>
      </c>
      <c r="B64" s="254" t="s">
        <v>198</v>
      </c>
      <c r="C64" s="72">
        <v>1974</v>
      </c>
      <c r="D64" s="69"/>
      <c r="E64" s="69" t="s">
        <v>112</v>
      </c>
      <c r="F64" s="71">
        <v>5</v>
      </c>
      <c r="G64" s="71">
        <v>6</v>
      </c>
      <c r="H64" s="69">
        <v>3035.7</v>
      </c>
      <c r="I64" s="69">
        <v>2689.7</v>
      </c>
      <c r="J64" s="33">
        <v>2775.3</v>
      </c>
      <c r="K64" s="33">
        <v>163</v>
      </c>
      <c r="L64" s="33" t="s">
        <v>106</v>
      </c>
      <c r="M64" s="99">
        <v>2200882.5</v>
      </c>
      <c r="N64" s="31"/>
      <c r="O64" s="31"/>
      <c r="P64" s="31"/>
      <c r="Q64" s="99">
        <v>2200882.5</v>
      </c>
      <c r="R64" s="99">
        <f t="shared" si="3"/>
        <v>818.26318920325696</v>
      </c>
      <c r="S64" s="31">
        <v>20169.39</v>
      </c>
      <c r="T64" s="238" t="s">
        <v>127</v>
      </c>
      <c r="U64" s="82">
        <v>6.92</v>
      </c>
      <c r="V64" s="8">
        <v>2022</v>
      </c>
      <c r="W64" s="42"/>
    </row>
    <row r="65" spans="1:24" ht="75" x14ac:dyDescent="0.2">
      <c r="A65" s="19">
        <v>34</v>
      </c>
      <c r="B65" s="255" t="s">
        <v>208</v>
      </c>
      <c r="C65" s="8">
        <v>1972</v>
      </c>
      <c r="D65" s="99"/>
      <c r="E65" s="99" t="s">
        <v>112</v>
      </c>
      <c r="F65" s="100">
        <v>5</v>
      </c>
      <c r="G65" s="100">
        <v>7</v>
      </c>
      <c r="H65" s="99">
        <v>6140.1</v>
      </c>
      <c r="I65" s="99">
        <v>6140.1</v>
      </c>
      <c r="J65" s="98">
        <v>6140.1</v>
      </c>
      <c r="K65" s="98">
        <v>346</v>
      </c>
      <c r="L65" s="98" t="s">
        <v>209</v>
      </c>
      <c r="M65" s="99">
        <v>12039142.09</v>
      </c>
      <c r="N65" s="31"/>
      <c r="O65" s="31"/>
      <c r="P65" s="31"/>
      <c r="Q65" s="99">
        <v>12039142.09</v>
      </c>
      <c r="R65" s="99">
        <f t="shared" si="3"/>
        <v>1960.7403934789334</v>
      </c>
      <c r="S65" s="31">
        <v>20169.39</v>
      </c>
      <c r="T65" s="238" t="s">
        <v>127</v>
      </c>
      <c r="U65" s="98">
        <v>6.92</v>
      </c>
      <c r="V65" s="156">
        <v>2022</v>
      </c>
      <c r="W65" s="42"/>
    </row>
    <row r="66" spans="1:24" ht="30" x14ac:dyDescent="0.2">
      <c r="A66" s="19">
        <v>35</v>
      </c>
      <c r="B66" s="255" t="s">
        <v>210</v>
      </c>
      <c r="C66" s="8">
        <v>1983</v>
      </c>
      <c r="D66" s="99"/>
      <c r="E66" s="99" t="s">
        <v>112</v>
      </c>
      <c r="F66" s="100">
        <v>5</v>
      </c>
      <c r="G66" s="100">
        <v>9</v>
      </c>
      <c r="H66" s="99">
        <f>7615.9+765</f>
        <v>8380.9</v>
      </c>
      <c r="I66" s="99">
        <v>7615.9</v>
      </c>
      <c r="J66" s="98">
        <v>6598.6</v>
      </c>
      <c r="K66" s="98">
        <v>332</v>
      </c>
      <c r="L66" s="98" t="s">
        <v>43</v>
      </c>
      <c r="M66" s="99">
        <v>12779614.539999999</v>
      </c>
      <c r="N66" s="31"/>
      <c r="O66" s="31"/>
      <c r="P66" s="31"/>
      <c r="Q66" s="99">
        <v>12779614.539999999</v>
      </c>
      <c r="R66" s="99">
        <f t="shared" si="3"/>
        <v>1678.0176394122821</v>
      </c>
      <c r="S66" s="31">
        <v>20169.39</v>
      </c>
      <c r="T66" s="238" t="s">
        <v>127</v>
      </c>
      <c r="U66" s="98">
        <v>6.92</v>
      </c>
      <c r="V66" s="156">
        <v>2022</v>
      </c>
      <c r="W66" s="42"/>
    </row>
    <row r="67" spans="1:24" s="4" customFormat="1" ht="60" x14ac:dyDescent="0.2">
      <c r="A67" s="19">
        <v>36</v>
      </c>
      <c r="B67" s="251" t="s">
        <v>162</v>
      </c>
      <c r="C67" s="8">
        <v>1973</v>
      </c>
      <c r="D67" s="82"/>
      <c r="E67" s="8" t="s">
        <v>112</v>
      </c>
      <c r="F67" s="81">
        <v>5</v>
      </c>
      <c r="G67" s="81">
        <v>4</v>
      </c>
      <c r="H67" s="80">
        <v>3304.9</v>
      </c>
      <c r="I67" s="80">
        <v>3031.8</v>
      </c>
      <c r="J67" s="80">
        <v>2887</v>
      </c>
      <c r="K67" s="81">
        <v>154</v>
      </c>
      <c r="L67" s="79" t="s">
        <v>16</v>
      </c>
      <c r="M67" s="80">
        <v>9617259</v>
      </c>
      <c r="N67" s="80"/>
      <c r="O67" s="80"/>
      <c r="P67" s="80"/>
      <c r="Q67" s="80">
        <v>9617259</v>
      </c>
      <c r="R67" s="82">
        <f>M67/I67</f>
        <v>3172.1284385513554</v>
      </c>
      <c r="S67" s="80">
        <v>15143.38</v>
      </c>
      <c r="T67" s="158" t="s">
        <v>127</v>
      </c>
      <c r="U67" s="85">
        <v>9617259</v>
      </c>
      <c r="V67" s="8">
        <v>2021</v>
      </c>
      <c r="W67" s="42"/>
    </row>
    <row r="68" spans="1:24" s="4" customFormat="1" ht="45" x14ac:dyDescent="0.2">
      <c r="A68" s="19">
        <v>37</v>
      </c>
      <c r="B68" s="251" t="s">
        <v>163</v>
      </c>
      <c r="C68" s="8">
        <v>1974</v>
      </c>
      <c r="D68" s="82"/>
      <c r="E68" s="8" t="s">
        <v>105</v>
      </c>
      <c r="F68" s="81">
        <v>5</v>
      </c>
      <c r="G68" s="81">
        <v>7</v>
      </c>
      <c r="H68" s="80">
        <v>6158.91</v>
      </c>
      <c r="I68" s="80">
        <v>5652.51</v>
      </c>
      <c r="J68" s="80">
        <v>5342.9</v>
      </c>
      <c r="K68" s="81">
        <v>248</v>
      </c>
      <c r="L68" s="79" t="s">
        <v>159</v>
      </c>
      <c r="M68" s="80">
        <v>24803931.399999999</v>
      </c>
      <c r="N68" s="80"/>
      <c r="O68" s="80"/>
      <c r="P68" s="80"/>
      <c r="Q68" s="80">
        <v>24803931.399999999</v>
      </c>
      <c r="R68" s="82">
        <f>M68/I68</f>
        <v>4388.1269382982073</v>
      </c>
      <c r="S68" s="80">
        <v>15143.38</v>
      </c>
      <c r="T68" s="237" t="s">
        <v>127</v>
      </c>
      <c r="U68" s="83">
        <v>6.53</v>
      </c>
      <c r="V68" s="8">
        <v>2021</v>
      </c>
      <c r="W68" s="42"/>
    </row>
    <row r="69" spans="1:24" s="4" customFormat="1" ht="45" x14ac:dyDescent="0.2">
      <c r="A69" s="19">
        <v>38</v>
      </c>
      <c r="B69" s="251" t="s">
        <v>29</v>
      </c>
      <c r="C69" s="8">
        <v>1972</v>
      </c>
      <c r="D69" s="82"/>
      <c r="E69" s="8" t="s">
        <v>112</v>
      </c>
      <c r="F69" s="81">
        <v>5</v>
      </c>
      <c r="G69" s="81">
        <v>6</v>
      </c>
      <c r="H69" s="80">
        <v>5010</v>
      </c>
      <c r="I69" s="80">
        <v>4554</v>
      </c>
      <c r="J69" s="80">
        <v>4343.2</v>
      </c>
      <c r="K69" s="81">
        <v>214</v>
      </c>
      <c r="L69" s="79" t="s">
        <v>17</v>
      </c>
      <c r="M69" s="80">
        <v>12725400</v>
      </c>
      <c r="N69" s="80"/>
      <c r="O69" s="80"/>
      <c r="P69" s="80"/>
      <c r="Q69" s="80">
        <v>12725400</v>
      </c>
      <c r="R69" s="82">
        <f>M69/I69</f>
        <v>2794.33465085639</v>
      </c>
      <c r="S69" s="80">
        <v>15143.38</v>
      </c>
      <c r="T69" s="237" t="s">
        <v>127</v>
      </c>
      <c r="U69" s="83">
        <v>6.53</v>
      </c>
      <c r="V69" s="8">
        <v>2021</v>
      </c>
      <c r="W69" s="42"/>
    </row>
    <row r="70" spans="1:24" s="4" customFormat="1" ht="36" customHeight="1" x14ac:dyDescent="0.2">
      <c r="A70" s="19">
        <v>39</v>
      </c>
      <c r="B70" s="256" t="s">
        <v>194</v>
      </c>
      <c r="C70" s="38">
        <v>1963</v>
      </c>
      <c r="D70" s="35"/>
      <c r="E70" s="35" t="s">
        <v>105</v>
      </c>
      <c r="F70" s="51">
        <v>4</v>
      </c>
      <c r="G70" s="51">
        <v>4</v>
      </c>
      <c r="H70" s="35">
        <v>2723.1</v>
      </c>
      <c r="I70" s="35">
        <v>2523.1</v>
      </c>
      <c r="J70" s="36">
        <v>2523.1</v>
      </c>
      <c r="K70" s="36">
        <v>126</v>
      </c>
      <c r="L70" s="33" t="s">
        <v>109</v>
      </c>
      <c r="M70" s="34">
        <v>4107950</v>
      </c>
      <c r="N70" s="80"/>
      <c r="O70" s="80"/>
      <c r="P70" s="80"/>
      <c r="Q70" s="34">
        <v>4107950</v>
      </c>
      <c r="R70" s="80"/>
      <c r="S70" s="80"/>
      <c r="T70" s="237" t="s">
        <v>127</v>
      </c>
      <c r="U70" s="83">
        <v>6.53</v>
      </c>
      <c r="V70" s="8">
        <v>2021</v>
      </c>
      <c r="W70" s="42"/>
    </row>
    <row r="71" spans="1:24" x14ac:dyDescent="0.2">
      <c r="A71" s="23"/>
      <c r="B71" s="21" t="s">
        <v>212</v>
      </c>
      <c r="C71" s="79"/>
      <c r="D71" s="79"/>
      <c r="E71" s="79"/>
      <c r="F71" s="81"/>
      <c r="G71" s="81"/>
      <c r="H71" s="109">
        <f t="shared" ref="H71:K71" si="4">SUM(H32:H70)</f>
        <v>152822.59000000003</v>
      </c>
      <c r="I71" s="109">
        <f t="shared" si="4"/>
        <v>139437.79</v>
      </c>
      <c r="J71" s="109">
        <f t="shared" si="4"/>
        <v>121179.58</v>
      </c>
      <c r="K71" s="109">
        <f t="shared" si="4"/>
        <v>6995</v>
      </c>
      <c r="L71" s="109"/>
      <c r="M71" s="102">
        <f>SUM(M32:M70)</f>
        <v>374724750.08999997</v>
      </c>
      <c r="N71" s="109"/>
      <c r="O71" s="109"/>
      <c r="P71" s="109"/>
      <c r="Q71" s="109">
        <f t="shared" ref="Q71:R71" si="5">SUM(Q32:Q70)</f>
        <v>374724750.08999997</v>
      </c>
      <c r="R71" s="109">
        <f t="shared" si="5"/>
        <v>105411.24297018106</v>
      </c>
      <c r="S71" s="24"/>
      <c r="T71" s="239"/>
      <c r="U71" s="48"/>
      <c r="V71" s="244"/>
      <c r="W71" s="77"/>
      <c r="X71" s="12"/>
    </row>
    <row r="72" spans="1:24" ht="14.25" customHeight="1" x14ac:dyDescent="0.2">
      <c r="A72" s="209">
        <v>2023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57"/>
      <c r="W72" s="41"/>
    </row>
    <row r="73" spans="1:24" ht="15" customHeight="1" x14ac:dyDescent="0.2">
      <c r="A73" s="209" t="s">
        <v>128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246"/>
      <c r="W73" s="41"/>
    </row>
    <row r="74" spans="1:24" ht="60" x14ac:dyDescent="0.2">
      <c r="A74" s="19">
        <v>1</v>
      </c>
      <c r="B74" s="255" t="s">
        <v>44</v>
      </c>
      <c r="C74" s="8">
        <v>1975</v>
      </c>
      <c r="D74" s="82"/>
      <c r="E74" s="8" t="s">
        <v>112</v>
      </c>
      <c r="F74" s="81">
        <v>5</v>
      </c>
      <c r="G74" s="81">
        <v>4</v>
      </c>
      <c r="H74" s="80">
        <v>2294.3000000000002</v>
      </c>
      <c r="I74" s="80">
        <v>2062.6999999999998</v>
      </c>
      <c r="J74" s="80">
        <v>2009.7</v>
      </c>
      <c r="K74" s="81">
        <v>110</v>
      </c>
      <c r="L74" s="79" t="s">
        <v>65</v>
      </c>
      <c r="M74" s="80">
        <v>8059187.1000000006</v>
      </c>
      <c r="N74" s="80"/>
      <c r="O74" s="80"/>
      <c r="P74" s="80"/>
      <c r="Q74" s="80">
        <v>8059187.1000000006</v>
      </c>
      <c r="R74" s="80">
        <f t="shared" ref="R74:R101" si="6">M74/I74</f>
        <v>3907.105783681583</v>
      </c>
      <c r="S74" s="80">
        <v>20169.39</v>
      </c>
      <c r="T74" s="237" t="s">
        <v>127</v>
      </c>
      <c r="U74" s="82">
        <v>6.92</v>
      </c>
      <c r="V74" s="8">
        <v>2023</v>
      </c>
      <c r="W74" s="42"/>
    </row>
    <row r="75" spans="1:24" ht="60" x14ac:dyDescent="0.2">
      <c r="A75" s="19">
        <v>2</v>
      </c>
      <c r="B75" s="255" t="s">
        <v>45</v>
      </c>
      <c r="C75" s="8">
        <v>1975</v>
      </c>
      <c r="D75" s="82"/>
      <c r="E75" s="8" t="s">
        <v>112</v>
      </c>
      <c r="F75" s="81">
        <v>5</v>
      </c>
      <c r="G75" s="81">
        <v>7</v>
      </c>
      <c r="H75" s="80">
        <v>5774.9</v>
      </c>
      <c r="I75" s="80">
        <v>5245.9</v>
      </c>
      <c r="J75" s="80">
        <v>4892.2</v>
      </c>
      <c r="K75" s="81">
        <v>240</v>
      </c>
      <c r="L75" s="79" t="s">
        <v>66</v>
      </c>
      <c r="M75" s="80">
        <v>19657759.599999998</v>
      </c>
      <c r="N75" s="80"/>
      <c r="O75" s="80"/>
      <c r="P75" s="80"/>
      <c r="Q75" s="80">
        <v>19657759.599999998</v>
      </c>
      <c r="R75" s="80">
        <f t="shared" si="6"/>
        <v>3747.2615947692484</v>
      </c>
      <c r="S75" s="80">
        <v>20169.39</v>
      </c>
      <c r="T75" s="237" t="s">
        <v>127</v>
      </c>
      <c r="U75" s="82">
        <v>6.92</v>
      </c>
      <c r="V75" s="8">
        <v>2023</v>
      </c>
      <c r="W75" s="42"/>
    </row>
    <row r="76" spans="1:24" ht="30" x14ac:dyDescent="0.2">
      <c r="A76" s="19">
        <v>3</v>
      </c>
      <c r="B76" s="251" t="s">
        <v>46</v>
      </c>
      <c r="C76" s="8">
        <v>1972</v>
      </c>
      <c r="D76" s="82"/>
      <c r="E76" s="8" t="s">
        <v>112</v>
      </c>
      <c r="F76" s="81">
        <v>5</v>
      </c>
      <c r="G76" s="81">
        <v>4</v>
      </c>
      <c r="H76" s="80">
        <v>3922.8</v>
      </c>
      <c r="I76" s="80">
        <v>3649.8</v>
      </c>
      <c r="J76" s="80">
        <v>2981.4</v>
      </c>
      <c r="K76" s="81">
        <v>146</v>
      </c>
      <c r="L76" s="79" t="s">
        <v>106</v>
      </c>
      <c r="M76" s="80">
        <v>2844030</v>
      </c>
      <c r="N76" s="80"/>
      <c r="O76" s="80"/>
      <c r="P76" s="80"/>
      <c r="Q76" s="80">
        <v>2844030</v>
      </c>
      <c r="R76" s="80">
        <f t="shared" si="6"/>
        <v>779.22899884925198</v>
      </c>
      <c r="S76" s="80">
        <v>20169.39</v>
      </c>
      <c r="T76" s="238" t="s">
        <v>76</v>
      </c>
      <c r="U76" s="80">
        <v>2432136</v>
      </c>
      <c r="V76" s="245">
        <v>2023</v>
      </c>
      <c r="W76" s="45"/>
    </row>
    <row r="77" spans="1:24" ht="60" x14ac:dyDescent="0.2">
      <c r="A77" s="19">
        <v>4</v>
      </c>
      <c r="B77" s="251" t="s">
        <v>47</v>
      </c>
      <c r="C77" s="8">
        <v>1973</v>
      </c>
      <c r="D77" s="82"/>
      <c r="E77" s="8" t="s">
        <v>105</v>
      </c>
      <c r="F77" s="81">
        <v>9</v>
      </c>
      <c r="G77" s="81">
        <v>2</v>
      </c>
      <c r="H77" s="80">
        <v>6061</v>
      </c>
      <c r="I77" s="80">
        <v>5686.5</v>
      </c>
      <c r="J77" s="80">
        <v>5020.8999999999996</v>
      </c>
      <c r="K77" s="81">
        <v>344</v>
      </c>
      <c r="L77" s="79" t="s">
        <v>16</v>
      </c>
      <c r="M77" s="80">
        <v>20631644</v>
      </c>
      <c r="N77" s="80"/>
      <c r="O77" s="80"/>
      <c r="P77" s="80"/>
      <c r="Q77" s="80">
        <v>20631644</v>
      </c>
      <c r="R77" s="80">
        <f t="shared" si="6"/>
        <v>3628.1797239075004</v>
      </c>
      <c r="S77" s="80">
        <v>20169.39</v>
      </c>
      <c r="T77" s="237" t="s">
        <v>127</v>
      </c>
      <c r="U77" s="82">
        <v>7.51</v>
      </c>
      <c r="V77" s="8">
        <v>2023</v>
      </c>
      <c r="W77" s="42"/>
    </row>
    <row r="78" spans="1:24" ht="60" x14ac:dyDescent="0.2">
      <c r="A78" s="19">
        <v>5</v>
      </c>
      <c r="B78" s="252" t="s">
        <v>48</v>
      </c>
      <c r="C78" s="8">
        <v>1971</v>
      </c>
      <c r="D78" s="82"/>
      <c r="E78" s="8" t="s">
        <v>112</v>
      </c>
      <c r="F78" s="81">
        <v>5</v>
      </c>
      <c r="G78" s="81">
        <v>4</v>
      </c>
      <c r="H78" s="80">
        <v>3760.7</v>
      </c>
      <c r="I78" s="80">
        <v>3530.7</v>
      </c>
      <c r="J78" s="80">
        <v>3039</v>
      </c>
      <c r="K78" s="81">
        <v>208</v>
      </c>
      <c r="L78" s="79" t="s">
        <v>67</v>
      </c>
      <c r="M78" s="80">
        <v>12801422.799999999</v>
      </c>
      <c r="N78" s="80"/>
      <c r="O78" s="80"/>
      <c r="P78" s="80"/>
      <c r="Q78" s="80">
        <v>12801422.799999999</v>
      </c>
      <c r="R78" s="80">
        <f t="shared" si="6"/>
        <v>3625.7463958988301</v>
      </c>
      <c r="S78" s="80">
        <v>20169.39</v>
      </c>
      <c r="T78" s="237" t="s">
        <v>127</v>
      </c>
      <c r="U78" s="82">
        <v>6.92</v>
      </c>
      <c r="V78" s="8">
        <v>2023</v>
      </c>
      <c r="W78" s="42"/>
    </row>
    <row r="79" spans="1:24" ht="60" x14ac:dyDescent="0.2">
      <c r="A79" s="19">
        <v>6</v>
      </c>
      <c r="B79" s="251" t="s">
        <v>49</v>
      </c>
      <c r="C79" s="8">
        <v>1971</v>
      </c>
      <c r="D79" s="82"/>
      <c r="E79" s="8" t="s">
        <v>112</v>
      </c>
      <c r="F79" s="81">
        <v>5</v>
      </c>
      <c r="G79" s="81">
        <v>4</v>
      </c>
      <c r="H79" s="80">
        <v>3764.9</v>
      </c>
      <c r="I79" s="80">
        <v>3534.5</v>
      </c>
      <c r="J79" s="80">
        <v>3265.3</v>
      </c>
      <c r="K79" s="81">
        <v>195</v>
      </c>
      <c r="L79" s="79" t="s">
        <v>68</v>
      </c>
      <c r="M79" s="80">
        <v>12815719.599999998</v>
      </c>
      <c r="N79" s="80"/>
      <c r="O79" s="80"/>
      <c r="P79" s="80"/>
      <c r="Q79" s="80">
        <v>12815719.599999998</v>
      </c>
      <c r="R79" s="80">
        <f t="shared" si="6"/>
        <v>3625.8932239354922</v>
      </c>
      <c r="S79" s="80">
        <v>20169.39</v>
      </c>
      <c r="T79" s="237" t="s">
        <v>127</v>
      </c>
      <c r="U79" s="82">
        <v>6.92</v>
      </c>
      <c r="V79" s="8">
        <v>2023</v>
      </c>
      <c r="W79" s="42"/>
    </row>
    <row r="80" spans="1:24" ht="30" x14ac:dyDescent="0.2">
      <c r="A80" s="19">
        <v>7</v>
      </c>
      <c r="B80" s="252" t="s">
        <v>50</v>
      </c>
      <c r="C80" s="8">
        <v>1972</v>
      </c>
      <c r="D80" s="82"/>
      <c r="E80" s="8" t="s">
        <v>112</v>
      </c>
      <c r="F80" s="81">
        <v>5</v>
      </c>
      <c r="G80" s="81">
        <v>4</v>
      </c>
      <c r="H80" s="80">
        <v>3804</v>
      </c>
      <c r="I80" s="80">
        <v>3548</v>
      </c>
      <c r="J80" s="80">
        <v>3065.4</v>
      </c>
      <c r="K80" s="81">
        <v>213</v>
      </c>
      <c r="L80" s="79" t="s">
        <v>113</v>
      </c>
      <c r="M80" s="80">
        <v>8547294</v>
      </c>
      <c r="N80" s="80"/>
      <c r="O80" s="80"/>
      <c r="P80" s="80"/>
      <c r="Q80" s="80">
        <v>8547294</v>
      </c>
      <c r="R80" s="80">
        <f t="shared" si="6"/>
        <v>2409.0456595264936</v>
      </c>
      <c r="S80" s="80">
        <v>20169.39</v>
      </c>
      <c r="T80" s="237" t="s">
        <v>127</v>
      </c>
      <c r="U80" s="82">
        <v>6.92</v>
      </c>
      <c r="V80" s="8">
        <v>2023</v>
      </c>
      <c r="W80" s="42"/>
    </row>
    <row r="81" spans="1:23" ht="30" x14ac:dyDescent="0.2">
      <c r="A81" s="19">
        <v>8</v>
      </c>
      <c r="B81" s="251" t="s">
        <v>51</v>
      </c>
      <c r="C81" s="8">
        <v>1972</v>
      </c>
      <c r="D81" s="82"/>
      <c r="E81" s="8" t="s">
        <v>112</v>
      </c>
      <c r="F81" s="81">
        <v>5</v>
      </c>
      <c r="G81" s="81">
        <v>4</v>
      </c>
      <c r="H81" s="80">
        <v>3563.4</v>
      </c>
      <c r="I81" s="80">
        <v>3297.4</v>
      </c>
      <c r="J81" s="80">
        <v>2668</v>
      </c>
      <c r="K81" s="81">
        <v>154</v>
      </c>
      <c r="L81" s="79" t="s">
        <v>106</v>
      </c>
      <c r="M81" s="80">
        <v>2583465</v>
      </c>
      <c r="N81" s="80"/>
      <c r="O81" s="80"/>
      <c r="P81" s="80"/>
      <c r="Q81" s="80">
        <v>2583465</v>
      </c>
      <c r="R81" s="80">
        <f t="shared" si="6"/>
        <v>783.48547340328741</v>
      </c>
      <c r="S81" s="80">
        <v>20169.39</v>
      </c>
      <c r="T81" s="237" t="s">
        <v>127</v>
      </c>
      <c r="U81" s="82">
        <v>6.92</v>
      </c>
      <c r="V81" s="8">
        <v>2023</v>
      </c>
      <c r="W81" s="42"/>
    </row>
    <row r="82" spans="1:23" ht="30" x14ac:dyDescent="0.2">
      <c r="A82" s="19">
        <v>9</v>
      </c>
      <c r="B82" s="251" t="s">
        <v>52</v>
      </c>
      <c r="C82" s="8">
        <v>1973</v>
      </c>
      <c r="D82" s="82"/>
      <c r="E82" s="8" t="s">
        <v>112</v>
      </c>
      <c r="F82" s="81">
        <v>5</v>
      </c>
      <c r="G82" s="81">
        <v>10</v>
      </c>
      <c r="H82" s="80">
        <v>8976.4</v>
      </c>
      <c r="I82" s="80">
        <v>8281.4</v>
      </c>
      <c r="J82" s="80">
        <v>7050.4</v>
      </c>
      <c r="K82" s="81">
        <v>359</v>
      </c>
      <c r="L82" s="79" t="s">
        <v>106</v>
      </c>
      <c r="M82" s="80">
        <v>6507890</v>
      </c>
      <c r="N82" s="80"/>
      <c r="O82" s="80"/>
      <c r="P82" s="80"/>
      <c r="Q82" s="80">
        <v>6507890</v>
      </c>
      <c r="R82" s="80">
        <f t="shared" si="6"/>
        <v>785.84418093559066</v>
      </c>
      <c r="S82" s="80">
        <v>20169.39</v>
      </c>
      <c r="T82" s="237" t="s">
        <v>127</v>
      </c>
      <c r="U82" s="82">
        <v>6.92</v>
      </c>
      <c r="V82" s="8">
        <v>2023</v>
      </c>
      <c r="W82" s="42"/>
    </row>
    <row r="83" spans="1:23" ht="30" x14ac:dyDescent="0.2">
      <c r="A83" s="19">
        <v>10</v>
      </c>
      <c r="B83" s="251" t="s">
        <v>53</v>
      </c>
      <c r="C83" s="8">
        <v>1973</v>
      </c>
      <c r="D83" s="82"/>
      <c r="E83" s="8" t="s">
        <v>112</v>
      </c>
      <c r="F83" s="81">
        <v>5</v>
      </c>
      <c r="G83" s="81">
        <v>4</v>
      </c>
      <c r="H83" s="80">
        <v>3539.4</v>
      </c>
      <c r="I83" s="80">
        <v>3263.4</v>
      </c>
      <c r="J83" s="80">
        <v>2792.2</v>
      </c>
      <c r="K83" s="81">
        <v>153</v>
      </c>
      <c r="L83" s="79" t="s">
        <v>106</v>
      </c>
      <c r="M83" s="80">
        <v>2566065</v>
      </c>
      <c r="N83" s="80"/>
      <c r="O83" s="80"/>
      <c r="P83" s="80"/>
      <c r="Q83" s="80">
        <v>2566065</v>
      </c>
      <c r="R83" s="80">
        <f t="shared" si="6"/>
        <v>786.31641845927561</v>
      </c>
      <c r="S83" s="80">
        <v>20169.39</v>
      </c>
      <c r="T83" s="237" t="s">
        <v>127</v>
      </c>
      <c r="U83" s="82">
        <v>6.92</v>
      </c>
      <c r="V83" s="8">
        <v>2023</v>
      </c>
      <c r="W83" s="42"/>
    </row>
    <row r="84" spans="1:23" ht="45" x14ac:dyDescent="0.2">
      <c r="A84" s="19">
        <v>11</v>
      </c>
      <c r="B84" s="252" t="s">
        <v>2</v>
      </c>
      <c r="C84" s="8">
        <v>1972</v>
      </c>
      <c r="D84" s="82"/>
      <c r="E84" s="8" t="s">
        <v>105</v>
      </c>
      <c r="F84" s="81">
        <v>9</v>
      </c>
      <c r="G84" s="81">
        <v>1</v>
      </c>
      <c r="H84" s="80">
        <v>2634.3</v>
      </c>
      <c r="I84" s="80">
        <v>2364.3000000000002</v>
      </c>
      <c r="J84" s="80">
        <v>2331.6999999999998</v>
      </c>
      <c r="K84" s="81">
        <v>98</v>
      </c>
      <c r="L84" s="79" t="s">
        <v>69</v>
      </c>
      <c r="M84" s="80">
        <v>7826505.3000000007</v>
      </c>
      <c r="N84" s="80"/>
      <c r="O84" s="80"/>
      <c r="P84" s="80"/>
      <c r="Q84" s="80">
        <v>7826505.3000000007</v>
      </c>
      <c r="R84" s="80">
        <f t="shared" si="6"/>
        <v>3310.2843547773127</v>
      </c>
      <c r="S84" s="80">
        <v>20169.39</v>
      </c>
      <c r="T84" s="237" t="s">
        <v>127</v>
      </c>
      <c r="U84" s="82">
        <v>7.51</v>
      </c>
      <c r="V84" s="8">
        <v>2023</v>
      </c>
      <c r="W84" s="42"/>
    </row>
    <row r="85" spans="1:23" ht="30" x14ac:dyDescent="0.2">
      <c r="A85" s="19">
        <v>12</v>
      </c>
      <c r="B85" s="251" t="s">
        <v>138</v>
      </c>
      <c r="C85" s="8">
        <v>1971</v>
      </c>
      <c r="D85" s="82"/>
      <c r="E85" s="8" t="s">
        <v>105</v>
      </c>
      <c r="F85" s="81">
        <v>5</v>
      </c>
      <c r="G85" s="81">
        <v>2</v>
      </c>
      <c r="H85" s="80">
        <v>3960.5</v>
      </c>
      <c r="I85" s="80">
        <v>3842.5</v>
      </c>
      <c r="J85" s="80">
        <v>3315.3</v>
      </c>
      <c r="K85" s="81">
        <v>187</v>
      </c>
      <c r="L85" s="79" t="s">
        <v>113</v>
      </c>
      <c r="M85" s="80">
        <v>8589282.5</v>
      </c>
      <c r="N85" s="80"/>
      <c r="O85" s="80"/>
      <c r="P85" s="80"/>
      <c r="Q85" s="80">
        <v>8589282.5</v>
      </c>
      <c r="R85" s="80">
        <f t="shared" si="6"/>
        <v>2235.3370201691605</v>
      </c>
      <c r="S85" s="80">
        <v>20169.39</v>
      </c>
      <c r="T85" s="237" t="s">
        <v>127</v>
      </c>
      <c r="U85" s="82">
        <v>6.92</v>
      </c>
      <c r="V85" s="8">
        <v>2023</v>
      </c>
      <c r="W85" s="42"/>
    </row>
    <row r="86" spans="1:23" ht="60" x14ac:dyDescent="0.2">
      <c r="A86" s="19">
        <v>13</v>
      </c>
      <c r="B86" s="251" t="s">
        <v>139</v>
      </c>
      <c r="C86" s="8">
        <v>1973</v>
      </c>
      <c r="D86" s="82"/>
      <c r="E86" s="8" t="s">
        <v>112</v>
      </c>
      <c r="F86" s="81">
        <v>5</v>
      </c>
      <c r="G86" s="81">
        <v>4</v>
      </c>
      <c r="H86" s="80">
        <v>2865.5</v>
      </c>
      <c r="I86" s="80">
        <v>2580.5</v>
      </c>
      <c r="J86" s="80">
        <v>2466</v>
      </c>
      <c r="K86" s="81">
        <v>133</v>
      </c>
      <c r="L86" s="79" t="s">
        <v>72</v>
      </c>
      <c r="M86" s="80">
        <v>9754162</v>
      </c>
      <c r="N86" s="80"/>
      <c r="O86" s="80"/>
      <c r="P86" s="80"/>
      <c r="Q86" s="80">
        <v>9754162</v>
      </c>
      <c r="R86" s="80">
        <f t="shared" si="6"/>
        <v>3779.9503972098432</v>
      </c>
      <c r="S86" s="80">
        <v>20169.39</v>
      </c>
      <c r="T86" s="237" t="s">
        <v>127</v>
      </c>
      <c r="U86" s="82">
        <v>6.92</v>
      </c>
      <c r="V86" s="8">
        <v>2023</v>
      </c>
      <c r="W86" s="42"/>
    </row>
    <row r="87" spans="1:23" ht="60" x14ac:dyDescent="0.2">
      <c r="A87" s="19">
        <v>14</v>
      </c>
      <c r="B87" s="252" t="s">
        <v>140</v>
      </c>
      <c r="C87" s="8">
        <v>1973</v>
      </c>
      <c r="D87" s="82"/>
      <c r="E87" s="8" t="s">
        <v>112</v>
      </c>
      <c r="F87" s="81">
        <v>5</v>
      </c>
      <c r="G87" s="81">
        <v>6</v>
      </c>
      <c r="H87" s="80">
        <v>3363.3</v>
      </c>
      <c r="I87" s="80">
        <v>3017.6</v>
      </c>
      <c r="J87" s="80">
        <v>2881.5</v>
      </c>
      <c r="K87" s="81">
        <v>162</v>
      </c>
      <c r="L87" s="79" t="s">
        <v>19</v>
      </c>
      <c r="M87" s="80">
        <v>11448673.200000001</v>
      </c>
      <c r="N87" s="80"/>
      <c r="O87" s="80"/>
      <c r="P87" s="80"/>
      <c r="Q87" s="80">
        <v>11448673.200000001</v>
      </c>
      <c r="R87" s="80">
        <f t="shared" si="6"/>
        <v>3793.9664634146347</v>
      </c>
      <c r="S87" s="80">
        <v>20169.39</v>
      </c>
      <c r="T87" s="237" t="s">
        <v>127</v>
      </c>
      <c r="U87" s="82">
        <v>6.92</v>
      </c>
      <c r="V87" s="8">
        <v>2023</v>
      </c>
      <c r="W87" s="42"/>
    </row>
    <row r="88" spans="1:23" ht="60" x14ac:dyDescent="0.2">
      <c r="A88" s="19">
        <v>15</v>
      </c>
      <c r="B88" s="251" t="s">
        <v>141</v>
      </c>
      <c r="C88" s="8">
        <v>1972</v>
      </c>
      <c r="D88" s="82"/>
      <c r="E88" s="8" t="s">
        <v>112</v>
      </c>
      <c r="F88" s="81">
        <v>5</v>
      </c>
      <c r="G88" s="81">
        <v>4</v>
      </c>
      <c r="H88" s="80">
        <v>3853.47</v>
      </c>
      <c r="I88" s="80">
        <v>3515.47</v>
      </c>
      <c r="J88" s="80">
        <v>3165.17</v>
      </c>
      <c r="K88" s="81">
        <v>136</v>
      </c>
      <c r="L88" s="79" t="s">
        <v>73</v>
      </c>
      <c r="M88" s="80">
        <v>13117211.879999999</v>
      </c>
      <c r="N88" s="80"/>
      <c r="O88" s="80"/>
      <c r="P88" s="80"/>
      <c r="Q88" s="80">
        <v>13117211.879999999</v>
      </c>
      <c r="R88" s="80">
        <f t="shared" si="6"/>
        <v>3731.2825539686014</v>
      </c>
      <c r="S88" s="80">
        <v>20169.39</v>
      </c>
      <c r="T88" s="237" t="s">
        <v>127</v>
      </c>
      <c r="U88" s="82">
        <v>6.92</v>
      </c>
      <c r="V88" s="8">
        <v>2023</v>
      </c>
      <c r="W88" s="42"/>
    </row>
    <row r="89" spans="1:23" ht="75" x14ac:dyDescent="0.2">
      <c r="A89" s="19">
        <v>16</v>
      </c>
      <c r="B89" s="251" t="s">
        <v>142</v>
      </c>
      <c r="C89" s="8">
        <v>1973</v>
      </c>
      <c r="D89" s="82"/>
      <c r="E89" s="8" t="s">
        <v>112</v>
      </c>
      <c r="F89" s="81">
        <v>5</v>
      </c>
      <c r="G89" s="81">
        <v>4</v>
      </c>
      <c r="H89" s="80">
        <v>2295.4</v>
      </c>
      <c r="I89" s="80">
        <v>2087.4</v>
      </c>
      <c r="J89" s="80">
        <v>2033.8</v>
      </c>
      <c r="K89" s="81">
        <v>100</v>
      </c>
      <c r="L89" s="79" t="s">
        <v>74</v>
      </c>
      <c r="M89" s="80">
        <v>8089159.7999999998</v>
      </c>
      <c r="N89" s="80"/>
      <c r="O89" s="80"/>
      <c r="P89" s="80"/>
      <c r="Q89" s="80">
        <v>8089159.7999999998</v>
      </c>
      <c r="R89" s="80">
        <f t="shared" si="6"/>
        <v>3875.2322506467372</v>
      </c>
      <c r="S89" s="80">
        <v>20169.39</v>
      </c>
      <c r="T89" s="237" t="s">
        <v>127</v>
      </c>
      <c r="U89" s="82">
        <v>6.92</v>
      </c>
      <c r="V89" s="8">
        <v>2023</v>
      </c>
      <c r="W89" s="42"/>
    </row>
    <row r="90" spans="1:23" ht="60" x14ac:dyDescent="0.2">
      <c r="A90" s="19">
        <v>17</v>
      </c>
      <c r="B90" s="250" t="s">
        <v>143</v>
      </c>
      <c r="C90" s="8">
        <v>1972</v>
      </c>
      <c r="D90" s="82"/>
      <c r="E90" s="8" t="s">
        <v>112</v>
      </c>
      <c r="F90" s="81">
        <v>5</v>
      </c>
      <c r="G90" s="81">
        <v>6</v>
      </c>
      <c r="H90" s="80">
        <v>3365.2</v>
      </c>
      <c r="I90" s="80">
        <v>3022.2</v>
      </c>
      <c r="J90" s="80">
        <v>2747.4</v>
      </c>
      <c r="K90" s="81">
        <v>166</v>
      </c>
      <c r="L90" s="79" t="s">
        <v>75</v>
      </c>
      <c r="M90" s="34">
        <v>11455140.799999999</v>
      </c>
      <c r="N90" s="80"/>
      <c r="O90" s="80"/>
      <c r="P90" s="80"/>
      <c r="Q90" s="34">
        <v>11455140.799999999</v>
      </c>
      <c r="R90" s="80">
        <f t="shared" si="6"/>
        <v>3790.3318112633178</v>
      </c>
      <c r="S90" s="80">
        <v>20169.39</v>
      </c>
      <c r="T90" s="237" t="s">
        <v>127</v>
      </c>
      <c r="U90" s="82">
        <v>6.92</v>
      </c>
      <c r="V90" s="8">
        <v>2023</v>
      </c>
      <c r="W90" s="42"/>
    </row>
    <row r="91" spans="1:23" ht="82.5" customHeight="1" x14ac:dyDescent="0.2">
      <c r="A91" s="19">
        <v>18</v>
      </c>
      <c r="B91" s="250" t="s">
        <v>144</v>
      </c>
      <c r="C91" s="8">
        <v>1971</v>
      </c>
      <c r="D91" s="82"/>
      <c r="E91" s="8" t="s">
        <v>105</v>
      </c>
      <c r="F91" s="81">
        <v>5</v>
      </c>
      <c r="G91" s="81">
        <v>4</v>
      </c>
      <c r="H91" s="80">
        <v>4290</v>
      </c>
      <c r="I91" s="80">
        <v>4026</v>
      </c>
      <c r="J91" s="80">
        <v>3963.5</v>
      </c>
      <c r="K91" s="81">
        <v>138</v>
      </c>
      <c r="L91" s="79" t="s">
        <v>14</v>
      </c>
      <c r="M91" s="34">
        <v>11141130</v>
      </c>
      <c r="N91" s="80"/>
      <c r="O91" s="80"/>
      <c r="P91" s="80"/>
      <c r="Q91" s="34">
        <v>11141130</v>
      </c>
      <c r="R91" s="80">
        <f t="shared" si="6"/>
        <v>2767.2950819672133</v>
      </c>
      <c r="S91" s="80">
        <v>20169.39</v>
      </c>
      <c r="T91" s="237" t="s">
        <v>127</v>
      </c>
      <c r="U91" s="82">
        <v>6.92</v>
      </c>
      <c r="V91" s="8">
        <v>2023</v>
      </c>
      <c r="W91" s="42"/>
    </row>
    <row r="92" spans="1:23" ht="60" x14ac:dyDescent="0.2">
      <c r="A92" s="19">
        <v>19</v>
      </c>
      <c r="B92" s="250" t="s">
        <v>145</v>
      </c>
      <c r="C92" s="8">
        <v>1972</v>
      </c>
      <c r="D92" s="82"/>
      <c r="E92" s="8" t="s">
        <v>105</v>
      </c>
      <c r="F92" s="81">
        <v>5</v>
      </c>
      <c r="G92" s="81">
        <v>1</v>
      </c>
      <c r="H92" s="80">
        <v>3952.9</v>
      </c>
      <c r="I92" s="80">
        <v>3752.9</v>
      </c>
      <c r="J92" s="80">
        <v>3364.6</v>
      </c>
      <c r="K92" s="81">
        <v>260</v>
      </c>
      <c r="L92" s="79" t="s">
        <v>157</v>
      </c>
      <c r="M92" s="34">
        <v>13455671.599999998</v>
      </c>
      <c r="N92" s="80"/>
      <c r="O92" s="80"/>
      <c r="P92" s="80"/>
      <c r="Q92" s="34">
        <v>13455671.599999998</v>
      </c>
      <c r="R92" s="80">
        <f t="shared" si="6"/>
        <v>3585.4063790668542</v>
      </c>
      <c r="S92" s="80">
        <v>20169.39</v>
      </c>
      <c r="T92" s="237" t="s">
        <v>127</v>
      </c>
      <c r="U92" s="82">
        <v>6.92</v>
      </c>
      <c r="V92" s="8">
        <v>2023</v>
      </c>
      <c r="W92" s="42"/>
    </row>
    <row r="93" spans="1:23" ht="113.25" customHeight="1" x14ac:dyDescent="0.2">
      <c r="A93" s="19">
        <v>20</v>
      </c>
      <c r="B93" s="253" t="s">
        <v>146</v>
      </c>
      <c r="C93" s="8">
        <v>1972</v>
      </c>
      <c r="D93" s="82"/>
      <c r="E93" s="8" t="s">
        <v>112</v>
      </c>
      <c r="F93" s="81">
        <v>5</v>
      </c>
      <c r="G93" s="81">
        <v>4</v>
      </c>
      <c r="H93" s="80">
        <v>4380.78</v>
      </c>
      <c r="I93" s="80">
        <v>3957.78</v>
      </c>
      <c r="J93" s="80">
        <v>3721.2</v>
      </c>
      <c r="K93" s="81">
        <v>193</v>
      </c>
      <c r="L93" s="79" t="s">
        <v>67</v>
      </c>
      <c r="M93" s="34">
        <v>14912175.119999999</v>
      </c>
      <c r="N93" s="80"/>
      <c r="O93" s="80"/>
      <c r="P93" s="80"/>
      <c r="Q93" s="34">
        <v>14912175.119999999</v>
      </c>
      <c r="R93" s="80">
        <f t="shared" si="6"/>
        <v>3767.8130467080027</v>
      </c>
      <c r="S93" s="80">
        <v>20169.39</v>
      </c>
      <c r="T93" s="237" t="s">
        <v>127</v>
      </c>
      <c r="U93" s="82">
        <v>6.92</v>
      </c>
      <c r="V93" s="8">
        <v>2023</v>
      </c>
      <c r="W93" s="42"/>
    </row>
    <row r="94" spans="1:23" ht="183.75" customHeight="1" x14ac:dyDescent="0.2">
      <c r="A94" s="19">
        <v>21</v>
      </c>
      <c r="B94" s="250" t="s">
        <v>147</v>
      </c>
      <c r="C94" s="8">
        <v>1972</v>
      </c>
      <c r="D94" s="82"/>
      <c r="E94" s="8" t="s">
        <v>105</v>
      </c>
      <c r="F94" s="81">
        <v>9</v>
      </c>
      <c r="G94" s="81">
        <v>3</v>
      </c>
      <c r="H94" s="80">
        <v>7982.7</v>
      </c>
      <c r="I94" s="80">
        <v>7172.7</v>
      </c>
      <c r="J94" s="80">
        <v>6855.8</v>
      </c>
      <c r="K94" s="81">
        <v>331</v>
      </c>
      <c r="L94" s="79" t="s">
        <v>71</v>
      </c>
      <c r="M94" s="34">
        <v>25597161.900000002</v>
      </c>
      <c r="N94" s="80"/>
      <c r="O94" s="80"/>
      <c r="P94" s="80"/>
      <c r="Q94" s="34">
        <v>25597161.900000002</v>
      </c>
      <c r="R94" s="80">
        <f t="shared" si="6"/>
        <v>3568.6926680329589</v>
      </c>
      <c r="S94" s="80">
        <v>20169.39</v>
      </c>
      <c r="T94" s="237" t="s">
        <v>127</v>
      </c>
      <c r="U94" s="82">
        <v>6.92</v>
      </c>
      <c r="V94" s="8">
        <v>2023</v>
      </c>
      <c r="W94" s="42"/>
    </row>
    <row r="95" spans="1:23" ht="60" x14ac:dyDescent="0.2">
      <c r="A95" s="19">
        <v>22</v>
      </c>
      <c r="B95" s="250" t="s">
        <v>148</v>
      </c>
      <c r="C95" s="8">
        <v>1973</v>
      </c>
      <c r="D95" s="82"/>
      <c r="E95" s="8" t="s">
        <v>105</v>
      </c>
      <c r="F95" s="81">
        <v>5</v>
      </c>
      <c r="G95" s="81">
        <v>4</v>
      </c>
      <c r="H95" s="80">
        <v>4410.7</v>
      </c>
      <c r="I95" s="80">
        <v>4145.7</v>
      </c>
      <c r="J95" s="80">
        <v>4018.2</v>
      </c>
      <c r="K95" s="81">
        <v>136</v>
      </c>
      <c r="L95" s="79" t="s">
        <v>15</v>
      </c>
      <c r="M95" s="34">
        <v>15014022.799999999</v>
      </c>
      <c r="N95" s="80"/>
      <c r="O95" s="80"/>
      <c r="P95" s="80"/>
      <c r="Q95" s="34">
        <v>15014022.799999999</v>
      </c>
      <c r="R95" s="80">
        <f t="shared" si="6"/>
        <v>3621.5893094049256</v>
      </c>
      <c r="S95" s="80">
        <v>20169.39</v>
      </c>
      <c r="T95" s="237" t="s">
        <v>127</v>
      </c>
      <c r="U95" s="82">
        <v>6.92</v>
      </c>
      <c r="V95" s="8">
        <v>2023</v>
      </c>
      <c r="W95" s="42"/>
    </row>
    <row r="96" spans="1:23" ht="30" x14ac:dyDescent="0.2">
      <c r="A96" s="19">
        <v>23</v>
      </c>
      <c r="B96" s="250" t="s">
        <v>149</v>
      </c>
      <c r="C96" s="8">
        <v>1973</v>
      </c>
      <c r="D96" s="82"/>
      <c r="E96" s="8" t="s">
        <v>105</v>
      </c>
      <c r="F96" s="81">
        <v>9</v>
      </c>
      <c r="G96" s="81">
        <v>2</v>
      </c>
      <c r="H96" s="80">
        <v>4281.2</v>
      </c>
      <c r="I96" s="80">
        <v>4151</v>
      </c>
      <c r="J96" s="80">
        <v>3661.4</v>
      </c>
      <c r="K96" s="81">
        <v>362</v>
      </c>
      <c r="L96" s="79" t="s">
        <v>106</v>
      </c>
      <c r="M96" s="34">
        <v>3103870</v>
      </c>
      <c r="N96" s="80"/>
      <c r="O96" s="80"/>
      <c r="P96" s="80"/>
      <c r="Q96" s="34">
        <v>3103870</v>
      </c>
      <c r="R96" s="80">
        <f t="shared" si="6"/>
        <v>747.74030354131537</v>
      </c>
      <c r="S96" s="80">
        <v>20169.39</v>
      </c>
      <c r="T96" s="237" t="s">
        <v>127</v>
      </c>
      <c r="U96" s="82">
        <v>7.51</v>
      </c>
      <c r="V96" s="8">
        <v>2023</v>
      </c>
      <c r="W96" s="42"/>
    </row>
    <row r="97" spans="1:23" ht="30" x14ac:dyDescent="0.2">
      <c r="A97" s="19">
        <v>24</v>
      </c>
      <c r="B97" s="250" t="s">
        <v>150</v>
      </c>
      <c r="C97" s="8">
        <v>1972</v>
      </c>
      <c r="D97" s="82"/>
      <c r="E97" s="8" t="s">
        <v>112</v>
      </c>
      <c r="F97" s="81">
        <v>5</v>
      </c>
      <c r="G97" s="81">
        <v>4</v>
      </c>
      <c r="H97" s="80">
        <v>3748</v>
      </c>
      <c r="I97" s="80">
        <v>3844</v>
      </c>
      <c r="J97" s="80">
        <v>3070.6</v>
      </c>
      <c r="K97" s="81">
        <v>216</v>
      </c>
      <c r="L97" s="79" t="s">
        <v>106</v>
      </c>
      <c r="M97" s="34">
        <v>2717300</v>
      </c>
      <c r="N97" s="80"/>
      <c r="O97" s="80"/>
      <c r="P97" s="80"/>
      <c r="Q97" s="34">
        <v>2717300</v>
      </c>
      <c r="R97" s="80">
        <f t="shared" si="6"/>
        <v>706.89386056191472</v>
      </c>
      <c r="S97" s="80">
        <v>20169.39</v>
      </c>
      <c r="T97" s="240" t="s">
        <v>76</v>
      </c>
      <c r="U97" s="80">
        <v>2323760</v>
      </c>
      <c r="V97" s="8">
        <v>2023</v>
      </c>
      <c r="W97" s="42"/>
    </row>
    <row r="98" spans="1:23" ht="30" x14ac:dyDescent="0.2">
      <c r="A98" s="19">
        <v>25</v>
      </c>
      <c r="B98" s="250" t="s">
        <v>151</v>
      </c>
      <c r="C98" s="8">
        <v>1972</v>
      </c>
      <c r="D98" s="82"/>
      <c r="E98" s="8" t="s">
        <v>112</v>
      </c>
      <c r="F98" s="81">
        <v>5</v>
      </c>
      <c r="G98" s="81">
        <v>6</v>
      </c>
      <c r="H98" s="80">
        <v>5454.2</v>
      </c>
      <c r="I98" s="80">
        <v>5041.2</v>
      </c>
      <c r="J98" s="80">
        <v>4277.8</v>
      </c>
      <c r="K98" s="81">
        <v>216</v>
      </c>
      <c r="L98" s="79" t="s">
        <v>106</v>
      </c>
      <c r="M98" s="34">
        <v>3954295</v>
      </c>
      <c r="N98" s="80"/>
      <c r="O98" s="80"/>
      <c r="P98" s="80"/>
      <c r="Q98" s="34">
        <v>3954295</v>
      </c>
      <c r="R98" s="80">
        <f t="shared" si="6"/>
        <v>784.39558041736097</v>
      </c>
      <c r="S98" s="80">
        <v>20169.39</v>
      </c>
      <c r="T98" s="237" t="s">
        <v>127</v>
      </c>
      <c r="U98" s="82">
        <v>6.92</v>
      </c>
      <c r="V98" s="8">
        <v>2023</v>
      </c>
      <c r="W98" s="42"/>
    </row>
    <row r="99" spans="1:23" ht="30" x14ac:dyDescent="0.2">
      <c r="A99" s="19">
        <v>26</v>
      </c>
      <c r="B99" s="250" t="s">
        <v>152</v>
      </c>
      <c r="C99" s="8">
        <v>1971</v>
      </c>
      <c r="D99" s="82"/>
      <c r="E99" s="8" t="s">
        <v>112</v>
      </c>
      <c r="F99" s="81">
        <v>5</v>
      </c>
      <c r="G99" s="81">
        <v>8</v>
      </c>
      <c r="H99" s="80">
        <v>8378.61</v>
      </c>
      <c r="I99" s="80">
        <v>7678.61</v>
      </c>
      <c r="J99" s="80">
        <v>6132.21</v>
      </c>
      <c r="K99" s="81">
        <v>413</v>
      </c>
      <c r="L99" s="79" t="s">
        <v>106</v>
      </c>
      <c r="M99" s="34">
        <v>6074492.25</v>
      </c>
      <c r="N99" s="80"/>
      <c r="O99" s="80"/>
      <c r="P99" s="80"/>
      <c r="Q99" s="34">
        <v>6074492.25</v>
      </c>
      <c r="R99" s="80">
        <f t="shared" si="6"/>
        <v>791.09269125531841</v>
      </c>
      <c r="S99" s="80">
        <v>20169.39</v>
      </c>
      <c r="T99" s="237" t="s">
        <v>127</v>
      </c>
      <c r="U99" s="82">
        <v>6.92</v>
      </c>
      <c r="V99" s="8">
        <v>2023</v>
      </c>
      <c r="W99" s="42"/>
    </row>
    <row r="100" spans="1:23" ht="30" x14ac:dyDescent="0.2">
      <c r="A100" s="19">
        <v>27</v>
      </c>
      <c r="B100" s="250" t="s">
        <v>153</v>
      </c>
      <c r="C100" s="8">
        <v>1973</v>
      </c>
      <c r="D100" s="82"/>
      <c r="E100" s="8" t="s">
        <v>112</v>
      </c>
      <c r="F100" s="81">
        <v>5</v>
      </c>
      <c r="G100" s="81">
        <v>3</v>
      </c>
      <c r="H100" s="80">
        <v>1796.2</v>
      </c>
      <c r="I100" s="80">
        <v>1604.2</v>
      </c>
      <c r="J100" s="80">
        <v>1491.6</v>
      </c>
      <c r="K100" s="81">
        <v>82</v>
      </c>
      <c r="L100" s="79" t="s">
        <v>106</v>
      </c>
      <c r="M100" s="34">
        <v>1302245</v>
      </c>
      <c r="N100" s="80"/>
      <c r="O100" s="80"/>
      <c r="P100" s="80"/>
      <c r="Q100" s="34">
        <v>1302245</v>
      </c>
      <c r="R100" s="80">
        <f t="shared" si="6"/>
        <v>811.7722229148485</v>
      </c>
      <c r="S100" s="80">
        <v>20169.39</v>
      </c>
      <c r="T100" s="237" t="s">
        <v>238</v>
      </c>
      <c r="U100" s="82">
        <v>6.92</v>
      </c>
      <c r="V100" s="8">
        <v>2023</v>
      </c>
      <c r="W100" s="42"/>
    </row>
    <row r="101" spans="1:23" ht="30" x14ac:dyDescent="0.2">
      <c r="A101" s="19">
        <v>28</v>
      </c>
      <c r="B101" s="250" t="s">
        <v>154</v>
      </c>
      <c r="C101" s="8">
        <v>1968</v>
      </c>
      <c r="D101" s="82"/>
      <c r="E101" s="8" t="s">
        <v>112</v>
      </c>
      <c r="F101" s="81">
        <v>5</v>
      </c>
      <c r="G101" s="81">
        <v>4</v>
      </c>
      <c r="H101" s="80">
        <v>3860.6</v>
      </c>
      <c r="I101" s="80">
        <v>3513.6</v>
      </c>
      <c r="J101" s="80">
        <v>3241.5</v>
      </c>
      <c r="K101" s="81">
        <v>191</v>
      </c>
      <c r="L101" s="79" t="s">
        <v>125</v>
      </c>
      <c r="M101" s="34">
        <v>7227043.2000000002</v>
      </c>
      <c r="N101" s="80"/>
      <c r="O101" s="80"/>
      <c r="P101" s="80"/>
      <c r="Q101" s="34">
        <v>7227043.2000000002</v>
      </c>
      <c r="R101" s="80">
        <f t="shared" si="6"/>
        <v>2056.877049180328</v>
      </c>
      <c r="S101" s="80">
        <v>20169.39</v>
      </c>
      <c r="T101" s="237" t="s">
        <v>127</v>
      </c>
      <c r="U101" s="82">
        <v>6.92</v>
      </c>
      <c r="V101" s="8">
        <v>2023</v>
      </c>
      <c r="W101" s="42"/>
    </row>
    <row r="102" spans="1:23" x14ac:dyDescent="0.2">
      <c r="A102" s="19"/>
      <c r="B102" s="21" t="s">
        <v>239</v>
      </c>
      <c r="C102" s="79"/>
      <c r="D102" s="79"/>
      <c r="E102" s="79"/>
      <c r="F102" s="81"/>
      <c r="G102" s="81"/>
      <c r="H102" s="78">
        <f>SUM(H74:H101)</f>
        <v>120335.36</v>
      </c>
      <c r="I102" s="103">
        <f>SUM(I74:I101)</f>
        <v>111417.95999999999</v>
      </c>
      <c r="J102" s="103">
        <f>SUM(J74:J101)</f>
        <v>99523.780000000013</v>
      </c>
      <c r="K102" s="11">
        <f>SUM(K74:K101)</f>
        <v>5642</v>
      </c>
      <c r="L102" s="78"/>
      <c r="M102" s="78">
        <f>SUM(M74:M101)</f>
        <v>271794019.45000005</v>
      </c>
      <c r="N102" s="78"/>
      <c r="O102" s="78"/>
      <c r="P102" s="78"/>
      <c r="Q102" s="78"/>
      <c r="R102" s="7"/>
      <c r="S102" s="80"/>
      <c r="T102" s="236"/>
      <c r="U102" s="49"/>
      <c r="V102" s="8"/>
      <c r="W102" s="46"/>
    </row>
    <row r="103" spans="1:23" ht="45" customHeight="1" x14ac:dyDescent="0.2">
      <c r="A103" s="169" t="s">
        <v>119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7"/>
      <c r="W103" s="17"/>
    </row>
    <row r="106" spans="1:23" x14ac:dyDescent="0.2">
      <c r="K106" s="12"/>
      <c r="L106" s="12"/>
      <c r="R106" s="12"/>
      <c r="T106" s="241"/>
    </row>
    <row r="107" spans="1:23" x14ac:dyDescent="0.2">
      <c r="E107" s="1"/>
      <c r="H107" s="1"/>
      <c r="I107" s="1"/>
      <c r="J107" s="1"/>
      <c r="K107" s="1"/>
      <c r="M107" s="1"/>
    </row>
    <row r="108" spans="1:23" x14ac:dyDescent="0.2"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1:23" x14ac:dyDescent="0.2">
      <c r="E109" s="1"/>
      <c r="H109" s="14"/>
      <c r="I109" s="14"/>
      <c r="J109" s="14"/>
      <c r="K109" s="14"/>
      <c r="L109" s="14"/>
      <c r="M109" s="14"/>
    </row>
    <row r="110" spans="1:23" x14ac:dyDescent="0.2"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5"/>
    </row>
    <row r="111" spans="1:23" x14ac:dyDescent="0.2">
      <c r="E111" s="1"/>
      <c r="H111" s="14"/>
      <c r="I111" s="14"/>
      <c r="J111" s="1"/>
      <c r="K111" s="1"/>
      <c r="L111" s="12"/>
    </row>
    <row r="112" spans="1:23" x14ac:dyDescent="0.2">
      <c r="E112" s="1"/>
      <c r="H112" s="14"/>
      <c r="I112" s="14"/>
      <c r="J112" s="14"/>
      <c r="K112" s="1"/>
      <c r="L112" s="12"/>
      <c r="M112" s="1"/>
    </row>
    <row r="113" spans="5:13" x14ac:dyDescent="0.2">
      <c r="H113" s="14"/>
      <c r="I113" s="14"/>
      <c r="J113" s="14"/>
      <c r="K113" s="14"/>
      <c r="L113" s="14"/>
      <c r="M113" s="25"/>
    </row>
    <row r="114" spans="5:13" x14ac:dyDescent="0.2">
      <c r="E114" s="1"/>
      <c r="H114" s="14"/>
      <c r="I114" s="14"/>
      <c r="K114" s="12"/>
      <c r="L114" s="12"/>
    </row>
    <row r="115" spans="5:13" x14ac:dyDescent="0.2">
      <c r="H115" s="14"/>
      <c r="I115" s="14"/>
      <c r="J115" s="1"/>
      <c r="K115" s="1"/>
      <c r="M115" s="1"/>
    </row>
    <row r="116" spans="5:13" x14ac:dyDescent="0.2">
      <c r="H116" s="14"/>
      <c r="I116" s="14"/>
      <c r="J116" s="14"/>
      <c r="K116" s="14"/>
      <c r="L116" s="14"/>
    </row>
    <row r="117" spans="5:13" x14ac:dyDescent="0.2">
      <c r="H117" s="14"/>
      <c r="I117" s="14"/>
      <c r="J117" s="14"/>
      <c r="K117" s="14"/>
      <c r="L117" s="14"/>
    </row>
  </sheetData>
  <mergeCells count="38">
    <mergeCell ref="S1:W1"/>
    <mergeCell ref="A6:W6"/>
    <mergeCell ref="A4:W4"/>
    <mergeCell ref="A5:W5"/>
    <mergeCell ref="S2:W2"/>
    <mergeCell ref="U3:W3"/>
    <mergeCell ref="A14:V14"/>
    <mergeCell ref="L8:L10"/>
    <mergeCell ref="D9:D10"/>
    <mergeCell ref="M9:M10"/>
    <mergeCell ref="B8:B10"/>
    <mergeCell ref="C9:C10"/>
    <mergeCell ref="I9:I10"/>
    <mergeCell ref="O9:P9"/>
    <mergeCell ref="A8:A10"/>
    <mergeCell ref="C8:D8"/>
    <mergeCell ref="V8:V10"/>
    <mergeCell ref="E8:E10"/>
    <mergeCell ref="H8:H10"/>
    <mergeCell ref="N9:N10"/>
    <mergeCell ref="U8:U10"/>
    <mergeCell ref="T8:T10"/>
    <mergeCell ref="A103:U103"/>
    <mergeCell ref="A72:U72"/>
    <mergeCell ref="A73:U73"/>
    <mergeCell ref="A31:U31"/>
    <mergeCell ref="A30:V30"/>
    <mergeCell ref="A13:U13"/>
    <mergeCell ref="I8:J8"/>
    <mergeCell ref="F8:F10"/>
    <mergeCell ref="S8:S10"/>
    <mergeCell ref="A7:V7"/>
    <mergeCell ref="R8:R10"/>
    <mergeCell ref="M8:Q8"/>
    <mergeCell ref="K8:K10"/>
    <mergeCell ref="Q9:Q10"/>
    <mergeCell ref="J9:J10"/>
    <mergeCell ref="G8:G10"/>
  </mergeCells>
  <phoneticPr fontId="0" type="noConversion"/>
  <conditionalFormatting sqref="T97">
    <cfRule type="cellIs" dxfId="0" priority="14" stopIfTrue="1" operator="equal">
      <formula>$B$10</formula>
    </cfRule>
  </conditionalFormatting>
  <pageMargins left="0.35433070866141736" right="0.18" top="0.98425196850393704" bottom="0.78740157480314965" header="0.51181102362204722" footer="0.51181102362204722"/>
  <pageSetup paperSize="9" scale="30" fitToHeight="0" orientation="landscape" horizontalDpi="300" verticalDpi="300" r:id="rId1"/>
  <headerFooter alignWithMargins="0">
    <oddHeader>&amp;C&amp;"Times New Roman,обычный"&amp;12&amp;P</oddHeader>
  </headerFooter>
  <rowBreaks count="4" manualBreakCount="4">
    <brk id="35" max="22" man="1"/>
    <brk id="54" max="22" man="1"/>
    <brk id="71" max="22" man="1"/>
    <brk id="8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view="pageBreakPreview" topLeftCell="A76" zoomScaleNormal="100" zoomScaleSheetLayoutView="100" workbookViewId="0">
      <selection activeCell="C92" sqref="C92"/>
    </sheetView>
  </sheetViews>
  <sheetFormatPr defaultRowHeight="14.25" x14ac:dyDescent="0.2"/>
  <cols>
    <col min="1" max="1" width="5" style="84" customWidth="1"/>
    <col min="2" max="2" width="24.5703125" style="4" customWidth="1"/>
    <col min="3" max="3" width="16.85546875" style="4" customWidth="1"/>
    <col min="4" max="4" width="17" style="4" customWidth="1"/>
    <col min="5" max="5" width="17.28515625" style="4" bestFit="1" customWidth="1"/>
    <col min="6" max="6" width="17.42578125" style="4" customWidth="1"/>
    <col min="7" max="7" width="15.5703125" style="4" customWidth="1"/>
    <col min="8" max="8" width="18" style="4" customWidth="1"/>
    <col min="9" max="9" width="15.42578125" style="4" customWidth="1"/>
    <col min="10" max="10" width="15.28515625" style="4" customWidth="1"/>
    <col min="11" max="11" width="18.7109375" style="4" customWidth="1"/>
    <col min="12" max="12" width="17.5703125" style="4" customWidth="1"/>
    <col min="13" max="13" width="14" style="4" customWidth="1"/>
    <col min="14" max="14" width="13.140625" style="4" customWidth="1"/>
    <col min="15" max="15" width="14.85546875" style="4" customWidth="1"/>
    <col min="16" max="16" width="9" style="43" customWidth="1"/>
    <col min="17" max="17" width="3.7109375" style="43" hidden="1" customWidth="1"/>
    <col min="18" max="18" width="15.42578125" style="3" bestFit="1" customWidth="1"/>
    <col min="19" max="19" width="18.5703125" style="3" customWidth="1"/>
    <col min="20" max="20" width="11" style="3" bestFit="1" customWidth="1"/>
    <col min="21" max="16384" width="9.140625" style="3"/>
  </cols>
  <sheetData>
    <row r="1" spans="1:17" ht="7.5" customHeight="1" x14ac:dyDescent="0.2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31"/>
      <c r="N1" s="131"/>
      <c r="O1" s="131"/>
      <c r="P1" s="131"/>
      <c r="Q1" s="131"/>
    </row>
    <row r="2" spans="1:17" ht="32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31"/>
      <c r="N2" s="212" t="s">
        <v>219</v>
      </c>
      <c r="O2" s="213"/>
      <c r="P2" s="213"/>
      <c r="Q2" s="131"/>
    </row>
    <row r="3" spans="1:17" ht="8.25" customHeight="1" x14ac:dyDescent="0.2">
      <c r="B3" s="54"/>
      <c r="C3" s="43"/>
      <c r="D3" s="43"/>
      <c r="E3" s="43"/>
      <c r="F3" s="43"/>
      <c r="G3" s="43"/>
      <c r="H3" s="41"/>
      <c r="I3" s="41"/>
      <c r="J3" s="41"/>
      <c r="K3" s="86"/>
      <c r="L3" s="44"/>
      <c r="M3" s="131"/>
      <c r="N3" s="131"/>
      <c r="O3" s="131"/>
      <c r="P3" s="131"/>
      <c r="Q3" s="131"/>
    </row>
    <row r="4" spans="1:17" ht="71.25" customHeight="1" x14ac:dyDescent="0.2">
      <c r="A4" s="203" t="s">
        <v>79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7" ht="15" hidden="1" x14ac:dyDescent="0.2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43"/>
      <c r="O5" s="43"/>
    </row>
    <row r="6" spans="1:17" s="9" customFormat="1" ht="124.5" customHeight="1" x14ac:dyDescent="0.2">
      <c r="A6" s="19" t="s">
        <v>80</v>
      </c>
      <c r="B6" s="87" t="s">
        <v>93</v>
      </c>
      <c r="C6" s="92" t="s">
        <v>118</v>
      </c>
      <c r="D6" s="92" t="s">
        <v>117</v>
      </c>
      <c r="E6" s="92" t="s">
        <v>191</v>
      </c>
      <c r="F6" s="205" t="s">
        <v>94</v>
      </c>
      <c r="G6" s="205"/>
      <c r="H6" s="205" t="s">
        <v>126</v>
      </c>
      <c r="I6" s="205"/>
      <c r="J6" s="205" t="s">
        <v>100</v>
      </c>
      <c r="K6" s="205"/>
      <c r="L6" s="205" t="s">
        <v>176</v>
      </c>
      <c r="M6" s="205"/>
      <c r="N6" s="210" t="s">
        <v>101</v>
      </c>
      <c r="O6" s="210"/>
      <c r="P6" s="205" t="s">
        <v>205</v>
      </c>
      <c r="Q6" s="185"/>
    </row>
    <row r="7" spans="1:17" s="9" customFormat="1" ht="15" x14ac:dyDescent="0.2">
      <c r="A7" s="56"/>
      <c r="B7" s="27" t="s">
        <v>95</v>
      </c>
      <c r="C7" s="87" t="s">
        <v>88</v>
      </c>
      <c r="D7" s="87" t="s">
        <v>88</v>
      </c>
      <c r="E7" s="87" t="s">
        <v>88</v>
      </c>
      <c r="F7" s="87" t="s">
        <v>86</v>
      </c>
      <c r="G7" s="87" t="s">
        <v>88</v>
      </c>
      <c r="H7" s="87" t="s">
        <v>92</v>
      </c>
      <c r="I7" s="87" t="s">
        <v>88</v>
      </c>
      <c r="J7" s="87" t="s">
        <v>86</v>
      </c>
      <c r="K7" s="87" t="s">
        <v>88</v>
      </c>
      <c r="L7" s="87" t="s">
        <v>86</v>
      </c>
      <c r="M7" s="87" t="s">
        <v>88</v>
      </c>
      <c r="N7" s="87" t="s">
        <v>96</v>
      </c>
      <c r="O7" s="87" t="s">
        <v>88</v>
      </c>
      <c r="P7" s="205" t="s">
        <v>88</v>
      </c>
      <c r="Q7" s="211"/>
    </row>
    <row r="8" spans="1:17" s="9" customFormat="1" ht="15" x14ac:dyDescent="0.25">
      <c r="A8" s="57">
        <v>1</v>
      </c>
      <c r="B8" s="87">
        <v>2</v>
      </c>
      <c r="C8" s="87">
        <v>3</v>
      </c>
      <c r="D8" s="87">
        <v>4</v>
      </c>
      <c r="E8" s="87">
        <v>5</v>
      </c>
      <c r="F8" s="87">
        <v>6</v>
      </c>
      <c r="G8" s="87">
        <v>7</v>
      </c>
      <c r="H8" s="87">
        <v>8</v>
      </c>
      <c r="I8" s="87">
        <v>9</v>
      </c>
      <c r="J8" s="87">
        <v>10</v>
      </c>
      <c r="K8" s="87">
        <v>11</v>
      </c>
      <c r="L8" s="87">
        <v>12</v>
      </c>
      <c r="M8" s="87">
        <v>13</v>
      </c>
      <c r="N8" s="87">
        <v>14</v>
      </c>
      <c r="O8" s="87">
        <v>15</v>
      </c>
      <c r="P8" s="205">
        <v>16</v>
      </c>
      <c r="Q8" s="185"/>
    </row>
    <row r="9" spans="1:17" s="9" customFormat="1" x14ac:dyDescent="0.2">
      <c r="A9" s="215" t="s">
        <v>132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7"/>
    </row>
    <row r="10" spans="1:17" s="9" customFormat="1" x14ac:dyDescent="0.2">
      <c r="A10" s="207" t="s">
        <v>129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9"/>
    </row>
    <row r="11" spans="1:17" s="9" customFormat="1" ht="30" x14ac:dyDescent="0.2">
      <c r="A11" s="58">
        <v>1</v>
      </c>
      <c r="B11" s="28" t="s">
        <v>27</v>
      </c>
      <c r="C11" s="89">
        <f t="shared" ref="C11:C24" si="0">D11+E11+G11+I11+K11+N11</f>
        <v>2403926</v>
      </c>
      <c r="D11" s="89">
        <v>2403926</v>
      </c>
      <c r="E11" s="89"/>
      <c r="F11" s="89"/>
      <c r="G11" s="89"/>
      <c r="H11" s="91"/>
      <c r="I11" s="91"/>
      <c r="J11" s="89"/>
      <c r="K11" s="91"/>
      <c r="L11" s="91"/>
      <c r="M11" s="5"/>
      <c r="N11" s="91"/>
      <c r="O11" s="91"/>
      <c r="P11" s="206"/>
      <c r="Q11" s="193"/>
    </row>
    <row r="12" spans="1:17" s="9" customFormat="1" ht="30" x14ac:dyDescent="0.2">
      <c r="A12" s="58">
        <v>2</v>
      </c>
      <c r="B12" s="28" t="s">
        <v>28</v>
      </c>
      <c r="C12" s="89">
        <f t="shared" si="0"/>
        <v>9616871.8000000007</v>
      </c>
      <c r="D12" s="89">
        <v>7636893.7999999998</v>
      </c>
      <c r="E12" s="89"/>
      <c r="F12" s="89">
        <v>1087.9000000000001</v>
      </c>
      <c r="G12" s="89">
        <v>1979978.0000000002</v>
      </c>
      <c r="H12" s="91"/>
      <c r="I12" s="91"/>
      <c r="J12" s="89"/>
      <c r="K12" s="91"/>
      <c r="L12" s="91"/>
      <c r="M12" s="5"/>
      <c r="N12" s="91"/>
      <c r="O12" s="91"/>
      <c r="P12" s="206"/>
      <c r="Q12" s="193"/>
    </row>
    <row r="13" spans="1:17" s="9" customFormat="1" ht="30" x14ac:dyDescent="0.2">
      <c r="A13" s="58">
        <v>3</v>
      </c>
      <c r="B13" s="28" t="s">
        <v>30</v>
      </c>
      <c r="C13" s="89">
        <f t="shared" si="0"/>
        <v>10931124</v>
      </c>
      <c r="D13" s="89">
        <v>10931124</v>
      </c>
      <c r="E13" s="89"/>
      <c r="F13" s="89"/>
      <c r="G13" s="89"/>
      <c r="H13" s="91"/>
      <c r="I13" s="91"/>
      <c r="J13" s="89"/>
      <c r="K13" s="91"/>
      <c r="L13" s="91"/>
      <c r="M13" s="5"/>
      <c r="N13" s="91"/>
      <c r="O13" s="91"/>
      <c r="P13" s="206"/>
      <c r="Q13" s="193"/>
    </row>
    <row r="14" spans="1:17" s="9" customFormat="1" ht="30" x14ac:dyDescent="0.2">
      <c r="A14" s="58">
        <v>4</v>
      </c>
      <c r="B14" s="28" t="s">
        <v>31</v>
      </c>
      <c r="C14" s="89">
        <f t="shared" si="0"/>
        <v>7293624</v>
      </c>
      <c r="D14" s="89">
        <v>7293624</v>
      </c>
      <c r="E14" s="89"/>
      <c r="F14" s="89"/>
      <c r="G14" s="89"/>
      <c r="H14" s="91"/>
      <c r="I14" s="91"/>
      <c r="J14" s="89"/>
      <c r="K14" s="91"/>
      <c r="L14" s="91"/>
      <c r="M14" s="5"/>
      <c r="N14" s="91"/>
      <c r="O14" s="91"/>
      <c r="P14" s="206"/>
      <c r="Q14" s="193"/>
    </row>
    <row r="15" spans="1:17" s="9" customFormat="1" ht="30" x14ac:dyDescent="0.2">
      <c r="A15" s="58">
        <v>5</v>
      </c>
      <c r="B15" s="28" t="s">
        <v>161</v>
      </c>
      <c r="C15" s="89">
        <f t="shared" si="0"/>
        <v>12579742</v>
      </c>
      <c r="D15" s="89">
        <v>10320394</v>
      </c>
      <c r="E15" s="89"/>
      <c r="F15" s="89">
        <v>1241.4000000000001</v>
      </c>
      <c r="G15" s="89">
        <v>2259348</v>
      </c>
      <c r="H15" s="91"/>
      <c r="I15" s="91"/>
      <c r="J15" s="89"/>
      <c r="K15" s="91"/>
      <c r="L15" s="91"/>
      <c r="M15" s="5"/>
      <c r="N15" s="91"/>
      <c r="O15" s="91"/>
      <c r="P15" s="206"/>
      <c r="Q15" s="193"/>
    </row>
    <row r="16" spans="1:17" s="9" customFormat="1" ht="30" x14ac:dyDescent="0.2">
      <c r="A16" s="58">
        <v>6</v>
      </c>
      <c r="B16" s="28" t="s">
        <v>164</v>
      </c>
      <c r="C16" s="89">
        <f t="shared" si="0"/>
        <v>3659966</v>
      </c>
      <c r="D16" s="89">
        <v>1499966</v>
      </c>
      <c r="E16" s="89"/>
      <c r="F16" s="89"/>
      <c r="G16" s="89"/>
      <c r="H16" s="8">
        <v>1</v>
      </c>
      <c r="I16" s="89">
        <v>2160000</v>
      </c>
      <c r="J16" s="89"/>
      <c r="K16" s="91"/>
      <c r="L16" s="91"/>
      <c r="M16" s="5"/>
      <c r="N16" s="91"/>
      <c r="O16" s="91"/>
      <c r="P16" s="206"/>
      <c r="Q16" s="193"/>
    </row>
    <row r="17" spans="1:17" s="9" customFormat="1" ht="30" x14ac:dyDescent="0.2">
      <c r="A17" s="58">
        <v>7</v>
      </c>
      <c r="B17" s="28" t="s">
        <v>165</v>
      </c>
      <c r="C17" s="89">
        <f t="shared" si="0"/>
        <v>5154337.5</v>
      </c>
      <c r="D17" s="89">
        <v>5154337.5</v>
      </c>
      <c r="E17" s="89"/>
      <c r="F17" s="89"/>
      <c r="G17" s="89"/>
      <c r="H17" s="91"/>
      <c r="I17" s="91"/>
      <c r="J17" s="89"/>
      <c r="K17" s="91"/>
      <c r="L17" s="91"/>
      <c r="M17" s="5"/>
      <c r="N17" s="91"/>
      <c r="O17" s="91"/>
      <c r="P17" s="206"/>
      <c r="Q17" s="193"/>
    </row>
    <row r="18" spans="1:17" s="9" customFormat="1" ht="30" x14ac:dyDescent="0.2">
      <c r="A18" s="58">
        <v>8</v>
      </c>
      <c r="B18" s="28" t="s">
        <v>166</v>
      </c>
      <c r="C18" s="89">
        <f t="shared" si="0"/>
        <v>17954700</v>
      </c>
      <c r="D18" s="88">
        <v>17954700</v>
      </c>
      <c r="E18" s="89"/>
      <c r="F18" s="89"/>
      <c r="G18" s="89"/>
      <c r="H18" s="91"/>
      <c r="I18" s="91"/>
      <c r="J18" s="89"/>
      <c r="K18" s="91"/>
      <c r="L18" s="91"/>
      <c r="M18" s="5"/>
      <c r="N18" s="91"/>
      <c r="O18" s="91"/>
      <c r="P18" s="206"/>
      <c r="Q18" s="193"/>
    </row>
    <row r="19" spans="1:17" s="9" customFormat="1" ht="30" x14ac:dyDescent="0.2">
      <c r="A19" s="58">
        <v>9</v>
      </c>
      <c r="B19" s="28" t="s">
        <v>167</v>
      </c>
      <c r="C19" s="89">
        <f t="shared" si="0"/>
        <v>9578847</v>
      </c>
      <c r="D19" s="88">
        <v>9578847</v>
      </c>
      <c r="E19" s="89"/>
      <c r="F19" s="89"/>
      <c r="G19" s="89"/>
      <c r="H19" s="91"/>
      <c r="I19" s="91"/>
      <c r="J19" s="89"/>
      <c r="K19" s="91"/>
      <c r="L19" s="91"/>
      <c r="M19" s="5"/>
      <c r="N19" s="91"/>
      <c r="O19" s="91"/>
      <c r="P19" s="206"/>
      <c r="Q19" s="193"/>
    </row>
    <row r="20" spans="1:17" s="9" customFormat="1" ht="30" x14ac:dyDescent="0.2">
      <c r="A20" s="58">
        <v>10</v>
      </c>
      <c r="B20" s="28" t="s">
        <v>168</v>
      </c>
      <c r="C20" s="89">
        <f t="shared" si="0"/>
        <v>13979347</v>
      </c>
      <c r="D20" s="88">
        <v>9119547</v>
      </c>
      <c r="E20" s="89"/>
      <c r="F20" s="89">
        <v>1034</v>
      </c>
      <c r="G20" s="89">
        <v>4859800</v>
      </c>
      <c r="H20" s="91"/>
      <c r="I20" s="91"/>
      <c r="J20" s="89"/>
      <c r="K20" s="91"/>
      <c r="L20" s="91"/>
      <c r="M20" s="5"/>
      <c r="N20" s="91"/>
      <c r="O20" s="91"/>
      <c r="P20" s="206"/>
      <c r="Q20" s="193"/>
    </row>
    <row r="21" spans="1:17" s="9" customFormat="1" ht="30" x14ac:dyDescent="0.2">
      <c r="A21" s="58">
        <v>11</v>
      </c>
      <c r="B21" s="28" t="s">
        <v>169</v>
      </c>
      <c r="C21" s="89">
        <f t="shared" si="0"/>
        <v>18408456.300000001</v>
      </c>
      <c r="D21" s="89">
        <v>18408456.300000001</v>
      </c>
      <c r="E21" s="89"/>
      <c r="F21" s="89"/>
      <c r="G21" s="89"/>
      <c r="H21" s="91"/>
      <c r="I21" s="91"/>
      <c r="J21" s="89"/>
      <c r="K21" s="91"/>
      <c r="L21" s="91"/>
      <c r="M21" s="5"/>
      <c r="N21" s="91"/>
      <c r="O21" s="91"/>
      <c r="P21" s="206"/>
      <c r="Q21" s="193"/>
    </row>
    <row r="22" spans="1:17" s="9" customFormat="1" ht="30" x14ac:dyDescent="0.2">
      <c r="A22" s="58">
        <v>12</v>
      </c>
      <c r="B22" s="28" t="s">
        <v>172</v>
      </c>
      <c r="C22" s="89">
        <f t="shared" si="0"/>
        <v>16061454</v>
      </c>
      <c r="D22" s="88">
        <v>16061454</v>
      </c>
      <c r="E22" s="89"/>
      <c r="F22" s="89"/>
      <c r="G22" s="89"/>
      <c r="H22" s="91"/>
      <c r="I22" s="91"/>
      <c r="J22" s="89"/>
      <c r="K22" s="91"/>
      <c r="L22" s="91"/>
      <c r="M22" s="5"/>
      <c r="N22" s="91"/>
      <c r="O22" s="91"/>
      <c r="P22" s="206"/>
      <c r="Q22" s="193"/>
    </row>
    <row r="23" spans="1:17" s="9" customFormat="1" ht="30" x14ac:dyDescent="0.2">
      <c r="A23" s="58">
        <v>13</v>
      </c>
      <c r="B23" s="28" t="s">
        <v>170</v>
      </c>
      <c r="C23" s="89">
        <f t="shared" si="0"/>
        <v>10525179</v>
      </c>
      <c r="D23" s="88">
        <v>10525179</v>
      </c>
      <c r="E23" s="89"/>
      <c r="F23" s="89"/>
      <c r="G23" s="89"/>
      <c r="H23" s="91"/>
      <c r="I23" s="91"/>
      <c r="J23" s="89"/>
      <c r="K23" s="91"/>
      <c r="L23" s="91"/>
      <c r="M23" s="5"/>
      <c r="N23" s="91"/>
      <c r="O23" s="91"/>
      <c r="P23" s="206"/>
      <c r="Q23" s="193"/>
    </row>
    <row r="24" spans="1:17" s="9" customFormat="1" ht="30" x14ac:dyDescent="0.2">
      <c r="A24" s="58">
        <v>14</v>
      </c>
      <c r="B24" s="28" t="s">
        <v>171</v>
      </c>
      <c r="C24" s="89">
        <f t="shared" si="0"/>
        <v>10900569</v>
      </c>
      <c r="D24" s="88">
        <v>10900569</v>
      </c>
      <c r="E24" s="89"/>
      <c r="F24" s="89"/>
      <c r="G24" s="89"/>
      <c r="H24" s="91"/>
      <c r="I24" s="91"/>
      <c r="J24" s="89"/>
      <c r="K24" s="91"/>
      <c r="L24" s="91"/>
      <c r="M24" s="5"/>
      <c r="N24" s="91"/>
      <c r="O24" s="91"/>
      <c r="P24" s="206"/>
      <c r="Q24" s="193"/>
    </row>
    <row r="26" spans="1:17" s="9" customFormat="1" ht="15" x14ac:dyDescent="0.2">
      <c r="A26" s="56"/>
      <c r="B26" s="59" t="s">
        <v>81</v>
      </c>
      <c r="C26" s="94">
        <f>SUM(C11:C25)</f>
        <v>149048143.59999999</v>
      </c>
      <c r="D26" s="101">
        <f t="shared" ref="D26:I26" si="1">SUM(D11:D25)</f>
        <v>137789017.59999999</v>
      </c>
      <c r="E26" s="101"/>
      <c r="F26" s="101">
        <f t="shared" si="1"/>
        <v>3363.3</v>
      </c>
      <c r="G26" s="101">
        <f t="shared" si="1"/>
        <v>9099126</v>
      </c>
      <c r="H26" s="101">
        <v>1</v>
      </c>
      <c r="I26" s="101">
        <f t="shared" si="1"/>
        <v>2160000</v>
      </c>
      <c r="J26" s="94"/>
      <c r="K26" s="94"/>
      <c r="L26" s="7"/>
      <c r="M26" s="7"/>
      <c r="N26" s="91"/>
      <c r="O26" s="91"/>
      <c r="P26" s="206"/>
      <c r="Q26" s="193"/>
    </row>
    <row r="27" spans="1:17" x14ac:dyDescent="0.2">
      <c r="A27" s="207" t="s">
        <v>135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9"/>
    </row>
    <row r="28" spans="1:17" x14ac:dyDescent="0.2">
      <c r="A28" s="207" t="s">
        <v>129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9"/>
    </row>
    <row r="29" spans="1:17" ht="43.5" customHeight="1" x14ac:dyDescent="0.2">
      <c r="A29" s="58">
        <v>1</v>
      </c>
      <c r="B29" s="28" t="s">
        <v>177</v>
      </c>
      <c r="C29" s="88">
        <f>D29+E29+G29+I29+K29</f>
        <v>9246776.6999999993</v>
      </c>
      <c r="D29" s="88">
        <v>8124793.6999999993</v>
      </c>
      <c r="E29" s="89"/>
      <c r="F29" s="89">
        <v>527</v>
      </c>
      <c r="G29" s="89">
        <v>1121983</v>
      </c>
      <c r="H29" s="91"/>
      <c r="I29" s="91"/>
      <c r="J29" s="89"/>
      <c r="K29" s="91"/>
      <c r="L29" s="91"/>
      <c r="M29" s="91"/>
      <c r="N29" s="91"/>
      <c r="O29" s="91"/>
      <c r="P29" s="206"/>
      <c r="Q29" s="193"/>
    </row>
    <row r="30" spans="1:17" ht="44.25" customHeight="1" x14ac:dyDescent="0.2">
      <c r="A30" s="58">
        <v>2</v>
      </c>
      <c r="B30" s="28" t="s">
        <v>178</v>
      </c>
      <c r="C30" s="88">
        <f t="shared" ref="C30:C63" si="2">D30+E30+G30+I30+K30</f>
        <v>11357786.4</v>
      </c>
      <c r="D30" s="88">
        <v>11357786.4</v>
      </c>
      <c r="E30" s="89"/>
      <c r="F30" s="89"/>
      <c r="G30" s="89"/>
      <c r="H30" s="91"/>
      <c r="I30" s="91"/>
      <c r="J30" s="89"/>
      <c r="K30" s="91"/>
      <c r="L30" s="91"/>
      <c r="M30" s="91"/>
      <c r="N30" s="91"/>
      <c r="O30" s="91"/>
      <c r="P30" s="206"/>
      <c r="Q30" s="193"/>
    </row>
    <row r="31" spans="1:17" ht="48" customHeight="1" x14ac:dyDescent="0.2">
      <c r="A31" s="58">
        <v>3</v>
      </c>
      <c r="B31" s="28" t="s">
        <v>179</v>
      </c>
      <c r="C31" s="88">
        <f t="shared" si="2"/>
        <v>14259015.599999998</v>
      </c>
      <c r="D31" s="88">
        <v>14259015.599999998</v>
      </c>
      <c r="E31" s="89"/>
      <c r="F31" s="89"/>
      <c r="G31" s="89"/>
      <c r="H31" s="91"/>
      <c r="I31" s="91"/>
      <c r="J31" s="89"/>
      <c r="K31" s="91"/>
      <c r="L31" s="91"/>
      <c r="M31" s="91"/>
      <c r="N31" s="91"/>
      <c r="O31" s="91"/>
      <c r="P31" s="206"/>
      <c r="Q31" s="193"/>
    </row>
    <row r="32" spans="1:17" ht="43.5" customHeight="1" x14ac:dyDescent="0.2">
      <c r="A32" s="58">
        <v>4</v>
      </c>
      <c r="B32" s="28" t="s">
        <v>180</v>
      </c>
      <c r="C32" s="88">
        <f t="shared" si="2"/>
        <v>11209712.4</v>
      </c>
      <c r="D32" s="88">
        <v>11209712.4</v>
      </c>
      <c r="E32" s="89"/>
      <c r="F32" s="89"/>
      <c r="G32" s="89"/>
      <c r="H32" s="91"/>
      <c r="I32" s="91"/>
      <c r="J32" s="89"/>
      <c r="K32" s="91"/>
      <c r="L32" s="91"/>
      <c r="M32" s="91"/>
      <c r="N32" s="91"/>
      <c r="O32" s="91"/>
      <c r="P32" s="206"/>
      <c r="Q32" s="193"/>
    </row>
    <row r="33" spans="1:17" ht="45.75" customHeight="1" x14ac:dyDescent="0.2">
      <c r="A33" s="58">
        <v>5</v>
      </c>
      <c r="B33" s="28" t="s">
        <v>181</v>
      </c>
      <c r="C33" s="88">
        <f t="shared" si="2"/>
        <v>9661889.8000000007</v>
      </c>
      <c r="D33" s="88">
        <v>7022849.8000000007</v>
      </c>
      <c r="E33" s="89"/>
      <c r="F33" s="89">
        <v>480</v>
      </c>
      <c r="G33" s="89">
        <v>2639040</v>
      </c>
      <c r="H33" s="91"/>
      <c r="I33" s="91"/>
      <c r="J33" s="89"/>
      <c r="K33" s="91"/>
      <c r="L33" s="91"/>
      <c r="M33" s="91"/>
      <c r="N33" s="91"/>
      <c r="O33" s="91"/>
      <c r="P33" s="206"/>
      <c r="Q33" s="193"/>
    </row>
    <row r="34" spans="1:17" ht="35.25" customHeight="1" x14ac:dyDescent="0.2">
      <c r="A34" s="58">
        <v>6</v>
      </c>
      <c r="B34" s="28" t="s">
        <v>37</v>
      </c>
      <c r="C34" s="88">
        <f t="shared" si="2"/>
        <v>2836113</v>
      </c>
      <c r="D34" s="88">
        <v>2836113</v>
      </c>
      <c r="E34" s="89"/>
      <c r="F34" s="89"/>
      <c r="G34" s="89"/>
      <c r="H34" s="91"/>
      <c r="I34" s="91"/>
      <c r="J34" s="89"/>
      <c r="K34" s="91"/>
      <c r="L34" s="91"/>
      <c r="M34" s="91"/>
      <c r="N34" s="91"/>
      <c r="O34" s="91"/>
      <c r="P34" s="206"/>
      <c r="Q34" s="193"/>
    </row>
    <row r="35" spans="1:17" ht="35.25" customHeight="1" x14ac:dyDescent="0.2">
      <c r="A35" s="58">
        <v>7</v>
      </c>
      <c r="B35" s="28" t="s">
        <v>39</v>
      </c>
      <c r="C35" s="88">
        <f t="shared" si="2"/>
        <v>11870010</v>
      </c>
      <c r="D35" s="88">
        <v>9206631</v>
      </c>
      <c r="E35" s="89"/>
      <c r="F35" s="89">
        <v>1251</v>
      </c>
      <c r="G35" s="89">
        <v>2663379</v>
      </c>
      <c r="H35" s="91"/>
      <c r="I35" s="91"/>
      <c r="J35" s="89"/>
      <c r="K35" s="91"/>
      <c r="L35" s="91"/>
      <c r="M35" s="91"/>
      <c r="N35" s="91"/>
      <c r="O35" s="91"/>
      <c r="P35" s="206"/>
      <c r="Q35" s="193"/>
    </row>
    <row r="36" spans="1:17" ht="35.25" customHeight="1" x14ac:dyDescent="0.2">
      <c r="A36" s="58">
        <v>8</v>
      </c>
      <c r="B36" s="28" t="s">
        <v>29</v>
      </c>
      <c r="C36" s="88">
        <f t="shared" si="2"/>
        <v>6406819.3999999994</v>
      </c>
      <c r="D36" s="88">
        <v>0</v>
      </c>
      <c r="E36" s="89"/>
      <c r="F36" s="89">
        <v>1165.3</v>
      </c>
      <c r="G36" s="89">
        <v>6406819.3999999994</v>
      </c>
      <c r="H36" s="91"/>
      <c r="I36" s="91"/>
      <c r="J36" s="89"/>
      <c r="K36" s="91"/>
      <c r="L36" s="91"/>
      <c r="M36" s="91"/>
      <c r="N36" s="91"/>
      <c r="O36" s="91"/>
      <c r="P36" s="206"/>
      <c r="Q36" s="193"/>
    </row>
    <row r="37" spans="1:17" ht="35.25" customHeight="1" x14ac:dyDescent="0.2">
      <c r="A37" s="58">
        <v>9</v>
      </c>
      <c r="B37" s="28" t="s">
        <v>40</v>
      </c>
      <c r="C37" s="88">
        <f t="shared" si="2"/>
        <v>2420920</v>
      </c>
      <c r="D37" s="88">
        <v>2420920</v>
      </c>
      <c r="E37" s="89"/>
      <c r="F37" s="89"/>
      <c r="G37" s="89"/>
      <c r="H37" s="91"/>
      <c r="I37" s="91"/>
      <c r="J37" s="89"/>
      <c r="K37" s="91"/>
      <c r="L37" s="91"/>
      <c r="M37" s="91"/>
      <c r="N37" s="91"/>
      <c r="O37" s="91"/>
      <c r="P37" s="206"/>
      <c r="Q37" s="193"/>
    </row>
    <row r="38" spans="1:17" ht="35.25" customHeight="1" x14ac:dyDescent="0.2">
      <c r="A38" s="58">
        <v>10</v>
      </c>
      <c r="B38" s="28" t="s">
        <v>41</v>
      </c>
      <c r="C38" s="88">
        <f t="shared" si="2"/>
        <v>2369590</v>
      </c>
      <c r="D38" s="88">
        <v>2369590</v>
      </c>
      <c r="E38" s="89"/>
      <c r="F38" s="89"/>
      <c r="G38" s="89"/>
      <c r="H38" s="91"/>
      <c r="I38" s="91"/>
      <c r="J38" s="89"/>
      <c r="K38" s="91"/>
      <c r="L38" s="91"/>
      <c r="M38" s="91"/>
      <c r="N38" s="91"/>
      <c r="O38" s="91"/>
      <c r="P38" s="206"/>
      <c r="Q38" s="193"/>
    </row>
    <row r="39" spans="1:17" ht="35.25" customHeight="1" x14ac:dyDescent="0.2">
      <c r="A39" s="58">
        <v>11</v>
      </c>
      <c r="B39" s="28" t="s">
        <v>42</v>
      </c>
      <c r="C39" s="88">
        <f t="shared" si="2"/>
        <v>10271570</v>
      </c>
      <c r="D39" s="88">
        <v>10271570</v>
      </c>
      <c r="E39" s="89"/>
      <c r="F39" s="89"/>
      <c r="G39" s="89"/>
      <c r="H39" s="91"/>
      <c r="I39" s="91"/>
      <c r="J39" s="89"/>
      <c r="K39" s="91"/>
      <c r="L39" s="91"/>
      <c r="M39" s="91"/>
      <c r="N39" s="91"/>
      <c r="O39" s="91"/>
      <c r="P39" s="206"/>
      <c r="Q39" s="193"/>
    </row>
    <row r="40" spans="1:17" ht="35.25" customHeight="1" x14ac:dyDescent="0.2">
      <c r="A40" s="58">
        <v>12</v>
      </c>
      <c r="B40" s="28" t="s">
        <v>0</v>
      </c>
      <c r="C40" s="88">
        <f t="shared" si="2"/>
        <v>6890883.1999999993</v>
      </c>
      <c r="D40" s="88">
        <v>4364147.1999999993</v>
      </c>
      <c r="E40" s="89"/>
      <c r="F40" s="89"/>
      <c r="G40" s="89"/>
      <c r="H40" s="90">
        <v>1</v>
      </c>
      <c r="I40" s="89">
        <v>2526736</v>
      </c>
      <c r="J40" s="89"/>
      <c r="K40" s="91"/>
      <c r="L40" s="91"/>
      <c r="M40" s="91"/>
      <c r="N40" s="91"/>
      <c r="O40" s="91"/>
      <c r="P40" s="206"/>
      <c r="Q40" s="193"/>
    </row>
    <row r="41" spans="1:17" ht="35.25" customHeight="1" x14ac:dyDescent="0.2">
      <c r="A41" s="58">
        <v>13</v>
      </c>
      <c r="B41" s="28" t="s">
        <v>1</v>
      </c>
      <c r="C41" s="88">
        <f t="shared" si="2"/>
        <v>9783776.7999999989</v>
      </c>
      <c r="D41" s="88">
        <v>9783776.7999999989</v>
      </c>
      <c r="E41" s="89"/>
      <c r="F41" s="89"/>
      <c r="G41" s="89"/>
      <c r="H41" s="91"/>
      <c r="I41" s="91"/>
      <c r="J41" s="89"/>
      <c r="K41" s="91"/>
      <c r="L41" s="91"/>
      <c r="M41" s="91"/>
      <c r="N41" s="91"/>
      <c r="O41" s="91"/>
      <c r="P41" s="206"/>
      <c r="Q41" s="193"/>
    </row>
    <row r="42" spans="1:17" ht="35.25" customHeight="1" x14ac:dyDescent="0.2">
      <c r="A42" s="58">
        <v>14</v>
      </c>
      <c r="B42" s="32" t="s">
        <v>2</v>
      </c>
      <c r="C42" s="88">
        <f t="shared" si="2"/>
        <v>830310</v>
      </c>
      <c r="D42" s="88">
        <v>0</v>
      </c>
      <c r="E42" s="88"/>
      <c r="F42" s="88">
        <v>390</v>
      </c>
      <c r="G42" s="88">
        <v>830310</v>
      </c>
      <c r="H42" s="88"/>
      <c r="I42" s="88"/>
      <c r="J42" s="88"/>
      <c r="K42" s="88"/>
      <c r="L42" s="88"/>
      <c r="M42" s="88"/>
      <c r="N42" s="91"/>
      <c r="O42" s="69"/>
      <c r="P42" s="206"/>
      <c r="Q42" s="193"/>
    </row>
    <row r="43" spans="1:17" ht="35.25" customHeight="1" x14ac:dyDescent="0.2">
      <c r="A43" s="58">
        <v>15</v>
      </c>
      <c r="B43" s="32" t="s">
        <v>3</v>
      </c>
      <c r="C43" s="88">
        <f t="shared" si="2"/>
        <v>14447937.599999998</v>
      </c>
      <c r="D43" s="88">
        <v>14447937.599999998</v>
      </c>
      <c r="E43" s="88"/>
      <c r="F43" s="88"/>
      <c r="G43" s="88"/>
      <c r="H43" s="88"/>
      <c r="I43" s="88"/>
      <c r="J43" s="88"/>
      <c r="K43" s="88"/>
      <c r="L43" s="88"/>
      <c r="M43" s="88"/>
      <c r="N43" s="91"/>
      <c r="O43" s="69"/>
      <c r="P43" s="206"/>
      <c r="Q43" s="193"/>
    </row>
    <row r="44" spans="1:17" ht="35.25" customHeight="1" x14ac:dyDescent="0.2">
      <c r="A44" s="58">
        <v>16</v>
      </c>
      <c r="B44" s="32" t="s">
        <v>4</v>
      </c>
      <c r="C44" s="88">
        <f t="shared" si="2"/>
        <v>12121212.199999999</v>
      </c>
      <c r="D44" s="88">
        <v>9803157</v>
      </c>
      <c r="E44" s="88"/>
      <c r="F44" s="88">
        <v>1088.8</v>
      </c>
      <c r="G44" s="88">
        <v>2318055.1999999997</v>
      </c>
      <c r="H44" s="88"/>
      <c r="I44" s="88"/>
      <c r="J44" s="88"/>
      <c r="K44" s="88"/>
      <c r="L44" s="88"/>
      <c r="M44" s="88"/>
      <c r="N44" s="91"/>
      <c r="O44" s="69"/>
      <c r="P44" s="206"/>
      <c r="Q44" s="193"/>
    </row>
    <row r="45" spans="1:17" ht="35.25" customHeight="1" x14ac:dyDescent="0.2">
      <c r="A45" s="58">
        <v>17</v>
      </c>
      <c r="B45" s="32" t="s">
        <v>5</v>
      </c>
      <c r="C45" s="88">
        <f t="shared" si="2"/>
        <v>7483687.7999999998</v>
      </c>
      <c r="D45" s="88">
        <v>5331268.8</v>
      </c>
      <c r="E45" s="88"/>
      <c r="F45" s="88">
        <v>1011</v>
      </c>
      <c r="G45" s="88">
        <v>2152419</v>
      </c>
      <c r="H45" s="60"/>
      <c r="I45" s="88"/>
      <c r="J45" s="88"/>
      <c r="K45" s="88"/>
      <c r="L45" s="88"/>
      <c r="M45" s="88"/>
      <c r="N45" s="91"/>
      <c r="O45" s="69"/>
      <c r="P45" s="206"/>
      <c r="Q45" s="193"/>
    </row>
    <row r="46" spans="1:17" ht="35.25" customHeight="1" x14ac:dyDescent="0.2">
      <c r="A46" s="58">
        <v>18</v>
      </c>
      <c r="B46" s="32" t="s">
        <v>164</v>
      </c>
      <c r="C46" s="88">
        <f t="shared" si="2"/>
        <v>2349140.3000000003</v>
      </c>
      <c r="D46" s="88">
        <v>2349140.3000000003</v>
      </c>
      <c r="E46" s="88"/>
      <c r="F46" s="88"/>
      <c r="G46" s="88"/>
      <c r="H46" s="88"/>
      <c r="I46" s="88"/>
      <c r="J46" s="88"/>
      <c r="K46" s="88"/>
      <c r="L46" s="88"/>
      <c r="M46" s="88"/>
      <c r="N46" s="91"/>
      <c r="O46" s="69"/>
      <c r="P46" s="206"/>
      <c r="Q46" s="193"/>
    </row>
    <row r="47" spans="1:17" ht="47.25" customHeight="1" x14ac:dyDescent="0.2">
      <c r="A47" s="58">
        <v>19</v>
      </c>
      <c r="B47" s="32" t="s">
        <v>206</v>
      </c>
      <c r="C47" s="88">
        <f t="shared" si="2"/>
        <v>10165232</v>
      </c>
      <c r="D47" s="88">
        <v>10165232</v>
      </c>
      <c r="E47" s="88"/>
      <c r="F47" s="88"/>
      <c r="G47" s="88"/>
      <c r="H47" s="88"/>
      <c r="I47" s="88"/>
      <c r="J47" s="88"/>
      <c r="K47" s="88"/>
      <c r="L47" s="88"/>
      <c r="M47" s="88"/>
      <c r="N47" s="91"/>
      <c r="O47" s="69"/>
      <c r="P47" s="206"/>
      <c r="Q47" s="193"/>
    </row>
    <row r="48" spans="1:17" ht="35.25" customHeight="1" x14ac:dyDescent="0.2">
      <c r="A48" s="58">
        <v>20</v>
      </c>
      <c r="B48" s="32" t="s">
        <v>7</v>
      </c>
      <c r="C48" s="88">
        <f t="shared" si="2"/>
        <v>5044799.8600000003</v>
      </c>
      <c r="D48" s="88">
        <v>0</v>
      </c>
      <c r="E48" s="88"/>
      <c r="F48" s="88">
        <v>917.57</v>
      </c>
      <c r="G48" s="88">
        <v>5044799.8600000003</v>
      </c>
      <c r="H48" s="88"/>
      <c r="I48" s="88"/>
      <c r="J48" s="88"/>
      <c r="K48" s="88"/>
      <c r="L48" s="88"/>
      <c r="M48" s="88"/>
      <c r="N48" s="91"/>
      <c r="O48" s="69"/>
      <c r="P48" s="206"/>
      <c r="Q48" s="193"/>
    </row>
    <row r="49" spans="1:17" ht="35.25" customHeight="1" x14ac:dyDescent="0.2">
      <c r="A49" s="58">
        <v>21</v>
      </c>
      <c r="B49" s="32" t="s">
        <v>8</v>
      </c>
      <c r="C49" s="88">
        <f t="shared" si="2"/>
        <v>13712537.6</v>
      </c>
      <c r="D49" s="88">
        <v>13712537.6</v>
      </c>
      <c r="E49" s="88"/>
      <c r="F49" s="88"/>
      <c r="G49" s="88"/>
      <c r="H49" s="88"/>
      <c r="I49" s="88"/>
      <c r="J49" s="88"/>
      <c r="K49" s="88"/>
      <c r="L49" s="88"/>
      <c r="M49" s="88"/>
      <c r="N49" s="91"/>
      <c r="O49" s="69"/>
      <c r="P49" s="206"/>
      <c r="Q49" s="193"/>
    </row>
    <row r="50" spans="1:17" ht="35.25" customHeight="1" x14ac:dyDescent="0.2">
      <c r="A50" s="58">
        <v>22</v>
      </c>
      <c r="B50" s="32" t="s">
        <v>9</v>
      </c>
      <c r="C50" s="88">
        <f t="shared" si="2"/>
        <v>11635259.5</v>
      </c>
      <c r="D50" s="88">
        <v>11635259.5</v>
      </c>
      <c r="E50" s="88"/>
      <c r="F50" s="88"/>
      <c r="G50" s="88"/>
      <c r="H50" s="88"/>
      <c r="I50" s="88"/>
      <c r="J50" s="88"/>
      <c r="K50" s="88"/>
      <c r="L50" s="88"/>
      <c r="M50" s="88"/>
      <c r="N50" s="91"/>
      <c r="O50" s="69"/>
      <c r="P50" s="206"/>
      <c r="Q50" s="193"/>
    </row>
    <row r="51" spans="1:17" ht="36" customHeight="1" x14ac:dyDescent="0.2">
      <c r="A51" s="58">
        <v>23</v>
      </c>
      <c r="B51" s="37" t="s">
        <v>10</v>
      </c>
      <c r="C51" s="88">
        <f t="shared" si="2"/>
        <v>14325053.199999999</v>
      </c>
      <c r="D51" s="88">
        <v>14325053.199999999</v>
      </c>
      <c r="E51" s="88"/>
      <c r="F51" s="88"/>
      <c r="G51" s="88"/>
      <c r="H51" s="88"/>
      <c r="I51" s="88"/>
      <c r="J51" s="88"/>
      <c r="K51" s="88"/>
      <c r="L51" s="88"/>
      <c r="M51" s="88"/>
      <c r="N51" s="91"/>
      <c r="O51" s="69"/>
      <c r="P51" s="206"/>
      <c r="Q51" s="193"/>
    </row>
    <row r="52" spans="1:17" ht="36" customHeight="1" x14ac:dyDescent="0.2">
      <c r="A52" s="58">
        <v>24</v>
      </c>
      <c r="B52" s="32" t="s">
        <v>11</v>
      </c>
      <c r="C52" s="88">
        <f t="shared" si="2"/>
        <v>10127775</v>
      </c>
      <c r="D52" s="88">
        <v>10127775</v>
      </c>
      <c r="E52" s="88"/>
      <c r="F52" s="88"/>
      <c r="G52" s="88"/>
      <c r="H52" s="88"/>
      <c r="I52" s="88"/>
      <c r="J52" s="88"/>
      <c r="K52" s="88"/>
      <c r="L52" s="88"/>
      <c r="M52" s="88"/>
      <c r="N52" s="91"/>
      <c r="O52" s="69"/>
      <c r="P52" s="206"/>
      <c r="Q52" s="193"/>
    </row>
    <row r="53" spans="1:17" ht="30" x14ac:dyDescent="0.2">
      <c r="A53" s="58">
        <v>25</v>
      </c>
      <c r="B53" s="32" t="s">
        <v>12</v>
      </c>
      <c r="C53" s="88">
        <f t="shared" si="2"/>
        <v>5102510.3999999994</v>
      </c>
      <c r="D53" s="88">
        <v>5102510.3999999994</v>
      </c>
      <c r="E53" s="88"/>
      <c r="F53" s="88"/>
      <c r="G53" s="88"/>
      <c r="H53" s="88"/>
      <c r="I53" s="88"/>
      <c r="J53" s="88"/>
      <c r="K53" s="88"/>
      <c r="L53" s="88"/>
      <c r="M53" s="88"/>
      <c r="N53" s="91"/>
      <c r="O53" s="69"/>
      <c r="P53" s="206"/>
      <c r="Q53" s="193"/>
    </row>
    <row r="54" spans="1:17" ht="30" x14ac:dyDescent="0.2">
      <c r="A54" s="58">
        <v>26</v>
      </c>
      <c r="B54" s="32" t="s">
        <v>13</v>
      </c>
      <c r="C54" s="88">
        <f t="shared" si="2"/>
        <v>17217433</v>
      </c>
      <c r="D54" s="88">
        <v>8270638.0000000009</v>
      </c>
      <c r="E54" s="88"/>
      <c r="F54" s="88">
        <v>1067</v>
      </c>
      <c r="G54" s="88">
        <v>8946795</v>
      </c>
      <c r="H54" s="88"/>
      <c r="I54" s="88"/>
      <c r="J54" s="88"/>
      <c r="K54" s="88"/>
      <c r="L54" s="88"/>
      <c r="M54" s="88"/>
      <c r="N54" s="91"/>
      <c r="O54" s="69"/>
      <c r="P54" s="206"/>
      <c r="Q54" s="193"/>
    </row>
    <row r="55" spans="1:17" ht="30" x14ac:dyDescent="0.2">
      <c r="A55" s="58">
        <v>27</v>
      </c>
      <c r="B55" s="32" t="s">
        <v>136</v>
      </c>
      <c r="C55" s="88">
        <f t="shared" si="2"/>
        <v>6620511</v>
      </c>
      <c r="D55" s="88">
        <v>6620511</v>
      </c>
      <c r="E55" s="88"/>
      <c r="F55" s="88"/>
      <c r="G55" s="88"/>
      <c r="H55" s="88"/>
      <c r="I55" s="88"/>
      <c r="J55" s="88"/>
      <c r="K55" s="88"/>
      <c r="L55" s="88"/>
      <c r="M55" s="88"/>
      <c r="N55" s="91"/>
      <c r="O55" s="69"/>
      <c r="P55" s="206"/>
      <c r="Q55" s="193"/>
    </row>
    <row r="56" spans="1:17" ht="30" x14ac:dyDescent="0.2">
      <c r="A56" s="58">
        <v>28</v>
      </c>
      <c r="B56" s="37" t="s">
        <v>137</v>
      </c>
      <c r="C56" s="88">
        <f t="shared" si="2"/>
        <v>18030888</v>
      </c>
      <c r="D56" s="88">
        <v>18030888</v>
      </c>
      <c r="E56" s="88"/>
      <c r="F56" s="88"/>
      <c r="G56" s="88"/>
      <c r="H56" s="88"/>
      <c r="I56" s="88"/>
      <c r="J56" s="88"/>
      <c r="K56" s="88"/>
      <c r="L56" s="88"/>
      <c r="M56" s="88"/>
      <c r="N56" s="91"/>
      <c r="O56" s="69"/>
      <c r="P56" s="206"/>
      <c r="Q56" s="193"/>
    </row>
    <row r="57" spans="1:17" ht="30" x14ac:dyDescent="0.2">
      <c r="A57" s="58">
        <v>29</v>
      </c>
      <c r="B57" s="37" t="s">
        <v>203</v>
      </c>
      <c r="C57" s="88">
        <f t="shared" si="2"/>
        <v>2864458</v>
      </c>
      <c r="D57" s="88"/>
      <c r="E57" s="88"/>
      <c r="F57" s="88">
        <v>521</v>
      </c>
      <c r="G57" s="88">
        <v>2864458</v>
      </c>
      <c r="H57" s="88"/>
      <c r="I57" s="88"/>
      <c r="J57" s="88"/>
      <c r="K57" s="88"/>
      <c r="L57" s="88"/>
      <c r="M57" s="88"/>
      <c r="N57" s="91"/>
      <c r="O57" s="69"/>
      <c r="P57" s="206"/>
      <c r="Q57" s="193"/>
    </row>
    <row r="58" spans="1:17" ht="33.75" customHeight="1" x14ac:dyDescent="0.2">
      <c r="A58" s="58">
        <v>30</v>
      </c>
      <c r="B58" s="37" t="s">
        <v>195</v>
      </c>
      <c r="C58" s="88">
        <f t="shared" si="2"/>
        <v>9414442.7999999989</v>
      </c>
      <c r="D58" s="88">
        <v>9414442.7999999989</v>
      </c>
      <c r="E58" s="88"/>
      <c r="F58" s="88"/>
      <c r="G58" s="88"/>
      <c r="H58" s="88"/>
      <c r="I58" s="88"/>
      <c r="J58" s="88"/>
      <c r="K58" s="88"/>
      <c r="L58" s="88"/>
      <c r="M58" s="88"/>
      <c r="N58" s="91"/>
      <c r="O58" s="69"/>
      <c r="P58" s="206"/>
      <c r="Q58" s="193"/>
    </row>
    <row r="59" spans="1:17" ht="30" x14ac:dyDescent="0.2">
      <c r="A59" s="58">
        <v>31</v>
      </c>
      <c r="B59" s="37" t="s">
        <v>197</v>
      </c>
      <c r="C59" s="88">
        <f t="shared" si="2"/>
        <v>1109209</v>
      </c>
      <c r="D59" s="88"/>
      <c r="E59" s="88"/>
      <c r="F59" s="88">
        <v>521</v>
      </c>
      <c r="G59" s="88">
        <v>1109209</v>
      </c>
      <c r="H59" s="88"/>
      <c r="I59" s="88"/>
      <c r="J59" s="88"/>
      <c r="K59" s="88"/>
      <c r="L59" s="88"/>
      <c r="M59" s="88"/>
      <c r="N59" s="91"/>
      <c r="O59" s="69"/>
      <c r="P59" s="206"/>
      <c r="Q59" s="193"/>
    </row>
    <row r="60" spans="1:17" ht="30" x14ac:dyDescent="0.2">
      <c r="A60" s="58">
        <v>32</v>
      </c>
      <c r="B60" s="37" t="s">
        <v>207</v>
      </c>
      <c r="C60" s="88">
        <f t="shared" si="2"/>
        <v>25263310</v>
      </c>
      <c r="D60" s="88"/>
      <c r="E60" s="88"/>
      <c r="F60" s="88">
        <v>4595</v>
      </c>
      <c r="G60" s="88">
        <v>25263310</v>
      </c>
      <c r="H60" s="88"/>
      <c r="I60" s="88"/>
      <c r="J60" s="88"/>
      <c r="K60" s="88"/>
      <c r="L60" s="88"/>
      <c r="M60" s="88"/>
      <c r="N60" s="91"/>
      <c r="O60" s="69"/>
      <c r="P60" s="206"/>
      <c r="Q60" s="193"/>
    </row>
    <row r="61" spans="1:17" ht="30" x14ac:dyDescent="0.2">
      <c r="A61" s="58">
        <v>33</v>
      </c>
      <c r="B61" s="37" t="s">
        <v>198</v>
      </c>
      <c r="C61" s="88">
        <f t="shared" si="2"/>
        <v>2200882.5</v>
      </c>
      <c r="D61" s="88">
        <v>2200882.5</v>
      </c>
      <c r="E61" s="88"/>
      <c r="F61" s="88"/>
      <c r="G61" s="88"/>
      <c r="H61" s="88"/>
      <c r="I61" s="88"/>
      <c r="J61" s="88"/>
      <c r="K61" s="88"/>
      <c r="L61" s="88"/>
      <c r="M61" s="88"/>
      <c r="N61" s="91"/>
      <c r="O61" s="69"/>
      <c r="P61" s="206"/>
      <c r="Q61" s="193"/>
    </row>
    <row r="62" spans="1:17" ht="30" x14ac:dyDescent="0.2">
      <c r="A62" s="58">
        <v>34</v>
      </c>
      <c r="B62" s="37" t="s">
        <v>208</v>
      </c>
      <c r="C62" s="95">
        <f t="shared" si="2"/>
        <v>12039142.09</v>
      </c>
      <c r="D62" s="95">
        <v>10448469.529999999</v>
      </c>
      <c r="E62" s="95">
        <v>1590672.56</v>
      </c>
      <c r="F62" s="95"/>
      <c r="G62" s="95"/>
      <c r="H62" s="95"/>
      <c r="I62" s="95"/>
      <c r="J62" s="95"/>
      <c r="K62" s="95"/>
      <c r="L62" s="95"/>
      <c r="M62" s="95"/>
      <c r="N62" s="96"/>
      <c r="O62" s="69"/>
      <c r="P62" s="96"/>
      <c r="Q62" s="97"/>
    </row>
    <row r="63" spans="1:17" ht="45" x14ac:dyDescent="0.2">
      <c r="A63" s="58">
        <v>35</v>
      </c>
      <c r="B63" s="37" t="s">
        <v>210</v>
      </c>
      <c r="C63" s="95">
        <f t="shared" si="2"/>
        <v>12779614.539999999</v>
      </c>
      <c r="D63" s="95"/>
      <c r="E63" s="95"/>
      <c r="F63" s="95"/>
      <c r="G63" s="95"/>
      <c r="H63" s="95"/>
      <c r="I63" s="95"/>
      <c r="J63" s="95">
        <v>8380.9</v>
      </c>
      <c r="K63" s="95">
        <v>12779614.539999999</v>
      </c>
      <c r="L63" s="95"/>
      <c r="M63" s="95"/>
      <c r="N63" s="96"/>
      <c r="O63" s="69"/>
      <c r="P63" s="96"/>
      <c r="Q63" s="97"/>
    </row>
    <row r="64" spans="1:17" ht="30" x14ac:dyDescent="0.2">
      <c r="A64" s="58">
        <v>36</v>
      </c>
      <c r="B64" s="13" t="s">
        <v>162</v>
      </c>
      <c r="C64" s="105">
        <v>9617259</v>
      </c>
      <c r="D64" s="111">
        <v>9617259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6"/>
      <c r="O64" s="69"/>
      <c r="P64" s="107"/>
      <c r="Q64" s="108"/>
    </row>
    <row r="65" spans="1:18" ht="30" x14ac:dyDescent="0.2">
      <c r="A65" s="58">
        <v>37</v>
      </c>
      <c r="B65" s="13" t="s">
        <v>163</v>
      </c>
      <c r="C65" s="112">
        <f t="shared" ref="C65:C66" si="3">D65+E65+G65+I65+K65+N65</f>
        <v>24803931.399999999</v>
      </c>
      <c r="D65" s="112">
        <v>15643631.4</v>
      </c>
      <c r="E65" s="112"/>
      <c r="F65" s="112">
        <v>1949</v>
      </c>
      <c r="G65" s="112">
        <v>9160300</v>
      </c>
      <c r="H65" s="105"/>
      <c r="I65" s="105"/>
      <c r="J65" s="105"/>
      <c r="K65" s="105"/>
      <c r="L65" s="105"/>
      <c r="M65" s="105"/>
      <c r="N65" s="106"/>
      <c r="O65" s="69"/>
      <c r="P65" s="107"/>
      <c r="Q65" s="108"/>
    </row>
    <row r="66" spans="1:18" s="9" customFormat="1" ht="30" x14ac:dyDescent="0.2">
      <c r="A66" s="58">
        <v>38</v>
      </c>
      <c r="B66" s="28" t="s">
        <v>29</v>
      </c>
      <c r="C66" s="112">
        <f t="shared" si="3"/>
        <v>12725400</v>
      </c>
      <c r="D66" s="112">
        <v>12725400</v>
      </c>
      <c r="E66" s="112"/>
      <c r="F66" s="112"/>
      <c r="G66" s="112"/>
      <c r="H66" s="114"/>
      <c r="I66" s="114"/>
      <c r="J66" s="112"/>
      <c r="K66" s="114"/>
      <c r="L66" s="114"/>
      <c r="M66" s="5"/>
      <c r="N66" s="114"/>
      <c r="O66" s="114"/>
      <c r="P66" s="206"/>
      <c r="Q66" s="193"/>
    </row>
    <row r="67" spans="1:18" s="9" customFormat="1" ht="30" x14ac:dyDescent="0.2">
      <c r="A67" s="58">
        <v>39</v>
      </c>
      <c r="B67" s="32" t="s">
        <v>194</v>
      </c>
      <c r="C67" s="88">
        <f>D67+E67+G67+I67</f>
        <v>4107950</v>
      </c>
      <c r="D67" s="88"/>
      <c r="E67" s="88"/>
      <c r="F67" s="88">
        <v>970</v>
      </c>
      <c r="G67" s="88">
        <f>F67*4235</f>
        <v>4107950</v>
      </c>
      <c r="H67" s="91"/>
      <c r="I67" s="91"/>
      <c r="J67" s="89"/>
      <c r="K67" s="91"/>
      <c r="L67" s="91"/>
      <c r="M67" s="5"/>
      <c r="N67" s="91"/>
      <c r="O67" s="91"/>
      <c r="P67" s="193"/>
      <c r="Q67" s="194"/>
    </row>
    <row r="68" spans="1:18" ht="15" x14ac:dyDescent="0.2">
      <c r="A68" s="56"/>
      <c r="B68" s="20" t="s">
        <v>81</v>
      </c>
      <c r="C68" s="101">
        <f>SUM(C29:C67)</f>
        <v>374724750.08999997</v>
      </c>
      <c r="D68" s="101">
        <f t="shared" ref="D68:K68" si="4">SUM(D29:D67)</f>
        <v>283198899.52999997</v>
      </c>
      <c r="E68" s="101">
        <f t="shared" si="4"/>
        <v>1590672.56</v>
      </c>
      <c r="F68" s="101">
        <f t="shared" si="4"/>
        <v>16453.669999999998</v>
      </c>
      <c r="G68" s="101">
        <f t="shared" si="4"/>
        <v>74628827.459999993</v>
      </c>
      <c r="H68" s="101">
        <f t="shared" si="4"/>
        <v>1</v>
      </c>
      <c r="I68" s="101">
        <f t="shared" si="4"/>
        <v>2526736</v>
      </c>
      <c r="J68" s="101">
        <f t="shared" si="4"/>
        <v>8380.9</v>
      </c>
      <c r="K68" s="101">
        <f t="shared" si="4"/>
        <v>12779614.539999999</v>
      </c>
      <c r="L68" s="101"/>
      <c r="M68" s="101"/>
      <c r="N68" s="106"/>
      <c r="O68" s="106"/>
      <c r="P68" s="193"/>
      <c r="Q68" s="194"/>
      <c r="R68" s="67"/>
    </row>
    <row r="69" spans="1:18" x14ac:dyDescent="0.2">
      <c r="A69" s="170" t="s">
        <v>134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</row>
    <row r="70" spans="1:18" x14ac:dyDescent="0.2">
      <c r="A70" s="170" t="s">
        <v>129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</row>
    <row r="71" spans="1:18" ht="45" x14ac:dyDescent="0.2">
      <c r="A71" s="58">
        <v>1</v>
      </c>
      <c r="B71" s="28" t="s">
        <v>193</v>
      </c>
      <c r="C71" s="29">
        <f>D71+E71+G71+I71</f>
        <v>8059187.1000000006</v>
      </c>
      <c r="D71" s="105">
        <v>5178235.1000000006</v>
      </c>
      <c r="E71" s="104"/>
      <c r="F71" s="104">
        <v>524</v>
      </c>
      <c r="G71" s="104">
        <v>2880952</v>
      </c>
      <c r="H71" s="106"/>
      <c r="I71" s="106"/>
      <c r="J71" s="104"/>
      <c r="K71" s="106"/>
      <c r="L71" s="106"/>
      <c r="M71" s="106"/>
      <c r="N71" s="106"/>
      <c r="O71" s="106"/>
      <c r="P71" s="193"/>
      <c r="Q71" s="194"/>
    </row>
    <row r="72" spans="1:18" ht="32.25" customHeight="1" x14ac:dyDescent="0.2">
      <c r="A72" s="58">
        <v>2</v>
      </c>
      <c r="B72" s="28" t="s">
        <v>183</v>
      </c>
      <c r="C72" s="29">
        <f t="shared" ref="C72:C98" si="5">D72+E72+G72+I72</f>
        <v>19657759.599999998</v>
      </c>
      <c r="D72" s="88">
        <v>19657759.599999998</v>
      </c>
      <c r="E72" s="89"/>
      <c r="F72" s="89"/>
      <c r="G72" s="89"/>
      <c r="H72" s="91"/>
      <c r="I72" s="91"/>
      <c r="J72" s="89"/>
      <c r="K72" s="91"/>
      <c r="L72" s="91"/>
      <c r="M72" s="91"/>
      <c r="N72" s="91"/>
      <c r="O72" s="91"/>
      <c r="P72" s="206"/>
      <c r="Q72" s="193"/>
    </row>
    <row r="73" spans="1:18" ht="30" x14ac:dyDescent="0.2">
      <c r="A73" s="58">
        <v>3</v>
      </c>
      <c r="B73" s="28" t="s">
        <v>182</v>
      </c>
      <c r="C73" s="29">
        <f t="shared" si="5"/>
        <v>2844030</v>
      </c>
      <c r="D73" s="88">
        <v>2844030</v>
      </c>
      <c r="E73" s="89"/>
      <c r="F73" s="89"/>
      <c r="G73" s="89"/>
      <c r="H73" s="91"/>
      <c r="I73" s="91"/>
      <c r="J73" s="89"/>
      <c r="K73" s="91"/>
      <c r="L73" s="91"/>
      <c r="M73" s="91"/>
      <c r="N73" s="91"/>
      <c r="O73" s="91"/>
      <c r="P73" s="206"/>
      <c r="Q73" s="193"/>
    </row>
    <row r="74" spans="1:18" ht="30" x14ac:dyDescent="0.2">
      <c r="A74" s="58">
        <v>4</v>
      </c>
      <c r="B74" s="28" t="s">
        <v>184</v>
      </c>
      <c r="C74" s="29">
        <f t="shared" si="5"/>
        <v>20631644</v>
      </c>
      <c r="D74" s="88">
        <v>20631644</v>
      </c>
      <c r="E74" s="89"/>
      <c r="F74" s="89"/>
      <c r="G74" s="89"/>
      <c r="H74" s="91"/>
      <c r="I74" s="91"/>
      <c r="J74" s="89"/>
      <c r="K74" s="91"/>
      <c r="L74" s="91"/>
      <c r="M74" s="91"/>
      <c r="N74" s="91"/>
      <c r="O74" s="91"/>
      <c r="P74" s="206"/>
      <c r="Q74" s="193"/>
    </row>
    <row r="75" spans="1:18" ht="30" x14ac:dyDescent="0.2">
      <c r="A75" s="58">
        <v>5</v>
      </c>
      <c r="B75" s="28" t="s">
        <v>185</v>
      </c>
      <c r="C75" s="29">
        <f t="shared" si="5"/>
        <v>12801422.799999999</v>
      </c>
      <c r="D75" s="88">
        <v>12801422.799999999</v>
      </c>
      <c r="E75" s="89"/>
      <c r="F75" s="89"/>
      <c r="G75" s="89"/>
      <c r="H75" s="91"/>
      <c r="I75" s="91"/>
      <c r="J75" s="89"/>
      <c r="K75" s="91"/>
      <c r="L75" s="91"/>
      <c r="M75" s="91"/>
      <c r="N75" s="91"/>
      <c r="O75" s="91"/>
      <c r="P75" s="206"/>
      <c r="Q75" s="193"/>
    </row>
    <row r="76" spans="1:18" ht="30" x14ac:dyDescent="0.2">
      <c r="A76" s="58">
        <v>6</v>
      </c>
      <c r="B76" s="28" t="s">
        <v>186</v>
      </c>
      <c r="C76" s="29">
        <f t="shared" si="5"/>
        <v>12815719.599999998</v>
      </c>
      <c r="D76" s="88">
        <v>12815719.599999998</v>
      </c>
      <c r="E76" s="89"/>
      <c r="F76" s="89"/>
      <c r="G76" s="89"/>
      <c r="H76" s="91"/>
      <c r="I76" s="91"/>
      <c r="J76" s="89"/>
      <c r="K76" s="91"/>
      <c r="L76" s="91"/>
      <c r="M76" s="91"/>
      <c r="N76" s="91"/>
      <c r="O76" s="91"/>
      <c r="P76" s="206"/>
      <c r="Q76" s="193"/>
    </row>
    <row r="77" spans="1:18" ht="30" x14ac:dyDescent="0.2">
      <c r="A77" s="58">
        <v>7</v>
      </c>
      <c r="B77" s="28" t="s">
        <v>187</v>
      </c>
      <c r="C77" s="29">
        <f t="shared" si="5"/>
        <v>8547294</v>
      </c>
      <c r="D77" s="88">
        <v>2757900</v>
      </c>
      <c r="E77" s="89"/>
      <c r="F77" s="89">
        <v>1053</v>
      </c>
      <c r="G77" s="89">
        <v>5789394</v>
      </c>
      <c r="H77" s="91"/>
      <c r="I77" s="91"/>
      <c r="J77" s="89"/>
      <c r="K77" s="91"/>
      <c r="L77" s="91"/>
      <c r="M77" s="91"/>
      <c r="N77" s="91"/>
      <c r="O77" s="91"/>
      <c r="P77" s="206"/>
      <c r="Q77" s="193"/>
    </row>
    <row r="78" spans="1:18" ht="30" x14ac:dyDescent="0.2">
      <c r="A78" s="58">
        <v>8</v>
      </c>
      <c r="B78" s="28" t="s">
        <v>188</v>
      </c>
      <c r="C78" s="29">
        <f t="shared" si="5"/>
        <v>2583465</v>
      </c>
      <c r="D78" s="88">
        <v>2583465</v>
      </c>
      <c r="E78" s="89"/>
      <c r="F78" s="89"/>
      <c r="G78" s="89"/>
      <c r="H78" s="91"/>
      <c r="I78" s="91"/>
      <c r="J78" s="89"/>
      <c r="K78" s="91"/>
      <c r="L78" s="91"/>
      <c r="M78" s="91"/>
      <c r="N78" s="91"/>
      <c r="O78" s="91"/>
      <c r="P78" s="206"/>
      <c r="Q78" s="193"/>
    </row>
    <row r="79" spans="1:18" ht="30" x14ac:dyDescent="0.2">
      <c r="A79" s="58">
        <v>9</v>
      </c>
      <c r="B79" s="28" t="s">
        <v>189</v>
      </c>
      <c r="C79" s="29">
        <f t="shared" si="5"/>
        <v>6507890</v>
      </c>
      <c r="D79" s="88">
        <v>6507890</v>
      </c>
      <c r="E79" s="89"/>
      <c r="F79" s="89"/>
      <c r="G79" s="89"/>
      <c r="H79" s="91"/>
      <c r="I79" s="91"/>
      <c r="J79" s="89"/>
      <c r="K79" s="91"/>
      <c r="L79" s="91"/>
      <c r="M79" s="91"/>
      <c r="N79" s="91"/>
      <c r="O79" s="91"/>
      <c r="P79" s="206"/>
      <c r="Q79" s="193"/>
    </row>
    <row r="80" spans="1:18" ht="30" x14ac:dyDescent="0.2">
      <c r="A80" s="58">
        <v>10</v>
      </c>
      <c r="B80" s="28" t="s">
        <v>190</v>
      </c>
      <c r="C80" s="29">
        <f t="shared" si="5"/>
        <v>2566065</v>
      </c>
      <c r="D80" s="88">
        <v>2566065</v>
      </c>
      <c r="E80" s="89"/>
      <c r="F80" s="89"/>
      <c r="G80" s="89"/>
      <c r="H80" s="91"/>
      <c r="I80" s="91"/>
      <c r="J80" s="89"/>
      <c r="K80" s="91"/>
      <c r="L80" s="91"/>
      <c r="M80" s="91"/>
      <c r="N80" s="91"/>
      <c r="O80" s="91"/>
      <c r="P80" s="206"/>
      <c r="Q80" s="193"/>
    </row>
    <row r="81" spans="1:17" ht="30" x14ac:dyDescent="0.2">
      <c r="A81" s="58">
        <v>11</v>
      </c>
      <c r="B81" s="28" t="s">
        <v>2</v>
      </c>
      <c r="C81" s="29">
        <f t="shared" si="5"/>
        <v>7826505.3000000007</v>
      </c>
      <c r="D81" s="88">
        <v>7826505.3000000007</v>
      </c>
      <c r="E81" s="89"/>
      <c r="F81" s="89"/>
      <c r="G81" s="89"/>
      <c r="H81" s="91"/>
      <c r="I81" s="91"/>
      <c r="J81" s="89"/>
      <c r="K81" s="91"/>
      <c r="L81" s="91"/>
      <c r="M81" s="91"/>
      <c r="N81" s="91"/>
      <c r="O81" s="91"/>
      <c r="P81" s="206"/>
      <c r="Q81" s="193"/>
    </row>
    <row r="82" spans="1:17" ht="30" x14ac:dyDescent="0.2">
      <c r="A82" s="58">
        <v>12</v>
      </c>
      <c r="B82" s="28" t="s">
        <v>138</v>
      </c>
      <c r="C82" s="29">
        <f t="shared" si="5"/>
        <v>8589282.5</v>
      </c>
      <c r="D82" s="88">
        <v>2871362.5</v>
      </c>
      <c r="E82" s="89"/>
      <c r="F82" s="89">
        <v>1040</v>
      </c>
      <c r="G82" s="89">
        <v>5717920</v>
      </c>
      <c r="H82" s="91"/>
      <c r="I82" s="91"/>
      <c r="J82" s="89"/>
      <c r="K82" s="91"/>
      <c r="L82" s="91"/>
      <c r="M82" s="91"/>
      <c r="N82" s="91"/>
      <c r="O82" s="91"/>
      <c r="P82" s="206"/>
      <c r="Q82" s="193"/>
    </row>
    <row r="83" spans="1:17" ht="30" x14ac:dyDescent="0.2">
      <c r="A83" s="58">
        <v>13</v>
      </c>
      <c r="B83" s="28" t="s">
        <v>139</v>
      </c>
      <c r="C83" s="29">
        <f t="shared" si="5"/>
        <v>9754162</v>
      </c>
      <c r="D83" s="88">
        <v>9754162</v>
      </c>
      <c r="E83" s="89"/>
      <c r="F83" s="89"/>
      <c r="G83" s="89"/>
      <c r="H83" s="91"/>
      <c r="I83" s="91"/>
      <c r="J83" s="89"/>
      <c r="K83" s="91"/>
      <c r="L83" s="91"/>
      <c r="M83" s="91"/>
      <c r="N83" s="91"/>
      <c r="O83" s="91"/>
      <c r="P83" s="206"/>
      <c r="Q83" s="193"/>
    </row>
    <row r="84" spans="1:17" ht="30" x14ac:dyDescent="0.2">
      <c r="A84" s="58">
        <v>14</v>
      </c>
      <c r="B84" s="28" t="s">
        <v>140</v>
      </c>
      <c r="C84" s="29">
        <f t="shared" si="5"/>
        <v>11448673.200000001</v>
      </c>
      <c r="D84" s="88">
        <v>11448673.200000001</v>
      </c>
      <c r="E84" s="89"/>
      <c r="F84" s="89"/>
      <c r="G84" s="89"/>
      <c r="H84" s="91"/>
      <c r="I84" s="91"/>
      <c r="J84" s="89"/>
      <c r="K84" s="91"/>
      <c r="L84" s="91"/>
      <c r="M84" s="91"/>
      <c r="N84" s="91"/>
      <c r="O84" s="91"/>
      <c r="P84" s="206"/>
      <c r="Q84" s="193"/>
    </row>
    <row r="85" spans="1:17" ht="30" x14ac:dyDescent="0.2">
      <c r="A85" s="58">
        <v>15</v>
      </c>
      <c r="B85" s="28" t="s">
        <v>141</v>
      </c>
      <c r="C85" s="29">
        <f t="shared" si="5"/>
        <v>13117211.879999999</v>
      </c>
      <c r="D85" s="88">
        <v>13117211.879999999</v>
      </c>
      <c r="E85" s="89"/>
      <c r="F85" s="89"/>
      <c r="G85" s="89"/>
      <c r="H85" s="91"/>
      <c r="I85" s="91"/>
      <c r="J85" s="89"/>
      <c r="K85" s="91"/>
      <c r="L85" s="91"/>
      <c r="M85" s="91"/>
      <c r="N85" s="91"/>
      <c r="O85" s="91"/>
      <c r="P85" s="206"/>
      <c r="Q85" s="193"/>
    </row>
    <row r="86" spans="1:17" ht="30" x14ac:dyDescent="0.2">
      <c r="A86" s="58">
        <v>16</v>
      </c>
      <c r="B86" s="28" t="s">
        <v>142</v>
      </c>
      <c r="C86" s="29">
        <f t="shared" si="5"/>
        <v>8089159.7999999998</v>
      </c>
      <c r="D86" s="88">
        <v>5180717.8</v>
      </c>
      <c r="E86" s="89"/>
      <c r="F86" s="89">
        <v>529</v>
      </c>
      <c r="G86" s="89">
        <v>2908442</v>
      </c>
      <c r="H86" s="91"/>
      <c r="I86" s="91"/>
      <c r="J86" s="88"/>
      <c r="K86" s="91"/>
      <c r="L86" s="91"/>
      <c r="M86" s="91"/>
      <c r="N86" s="91"/>
      <c r="O86" s="91"/>
      <c r="P86" s="206"/>
      <c r="Q86" s="193"/>
    </row>
    <row r="87" spans="1:17" ht="30" x14ac:dyDescent="0.2">
      <c r="A87" s="58">
        <v>17</v>
      </c>
      <c r="B87" s="28" t="s">
        <v>143</v>
      </c>
      <c r="C87" s="29">
        <f t="shared" si="5"/>
        <v>11455140.799999999</v>
      </c>
      <c r="D87" s="69">
        <v>11455140.799999999</v>
      </c>
      <c r="E87" s="69"/>
      <c r="F87" s="69"/>
      <c r="G87" s="69"/>
      <c r="H87" s="33"/>
      <c r="I87" s="69"/>
      <c r="J87" s="69"/>
      <c r="K87" s="69"/>
      <c r="L87" s="69"/>
      <c r="M87" s="91"/>
      <c r="N87" s="91"/>
      <c r="O87" s="91"/>
      <c r="P87" s="206"/>
      <c r="Q87" s="193"/>
    </row>
    <row r="88" spans="1:17" ht="30" x14ac:dyDescent="0.2">
      <c r="A88" s="58">
        <v>18</v>
      </c>
      <c r="B88" s="28" t="s">
        <v>144</v>
      </c>
      <c r="C88" s="29">
        <f t="shared" si="5"/>
        <v>11141130</v>
      </c>
      <c r="D88" s="69">
        <v>11141130</v>
      </c>
      <c r="E88" s="69"/>
      <c r="F88" s="69"/>
      <c r="G88" s="69"/>
      <c r="H88" s="71"/>
      <c r="I88" s="69"/>
      <c r="J88" s="69"/>
      <c r="K88" s="69"/>
      <c r="L88" s="69"/>
      <c r="M88" s="91"/>
      <c r="N88" s="91"/>
      <c r="O88" s="91"/>
      <c r="P88" s="206"/>
      <c r="Q88" s="193"/>
    </row>
    <row r="89" spans="1:17" ht="30" x14ac:dyDescent="0.2">
      <c r="A89" s="58">
        <v>19</v>
      </c>
      <c r="B89" s="28" t="s">
        <v>145</v>
      </c>
      <c r="C89" s="29">
        <f t="shared" si="5"/>
        <v>13455671.599999998</v>
      </c>
      <c r="D89" s="69">
        <v>13455671.599999998</v>
      </c>
      <c r="E89" s="69"/>
      <c r="F89" s="69"/>
      <c r="G89" s="69"/>
      <c r="H89" s="33"/>
      <c r="I89" s="69"/>
      <c r="J89" s="69"/>
      <c r="K89" s="69"/>
      <c r="L89" s="69"/>
      <c r="M89" s="91"/>
      <c r="N89" s="91"/>
      <c r="O89" s="91"/>
      <c r="P89" s="206"/>
      <c r="Q89" s="193"/>
    </row>
    <row r="90" spans="1:17" ht="30" x14ac:dyDescent="0.2">
      <c r="A90" s="58">
        <v>20</v>
      </c>
      <c r="B90" s="28" t="s">
        <v>146</v>
      </c>
      <c r="C90" s="29">
        <f t="shared" si="5"/>
        <v>14912175.119999999</v>
      </c>
      <c r="D90" s="69">
        <v>14912175.119999999</v>
      </c>
      <c r="E90" s="69"/>
      <c r="F90" s="69"/>
      <c r="G90" s="69"/>
      <c r="H90" s="33"/>
      <c r="I90" s="69"/>
      <c r="J90" s="69"/>
      <c r="K90" s="69"/>
      <c r="L90" s="69"/>
      <c r="M90" s="91"/>
      <c r="N90" s="91"/>
      <c r="O90" s="91"/>
      <c r="P90" s="206"/>
      <c r="Q90" s="193"/>
    </row>
    <row r="91" spans="1:17" ht="30" x14ac:dyDescent="0.2">
      <c r="A91" s="58">
        <v>21</v>
      </c>
      <c r="B91" s="28" t="s">
        <v>147</v>
      </c>
      <c r="C91" s="29">
        <f t="shared" si="5"/>
        <v>25597161.900000002</v>
      </c>
      <c r="D91" s="69">
        <v>18016953.900000002</v>
      </c>
      <c r="E91" s="69"/>
      <c r="F91" s="69"/>
      <c r="G91" s="69"/>
      <c r="H91" s="33">
        <v>3</v>
      </c>
      <c r="I91" s="69">
        <v>7580208</v>
      </c>
      <c r="J91" s="69"/>
      <c r="K91" s="93"/>
      <c r="L91" s="69"/>
      <c r="M91" s="91"/>
      <c r="N91" s="91"/>
      <c r="O91" s="91"/>
      <c r="P91" s="206"/>
      <c r="Q91" s="193"/>
    </row>
    <row r="92" spans="1:17" ht="30" x14ac:dyDescent="0.2">
      <c r="A92" s="58">
        <v>22</v>
      </c>
      <c r="B92" s="28" t="s">
        <v>148</v>
      </c>
      <c r="C92" s="29">
        <f t="shared" si="5"/>
        <v>15014022.799999999</v>
      </c>
      <c r="D92" s="69">
        <v>15014022.799999999</v>
      </c>
      <c r="E92" s="69"/>
      <c r="F92" s="69"/>
      <c r="G92" s="69"/>
      <c r="H92" s="33"/>
      <c r="I92" s="69"/>
      <c r="J92" s="69"/>
      <c r="K92" s="69"/>
      <c r="L92" s="69"/>
      <c r="M92" s="91"/>
      <c r="N92" s="91"/>
      <c r="O92" s="91"/>
      <c r="P92" s="206"/>
      <c r="Q92" s="193"/>
    </row>
    <row r="93" spans="1:17" ht="30" x14ac:dyDescent="0.2">
      <c r="A93" s="58">
        <v>23</v>
      </c>
      <c r="B93" s="28" t="s">
        <v>149</v>
      </c>
      <c r="C93" s="29">
        <f t="shared" si="5"/>
        <v>3103870</v>
      </c>
      <c r="D93" s="69">
        <v>3103870</v>
      </c>
      <c r="E93" s="69"/>
      <c r="F93" s="69"/>
      <c r="G93" s="69"/>
      <c r="H93" s="33"/>
      <c r="I93" s="69"/>
      <c r="J93" s="69"/>
      <c r="K93" s="69"/>
      <c r="L93" s="69"/>
      <c r="M93" s="91"/>
      <c r="N93" s="91"/>
      <c r="O93" s="91"/>
      <c r="P93" s="206"/>
      <c r="Q93" s="193"/>
    </row>
    <row r="94" spans="1:17" ht="30" x14ac:dyDescent="0.2">
      <c r="A94" s="58">
        <v>24</v>
      </c>
      <c r="B94" s="28" t="s">
        <v>150</v>
      </c>
      <c r="C94" s="29">
        <f t="shared" si="5"/>
        <v>2717300</v>
      </c>
      <c r="D94" s="69">
        <v>2717300</v>
      </c>
      <c r="E94" s="69"/>
      <c r="F94" s="69"/>
      <c r="G94" s="69"/>
      <c r="H94" s="33"/>
      <c r="I94" s="69"/>
      <c r="J94" s="69"/>
      <c r="K94" s="69"/>
      <c r="L94" s="69"/>
      <c r="M94" s="91"/>
      <c r="N94" s="91"/>
      <c r="O94" s="91"/>
      <c r="P94" s="206"/>
      <c r="Q94" s="193"/>
    </row>
    <row r="95" spans="1:17" ht="30" x14ac:dyDescent="0.2">
      <c r="A95" s="58">
        <v>25</v>
      </c>
      <c r="B95" s="28" t="s">
        <v>151</v>
      </c>
      <c r="C95" s="29">
        <f t="shared" si="5"/>
        <v>3954295</v>
      </c>
      <c r="D95" s="69">
        <v>3954295</v>
      </c>
      <c r="E95" s="69"/>
      <c r="F95" s="69"/>
      <c r="G95" s="69"/>
      <c r="H95" s="33"/>
      <c r="I95" s="69"/>
      <c r="J95" s="69"/>
      <c r="K95" s="69"/>
      <c r="L95" s="69"/>
      <c r="M95" s="91"/>
      <c r="N95" s="91"/>
      <c r="O95" s="91"/>
      <c r="P95" s="206"/>
      <c r="Q95" s="193"/>
    </row>
    <row r="96" spans="1:17" ht="30" x14ac:dyDescent="0.2">
      <c r="A96" s="58">
        <v>26</v>
      </c>
      <c r="B96" s="28" t="s">
        <v>152</v>
      </c>
      <c r="C96" s="29">
        <f t="shared" si="5"/>
        <v>6074492.25</v>
      </c>
      <c r="D96" s="69">
        <v>6074492.25</v>
      </c>
      <c r="E96" s="69"/>
      <c r="F96" s="69"/>
      <c r="G96" s="69"/>
      <c r="H96" s="33"/>
      <c r="I96" s="69"/>
      <c r="J96" s="69"/>
      <c r="K96" s="69"/>
      <c r="L96" s="69"/>
      <c r="M96" s="91"/>
      <c r="N96" s="91"/>
      <c r="O96" s="91"/>
      <c r="P96" s="206"/>
      <c r="Q96" s="193"/>
    </row>
    <row r="97" spans="1:18" ht="30" x14ac:dyDescent="0.2">
      <c r="A97" s="58">
        <v>27</v>
      </c>
      <c r="B97" s="28" t="s">
        <v>153</v>
      </c>
      <c r="C97" s="29">
        <f t="shared" si="5"/>
        <v>1302245</v>
      </c>
      <c r="D97" s="69">
        <v>1302245</v>
      </c>
      <c r="E97" s="69"/>
      <c r="F97" s="69"/>
      <c r="G97" s="69"/>
      <c r="H97" s="33"/>
      <c r="I97" s="69"/>
      <c r="J97" s="69"/>
      <c r="K97" s="69"/>
      <c r="L97" s="69"/>
      <c r="M97" s="91"/>
      <c r="N97" s="91"/>
      <c r="O97" s="91"/>
      <c r="P97" s="206"/>
      <c r="Q97" s="193"/>
    </row>
    <row r="98" spans="1:18" ht="30" x14ac:dyDescent="0.2">
      <c r="A98" s="58">
        <v>28</v>
      </c>
      <c r="B98" s="28" t="s">
        <v>154</v>
      </c>
      <c r="C98" s="29">
        <f t="shared" si="5"/>
        <v>7227043.2000000002</v>
      </c>
      <c r="D98" s="69">
        <v>7227043.2000000002</v>
      </c>
      <c r="E98" s="69"/>
      <c r="F98" s="69"/>
      <c r="G98" s="69"/>
      <c r="H98" s="33"/>
      <c r="I98" s="69"/>
      <c r="J98" s="69"/>
      <c r="K98" s="69"/>
      <c r="L98" s="69"/>
      <c r="M98" s="91"/>
      <c r="N98" s="91"/>
      <c r="O98" s="91"/>
      <c r="P98" s="206"/>
      <c r="Q98" s="193"/>
      <c r="R98" s="70"/>
    </row>
    <row r="99" spans="1:18" ht="15" x14ac:dyDescent="0.2">
      <c r="A99" s="56"/>
      <c r="B99" s="20" t="s">
        <v>81</v>
      </c>
      <c r="C99" s="61">
        <f>SUM(C71:C98)</f>
        <v>271794019.45000005</v>
      </c>
      <c r="D99" s="61">
        <f>SUM(D71:D98)</f>
        <v>246917103.45000002</v>
      </c>
      <c r="E99" s="61"/>
      <c r="F99" s="61">
        <f>SUM(F71:F98)</f>
        <v>3146</v>
      </c>
      <c r="G99" s="61">
        <f>SUM(G71:G98)</f>
        <v>17296708</v>
      </c>
      <c r="H99" s="61">
        <f>SUM(H71:H98)</f>
        <v>3</v>
      </c>
      <c r="I99" s="61">
        <f>SUM(I71:I98)</f>
        <v>7580208</v>
      </c>
      <c r="J99" s="61"/>
      <c r="K99" s="61"/>
      <c r="L99" s="61"/>
      <c r="M99" s="61"/>
      <c r="N99" s="91"/>
      <c r="O99" s="91"/>
      <c r="P99" s="206"/>
      <c r="Q99" s="193"/>
    </row>
    <row r="100" spans="1:18" x14ac:dyDescent="0.2">
      <c r="B100" s="62"/>
      <c r="C100" s="63"/>
      <c r="D100" s="63"/>
      <c r="E100" s="63"/>
      <c r="F100" s="63"/>
      <c r="G100" s="63"/>
      <c r="H100" s="64"/>
      <c r="I100" s="63"/>
      <c r="J100" s="63"/>
      <c r="K100" s="63"/>
      <c r="L100" s="63"/>
      <c r="M100" s="63"/>
      <c r="N100" s="63"/>
      <c r="O100" s="63"/>
      <c r="P100" s="63"/>
      <c r="Q100" s="63"/>
    </row>
    <row r="101" spans="1:18" ht="16.5" customHeight="1" x14ac:dyDescent="0.2">
      <c r="A101" s="214" t="s">
        <v>121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3" spans="1:18" x14ac:dyDescent="0.2">
      <c r="E103" s="65"/>
      <c r="F103" s="65"/>
      <c r="I103" s="65"/>
      <c r="J103" s="65"/>
    </row>
    <row r="104" spans="1:18" x14ac:dyDescent="0.2">
      <c r="E104" s="65"/>
      <c r="F104" s="65"/>
      <c r="G104" s="63"/>
      <c r="H104" s="63"/>
      <c r="I104" s="65"/>
    </row>
    <row r="105" spans="1:18" x14ac:dyDescent="0.2">
      <c r="B105" s="66"/>
      <c r="C105" s="65"/>
      <c r="E105" s="65"/>
      <c r="F105" s="65"/>
      <c r="G105" s="63"/>
      <c r="H105" s="63"/>
      <c r="I105" s="65"/>
      <c r="J105" s="65"/>
    </row>
    <row r="106" spans="1:18" x14ac:dyDescent="0.2">
      <c r="C106" s="66"/>
      <c r="D106" s="65"/>
      <c r="E106" s="65"/>
      <c r="F106" s="65"/>
      <c r="G106" s="65"/>
      <c r="H106" s="65"/>
      <c r="I106" s="66"/>
      <c r="J106" s="65"/>
      <c r="K106" s="65"/>
      <c r="L106" s="65"/>
    </row>
    <row r="107" spans="1:18" x14ac:dyDescent="0.2">
      <c r="C107" s="66"/>
      <c r="E107" s="65"/>
      <c r="F107" s="65"/>
      <c r="G107" s="65"/>
      <c r="J107" s="65"/>
      <c r="K107" s="65"/>
    </row>
    <row r="108" spans="1:18" x14ac:dyDescent="0.2">
      <c r="C108" s="65"/>
      <c r="D108" s="65"/>
      <c r="E108" s="65"/>
      <c r="F108" s="65"/>
      <c r="G108" s="65"/>
      <c r="H108" s="65"/>
      <c r="L108" s="65"/>
    </row>
    <row r="109" spans="1:18" x14ac:dyDescent="0.2">
      <c r="C109" s="66"/>
      <c r="D109" s="68"/>
      <c r="E109" s="65"/>
      <c r="F109" s="65"/>
      <c r="G109" s="65"/>
      <c r="H109" s="65"/>
      <c r="I109" s="65"/>
      <c r="K109" s="65"/>
    </row>
    <row r="110" spans="1:18" x14ac:dyDescent="0.2">
      <c r="C110" s="66"/>
      <c r="D110" s="66"/>
      <c r="E110" s="65"/>
      <c r="F110" s="65"/>
    </row>
    <row r="111" spans="1:18" x14ac:dyDescent="0.2">
      <c r="D111" s="65"/>
      <c r="I111" s="65"/>
    </row>
    <row r="113" spans="3:5" x14ac:dyDescent="0.2">
      <c r="C113" s="65"/>
    </row>
    <row r="115" spans="3:5" x14ac:dyDescent="0.2">
      <c r="E115" s="65"/>
    </row>
  </sheetData>
  <mergeCells count="97">
    <mergeCell ref="N2:P2"/>
    <mergeCell ref="J6:K6"/>
    <mergeCell ref="L6:M6"/>
    <mergeCell ref="A101:Q101"/>
    <mergeCell ref="A27:Q27"/>
    <mergeCell ref="P19:Q19"/>
    <mergeCell ref="A28:Q28"/>
    <mergeCell ref="P8:Q8"/>
    <mergeCell ref="A9:Q9"/>
    <mergeCell ref="P20:Q20"/>
    <mergeCell ref="P15:Q15"/>
    <mergeCell ref="P13:Q13"/>
    <mergeCell ref="P39:Q39"/>
    <mergeCell ref="P29:Q29"/>
    <mergeCell ref="P30:Q30"/>
    <mergeCell ref="P34:Q34"/>
    <mergeCell ref="P47:Q47"/>
    <mergeCell ref="P48:Q48"/>
    <mergeCell ref="P49:Q49"/>
    <mergeCell ref="P59:Q59"/>
    <mergeCell ref="P60:Q60"/>
    <mergeCell ref="P42:Q42"/>
    <mergeCell ref="P43:Q43"/>
    <mergeCell ref="P44:Q44"/>
    <mergeCell ref="P45:Q45"/>
    <mergeCell ref="P46:Q46"/>
    <mergeCell ref="P50:Q50"/>
    <mergeCell ref="P51:Q51"/>
    <mergeCell ref="P81:Q81"/>
    <mergeCell ref="P80:Q80"/>
    <mergeCell ref="P76:Q76"/>
    <mergeCell ref="P75:Q75"/>
    <mergeCell ref="A69:Q69"/>
    <mergeCell ref="A70:Q70"/>
    <mergeCell ref="P71:Q71"/>
    <mergeCell ref="P72:Q72"/>
    <mergeCell ref="P73:Q73"/>
    <mergeCell ref="P74:Q74"/>
    <mergeCell ref="P67:Q67"/>
    <mergeCell ref="P66:Q66"/>
    <mergeCell ref="P68:Q68"/>
    <mergeCell ref="P61:Q61"/>
    <mergeCell ref="P88:Q88"/>
    <mergeCell ref="P89:Q89"/>
    <mergeCell ref="P77:Q77"/>
    <mergeCell ref="P78:Q78"/>
    <mergeCell ref="P79:Q79"/>
    <mergeCell ref="P99:Q99"/>
    <mergeCell ref="P93:Q93"/>
    <mergeCell ref="P90:Q90"/>
    <mergeCell ref="P83:Q83"/>
    <mergeCell ref="P82:Q82"/>
    <mergeCell ref="P85:Q85"/>
    <mergeCell ref="P84:Q84"/>
    <mergeCell ref="P98:Q98"/>
    <mergeCell ref="P95:Q95"/>
    <mergeCell ref="P96:Q96"/>
    <mergeCell ref="P97:Q97"/>
    <mergeCell ref="P87:Q87"/>
    <mergeCell ref="P92:Q92"/>
    <mergeCell ref="P91:Q91"/>
    <mergeCell ref="P94:Q94"/>
    <mergeCell ref="P86:Q86"/>
    <mergeCell ref="P21:Q21"/>
    <mergeCell ref="P14:Q14"/>
    <mergeCell ref="P16:Q16"/>
    <mergeCell ref="P17:Q17"/>
    <mergeCell ref="P26:Q26"/>
    <mergeCell ref="P18:Q18"/>
    <mergeCell ref="P22:Q22"/>
    <mergeCell ref="P24:Q24"/>
    <mergeCell ref="P23:Q23"/>
    <mergeCell ref="P40:Q40"/>
    <mergeCell ref="P41:Q41"/>
    <mergeCell ref="P38:Q38"/>
    <mergeCell ref="P37:Q37"/>
    <mergeCell ref="P31:Q31"/>
    <mergeCell ref="P32:Q32"/>
    <mergeCell ref="P33:Q33"/>
    <mergeCell ref="P35:Q35"/>
    <mergeCell ref="P36:Q36"/>
    <mergeCell ref="A4:Q4"/>
    <mergeCell ref="F6:G6"/>
    <mergeCell ref="H6:I6"/>
    <mergeCell ref="P57:Q57"/>
    <mergeCell ref="P58:Q58"/>
    <mergeCell ref="P52:Q52"/>
    <mergeCell ref="P53:Q53"/>
    <mergeCell ref="P54:Q54"/>
    <mergeCell ref="P55:Q55"/>
    <mergeCell ref="P56:Q56"/>
    <mergeCell ref="P12:Q12"/>
    <mergeCell ref="P11:Q11"/>
    <mergeCell ref="A10:Q10"/>
    <mergeCell ref="N6:O6"/>
    <mergeCell ref="P6:Q6"/>
    <mergeCell ref="P7:Q7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3" orientation="landscape" useFirstPageNumber="1" horizontalDpi="300" verticalDpi="300" r:id="rId1"/>
  <headerFooter alignWithMargins="0">
    <oddHeader>&amp;C&amp;P</oddHeader>
  </headerFooter>
  <rowBreaks count="4" manualBreakCount="4">
    <brk id="26" max="16" man="1"/>
    <brk id="48" max="16" man="1"/>
    <brk id="72" max="16" man="1"/>
    <brk id="9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0"/>
  <sheetViews>
    <sheetView tabSelected="1" zoomScaleNormal="100" workbookViewId="0">
      <selection activeCell="T14" sqref="T14"/>
    </sheetView>
  </sheetViews>
  <sheetFormatPr defaultRowHeight="12.75" x14ac:dyDescent="0.2"/>
  <cols>
    <col min="2" max="2" width="13.140625" customWidth="1"/>
    <col min="3" max="3" width="15.7109375" customWidth="1"/>
    <col min="4" max="4" width="14.5703125" customWidth="1"/>
    <col min="5" max="5" width="11.5703125" bestFit="1" customWidth="1"/>
    <col min="13" max="13" width="23.28515625" customWidth="1"/>
    <col min="14" max="14" width="26.28515625" customWidth="1"/>
  </cols>
  <sheetData>
    <row r="3" spans="1:14" ht="16.5" customHeight="1" x14ac:dyDescent="0.2">
      <c r="A3" s="134"/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  <c r="M3" s="136"/>
      <c r="N3" s="136"/>
    </row>
    <row r="4" spans="1:14" ht="30.75" customHeight="1" x14ac:dyDescent="0.2">
      <c r="A4" s="137"/>
      <c r="B4" s="138"/>
      <c r="C4" s="138"/>
      <c r="D4" s="138"/>
      <c r="E4" s="138"/>
      <c r="F4" s="138"/>
      <c r="G4" s="138"/>
      <c r="H4" s="138"/>
      <c r="I4" s="136"/>
      <c r="J4" s="136"/>
      <c r="K4" s="136"/>
      <c r="L4" s="136"/>
      <c r="M4" s="218" t="s">
        <v>237</v>
      </c>
      <c r="N4" s="219"/>
    </row>
    <row r="5" spans="1:14" ht="16.5" customHeight="1" x14ac:dyDescent="0.2">
      <c r="A5" s="220" t="s">
        <v>221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4" ht="18.75" customHeight="1" x14ac:dyDescent="0.2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6.5" customHeight="1" x14ac:dyDescent="0.2">
      <c r="A7" s="222" t="s">
        <v>222</v>
      </c>
      <c r="B7" s="223" t="s">
        <v>223</v>
      </c>
      <c r="C7" s="226" t="s">
        <v>224</v>
      </c>
      <c r="D7" s="228" t="s">
        <v>225</v>
      </c>
      <c r="E7" s="229" t="s">
        <v>226</v>
      </c>
      <c r="F7" s="229"/>
      <c r="G7" s="229"/>
      <c r="H7" s="229"/>
      <c r="I7" s="230"/>
      <c r="J7" s="229" t="s">
        <v>227</v>
      </c>
      <c r="K7" s="229"/>
      <c r="L7" s="229"/>
      <c r="M7" s="229"/>
      <c r="N7" s="229"/>
    </row>
    <row r="8" spans="1:14" ht="49.5" x14ac:dyDescent="0.2">
      <c r="A8" s="222"/>
      <c r="B8" s="224"/>
      <c r="C8" s="227"/>
      <c r="D8" s="225"/>
      <c r="E8" s="141" t="s">
        <v>228</v>
      </c>
      <c r="F8" s="141" t="s">
        <v>229</v>
      </c>
      <c r="G8" s="141" t="s">
        <v>230</v>
      </c>
      <c r="H8" s="141" t="s">
        <v>231</v>
      </c>
      <c r="I8" s="142" t="s">
        <v>84</v>
      </c>
      <c r="J8" s="143" t="s">
        <v>232</v>
      </c>
      <c r="K8" s="141" t="s">
        <v>233</v>
      </c>
      <c r="L8" s="141" t="s">
        <v>234</v>
      </c>
      <c r="M8" s="141" t="s">
        <v>235</v>
      </c>
      <c r="N8" s="142" t="s">
        <v>84</v>
      </c>
    </row>
    <row r="9" spans="1:14" ht="16.5" x14ac:dyDescent="0.2">
      <c r="A9" s="222"/>
      <c r="B9" s="225"/>
      <c r="C9" s="142" t="s">
        <v>86</v>
      </c>
      <c r="D9" s="142" t="s">
        <v>87</v>
      </c>
      <c r="E9" s="142" t="s">
        <v>92</v>
      </c>
      <c r="F9" s="142" t="s">
        <v>92</v>
      </c>
      <c r="G9" s="142" t="s">
        <v>92</v>
      </c>
      <c r="H9" s="142" t="s">
        <v>92</v>
      </c>
      <c r="I9" s="142" t="s">
        <v>92</v>
      </c>
      <c r="J9" s="142" t="s">
        <v>88</v>
      </c>
      <c r="K9" s="142" t="s">
        <v>88</v>
      </c>
      <c r="L9" s="142" t="s">
        <v>88</v>
      </c>
      <c r="M9" s="142" t="s">
        <v>88</v>
      </c>
      <c r="N9" s="142" t="s">
        <v>88</v>
      </c>
    </row>
    <row r="10" spans="1:14" ht="16.5" x14ac:dyDescent="0.2">
      <c r="A10" s="142">
        <v>1</v>
      </c>
      <c r="B10" s="142">
        <v>2</v>
      </c>
      <c r="C10" s="142">
        <v>3</v>
      </c>
      <c r="D10" s="142">
        <v>4</v>
      </c>
      <c r="E10" s="142">
        <v>5</v>
      </c>
      <c r="F10" s="142">
        <v>6</v>
      </c>
      <c r="G10" s="142">
        <v>7</v>
      </c>
      <c r="H10" s="142">
        <v>8</v>
      </c>
      <c r="I10" s="142">
        <v>9</v>
      </c>
      <c r="J10" s="142">
        <v>10</v>
      </c>
      <c r="K10" s="142">
        <v>11</v>
      </c>
      <c r="L10" s="142">
        <v>12</v>
      </c>
      <c r="M10" s="141">
        <v>13</v>
      </c>
      <c r="N10" s="142">
        <v>14</v>
      </c>
    </row>
    <row r="11" spans="1:14" ht="49.5" x14ac:dyDescent="0.2">
      <c r="A11" s="142">
        <v>2021</v>
      </c>
      <c r="B11" s="144" t="s">
        <v>236</v>
      </c>
      <c r="C11" s="145">
        <v>55470.51</v>
      </c>
      <c r="D11" s="146">
        <v>2829</v>
      </c>
      <c r="E11" s="147"/>
      <c r="F11" s="147"/>
      <c r="G11" s="142"/>
      <c r="H11" s="148">
        <v>14</v>
      </c>
      <c r="I11" s="148">
        <v>14</v>
      </c>
      <c r="J11" s="145"/>
      <c r="K11" s="145"/>
      <c r="L11" s="145"/>
      <c r="M11" s="149">
        <v>149048143.59999999</v>
      </c>
      <c r="N11" s="145">
        <v>149048143.59999999</v>
      </c>
    </row>
    <row r="12" spans="1:14" ht="49.5" x14ac:dyDescent="0.2">
      <c r="A12" s="142">
        <v>2022</v>
      </c>
      <c r="B12" s="144" t="s">
        <v>236</v>
      </c>
      <c r="C12" s="145">
        <v>152822.59</v>
      </c>
      <c r="D12" s="146">
        <v>6995</v>
      </c>
      <c r="E12" s="147"/>
      <c r="F12" s="147"/>
      <c r="G12" s="142"/>
      <c r="H12" s="142">
        <v>39</v>
      </c>
      <c r="I12" s="142">
        <v>39</v>
      </c>
      <c r="J12" s="145"/>
      <c r="K12" s="145"/>
      <c r="L12" s="145"/>
      <c r="M12" s="149">
        <v>374724750.08999997</v>
      </c>
      <c r="N12" s="145">
        <v>374724750.08999997</v>
      </c>
    </row>
    <row r="13" spans="1:14" ht="16.5" customHeight="1" x14ac:dyDescent="0.2">
      <c r="A13" s="142">
        <v>2023</v>
      </c>
      <c r="B13" s="144" t="s">
        <v>236</v>
      </c>
      <c r="C13" s="145">
        <v>120335.36</v>
      </c>
      <c r="D13" s="146">
        <v>5642</v>
      </c>
      <c r="E13" s="147"/>
      <c r="F13" s="147"/>
      <c r="G13" s="142"/>
      <c r="H13" s="142">
        <v>28</v>
      </c>
      <c r="I13" s="142">
        <v>28</v>
      </c>
      <c r="J13" s="145"/>
      <c r="K13" s="145"/>
      <c r="L13" s="145"/>
      <c r="M13" s="149">
        <v>271794019.44999999</v>
      </c>
      <c r="N13" s="145">
        <v>271794019.44999999</v>
      </c>
    </row>
    <row r="14" spans="1:14" ht="18.75" x14ac:dyDescent="0.2">
      <c r="A14" s="137"/>
      <c r="B14" s="138"/>
      <c r="C14" s="152">
        <f>SUM(C11:C13)</f>
        <v>328628.46000000002</v>
      </c>
      <c r="D14" s="152">
        <f>SUM(D11:D13)</f>
        <v>15466</v>
      </c>
      <c r="E14" s="153"/>
      <c r="F14" s="153"/>
      <c r="G14" s="153"/>
      <c r="H14" s="153">
        <f>SUM(H12:H13)</f>
        <v>67</v>
      </c>
      <c r="I14" s="153">
        <f>SUM(I12:I13)</f>
        <v>67</v>
      </c>
      <c r="J14" s="153"/>
      <c r="K14" s="153"/>
      <c r="L14" s="153"/>
      <c r="M14" s="154">
        <f>SUM(M11:M13)</f>
        <v>795566913.13999987</v>
      </c>
      <c r="N14" s="154">
        <f>SUM(N11:N13)</f>
        <v>795566913.13999987</v>
      </c>
    </row>
    <row r="15" spans="1:14" x14ac:dyDescent="0.2">
      <c r="A15" s="137"/>
      <c r="B15" s="138"/>
      <c r="C15" s="138"/>
      <c r="D15" s="138"/>
      <c r="E15" s="135"/>
      <c r="F15" s="135"/>
      <c r="G15" s="135"/>
      <c r="H15" s="135"/>
      <c r="I15" s="136"/>
      <c r="J15" s="136"/>
      <c r="K15" s="136"/>
      <c r="L15" s="136"/>
      <c r="M15" s="150"/>
      <c r="N15" s="151"/>
    </row>
    <row r="16" spans="1:14" x14ac:dyDescent="0.2">
      <c r="C16" s="53"/>
      <c r="E16" s="53"/>
      <c r="G16" s="53"/>
    </row>
    <row r="17" spans="3:7" x14ac:dyDescent="0.2">
      <c r="C17" s="53"/>
      <c r="E17" s="53"/>
      <c r="G17" s="53"/>
    </row>
    <row r="18" spans="3:7" x14ac:dyDescent="0.2">
      <c r="C18" s="53"/>
      <c r="E18" s="53"/>
      <c r="G18" s="53"/>
    </row>
    <row r="19" spans="3:7" x14ac:dyDescent="0.2">
      <c r="C19" s="53"/>
      <c r="E19" s="53"/>
      <c r="G19" s="53"/>
    </row>
    <row r="20" spans="3:7" x14ac:dyDescent="0.2">
      <c r="C20" s="53"/>
      <c r="E20" s="53"/>
      <c r="G20" s="53"/>
    </row>
    <row r="21" spans="3:7" x14ac:dyDescent="0.2">
      <c r="C21" s="53"/>
      <c r="E21" s="53"/>
      <c r="G21" s="53"/>
    </row>
    <row r="22" spans="3:7" x14ac:dyDescent="0.2">
      <c r="C22" s="53"/>
      <c r="E22" s="53"/>
      <c r="G22" s="53"/>
    </row>
    <row r="23" spans="3:7" x14ac:dyDescent="0.2">
      <c r="C23" s="53"/>
      <c r="E23" s="53"/>
      <c r="G23" s="53"/>
    </row>
    <row r="24" spans="3:7" x14ac:dyDescent="0.2">
      <c r="C24" s="53"/>
      <c r="E24" s="53"/>
      <c r="G24" s="53"/>
    </row>
    <row r="25" spans="3:7" x14ac:dyDescent="0.2">
      <c r="C25" s="53"/>
      <c r="E25" s="53"/>
      <c r="G25" s="53"/>
    </row>
    <row r="26" spans="3:7" x14ac:dyDescent="0.2">
      <c r="C26" s="53"/>
      <c r="E26" s="53"/>
      <c r="G26" s="53"/>
    </row>
    <row r="27" spans="3:7" x14ac:dyDescent="0.2">
      <c r="C27" s="53"/>
      <c r="E27" s="53"/>
      <c r="G27" s="53"/>
    </row>
    <row r="28" spans="3:7" x14ac:dyDescent="0.2">
      <c r="C28" s="53"/>
      <c r="E28" s="53"/>
      <c r="G28" s="53"/>
    </row>
    <row r="29" spans="3:7" x14ac:dyDescent="0.2">
      <c r="C29" s="53"/>
      <c r="E29" s="53"/>
      <c r="G29" s="53"/>
    </row>
    <row r="30" spans="3:7" x14ac:dyDescent="0.2">
      <c r="C30" s="53"/>
      <c r="E30" s="53"/>
      <c r="G30" s="53"/>
    </row>
    <row r="31" spans="3:7" x14ac:dyDescent="0.2">
      <c r="C31" s="53"/>
      <c r="E31" s="53"/>
      <c r="G31" s="53"/>
    </row>
    <row r="32" spans="3:7" x14ac:dyDescent="0.2">
      <c r="C32" s="53"/>
      <c r="E32" s="53"/>
      <c r="G32" s="53"/>
    </row>
    <row r="33" spans="3:7" x14ac:dyDescent="0.2">
      <c r="C33" s="53"/>
      <c r="E33" s="53"/>
      <c r="G33" s="53"/>
    </row>
    <row r="34" spans="3:7" x14ac:dyDescent="0.2">
      <c r="C34" s="53"/>
      <c r="E34" s="53"/>
      <c r="G34" s="53"/>
    </row>
    <row r="35" spans="3:7" x14ac:dyDescent="0.2">
      <c r="C35" s="53"/>
      <c r="E35" s="53"/>
      <c r="G35" s="53"/>
    </row>
    <row r="36" spans="3:7" x14ac:dyDescent="0.2">
      <c r="C36" s="53"/>
      <c r="E36" s="53"/>
      <c r="G36" s="53"/>
    </row>
    <row r="37" spans="3:7" x14ac:dyDescent="0.2">
      <c r="C37" s="53"/>
      <c r="E37" s="53"/>
      <c r="G37" s="53"/>
    </row>
    <row r="38" spans="3:7" x14ac:dyDescent="0.2">
      <c r="C38" s="53"/>
      <c r="E38" s="53"/>
      <c r="G38" s="53"/>
    </row>
    <row r="39" spans="3:7" x14ac:dyDescent="0.2">
      <c r="C39" s="53"/>
      <c r="E39" s="53"/>
      <c r="G39" s="53"/>
    </row>
    <row r="40" spans="3:7" x14ac:dyDescent="0.2">
      <c r="C40" s="53"/>
      <c r="E40" s="53"/>
      <c r="G40" s="53"/>
    </row>
    <row r="41" spans="3:7" x14ac:dyDescent="0.2">
      <c r="C41" s="53"/>
      <c r="E41" s="53"/>
      <c r="G41" s="53"/>
    </row>
    <row r="42" spans="3:7" x14ac:dyDescent="0.2">
      <c r="C42" s="53"/>
      <c r="E42" s="53"/>
      <c r="G42" s="53"/>
    </row>
    <row r="43" spans="3:7" x14ac:dyDescent="0.2">
      <c r="C43" s="53"/>
      <c r="E43" s="53"/>
      <c r="G43" s="53"/>
    </row>
    <row r="44" spans="3:7" x14ac:dyDescent="0.2">
      <c r="C44" s="53"/>
      <c r="E44" s="53"/>
      <c r="G44" s="53"/>
    </row>
    <row r="45" spans="3:7" x14ac:dyDescent="0.2">
      <c r="C45" s="53"/>
      <c r="E45" s="53"/>
      <c r="G45" s="53"/>
    </row>
    <row r="46" spans="3:7" x14ac:dyDescent="0.2">
      <c r="C46" s="53"/>
      <c r="E46" s="53"/>
      <c r="G46" s="53"/>
    </row>
    <row r="47" spans="3:7" x14ac:dyDescent="0.2">
      <c r="C47" s="53"/>
      <c r="E47" s="53"/>
      <c r="G47" s="53"/>
    </row>
    <row r="48" spans="3:7" x14ac:dyDescent="0.2">
      <c r="C48" s="53"/>
      <c r="E48" s="53"/>
      <c r="G48" s="53"/>
    </row>
    <row r="49" spans="3:7" x14ac:dyDescent="0.2">
      <c r="C49" s="53"/>
      <c r="E49" s="53"/>
      <c r="G49" s="53"/>
    </row>
    <row r="50" spans="3:7" x14ac:dyDescent="0.2">
      <c r="C50" s="53"/>
      <c r="E50" s="53"/>
      <c r="G50" s="53"/>
    </row>
    <row r="51" spans="3:7" x14ac:dyDescent="0.2">
      <c r="C51" s="53"/>
      <c r="E51" s="53"/>
      <c r="G51" s="53"/>
    </row>
    <row r="52" spans="3:7" x14ac:dyDescent="0.2">
      <c r="C52" s="53"/>
      <c r="E52" s="53"/>
      <c r="G52" s="53"/>
    </row>
    <row r="53" spans="3:7" x14ac:dyDescent="0.2">
      <c r="C53" s="53"/>
      <c r="E53" s="53"/>
      <c r="G53" s="53"/>
    </row>
    <row r="54" spans="3:7" x14ac:dyDescent="0.2">
      <c r="C54" s="53"/>
      <c r="E54" s="53"/>
      <c r="G54" s="53"/>
    </row>
    <row r="55" spans="3:7" x14ac:dyDescent="0.2">
      <c r="C55" s="53"/>
      <c r="E55" s="53"/>
      <c r="G55" s="53"/>
    </row>
    <row r="56" spans="3:7" x14ac:dyDescent="0.2">
      <c r="C56" s="53"/>
      <c r="E56" s="53"/>
      <c r="G56" s="53"/>
    </row>
    <row r="57" spans="3:7" x14ac:dyDescent="0.2">
      <c r="C57" s="53"/>
      <c r="E57" s="53"/>
      <c r="G57" s="53"/>
    </row>
    <row r="58" spans="3:7" x14ac:dyDescent="0.2">
      <c r="C58" s="53"/>
      <c r="E58" s="53"/>
      <c r="G58" s="53"/>
    </row>
    <row r="59" spans="3:7" x14ac:dyDescent="0.2">
      <c r="C59" s="53"/>
      <c r="E59" s="53"/>
      <c r="G59" s="53"/>
    </row>
    <row r="60" spans="3:7" x14ac:dyDescent="0.2">
      <c r="C60" s="53"/>
      <c r="E60" s="53"/>
      <c r="G60" s="53"/>
    </row>
    <row r="61" spans="3:7" x14ac:dyDescent="0.2">
      <c r="C61" s="53"/>
      <c r="E61" s="53"/>
      <c r="G61" s="53"/>
    </row>
    <row r="62" spans="3:7" x14ac:dyDescent="0.2">
      <c r="C62" s="53"/>
      <c r="E62" s="53"/>
      <c r="G62" s="53"/>
    </row>
    <row r="63" spans="3:7" x14ac:dyDescent="0.2">
      <c r="C63" s="53"/>
      <c r="E63" s="53"/>
      <c r="G63" s="53"/>
    </row>
    <row r="64" spans="3:7" x14ac:dyDescent="0.2">
      <c r="C64" s="53"/>
      <c r="E64" s="53"/>
      <c r="G64" s="53"/>
    </row>
    <row r="65" spans="3:7" x14ac:dyDescent="0.2">
      <c r="C65" s="53"/>
      <c r="E65" s="53"/>
      <c r="G65" s="53"/>
    </row>
    <row r="66" spans="3:7" x14ac:dyDescent="0.2">
      <c r="C66" s="53"/>
      <c r="E66" s="53"/>
      <c r="G66" s="53"/>
    </row>
    <row r="67" spans="3:7" x14ac:dyDescent="0.2">
      <c r="C67" s="53"/>
      <c r="E67" s="53"/>
      <c r="G67" s="53"/>
    </row>
    <row r="68" spans="3:7" x14ac:dyDescent="0.2">
      <c r="C68" s="53"/>
      <c r="E68" s="53"/>
      <c r="G68" s="53"/>
    </row>
    <row r="69" spans="3:7" x14ac:dyDescent="0.2">
      <c r="C69" s="53"/>
      <c r="E69" s="53"/>
      <c r="G69" s="53"/>
    </row>
    <row r="70" spans="3:7" x14ac:dyDescent="0.2">
      <c r="C70" s="53"/>
      <c r="E70" s="53"/>
      <c r="G70" s="53"/>
    </row>
    <row r="71" spans="3:7" x14ac:dyDescent="0.2">
      <c r="C71" s="53"/>
      <c r="E71" s="53"/>
      <c r="G71" s="53"/>
    </row>
    <row r="72" spans="3:7" x14ac:dyDescent="0.2">
      <c r="C72" s="53"/>
      <c r="E72" s="53"/>
      <c r="G72" s="53"/>
    </row>
    <row r="73" spans="3:7" x14ac:dyDescent="0.2">
      <c r="C73" s="53"/>
      <c r="E73" s="53"/>
      <c r="G73" s="53"/>
    </row>
    <row r="74" spans="3:7" x14ac:dyDescent="0.2">
      <c r="C74" s="53"/>
      <c r="E74" s="53"/>
      <c r="G74" s="53"/>
    </row>
    <row r="75" spans="3:7" x14ac:dyDescent="0.2">
      <c r="C75" s="53"/>
      <c r="E75" s="53"/>
      <c r="G75" s="53"/>
    </row>
    <row r="76" spans="3:7" x14ac:dyDescent="0.2">
      <c r="C76" s="53"/>
      <c r="E76" s="53"/>
      <c r="G76" s="53"/>
    </row>
    <row r="77" spans="3:7" x14ac:dyDescent="0.2">
      <c r="C77" s="53"/>
      <c r="E77" s="53"/>
      <c r="G77" s="53"/>
    </row>
    <row r="78" spans="3:7" x14ac:dyDescent="0.2">
      <c r="C78" s="53"/>
      <c r="E78" s="53"/>
      <c r="G78" s="53"/>
    </row>
    <row r="79" spans="3:7" x14ac:dyDescent="0.2">
      <c r="C79" s="53"/>
      <c r="E79" s="53"/>
      <c r="G79" s="53"/>
    </row>
    <row r="80" spans="3:7" x14ac:dyDescent="0.2">
      <c r="C80" s="53"/>
      <c r="E80" s="53"/>
      <c r="G80" s="53"/>
    </row>
  </sheetData>
  <mergeCells count="8">
    <mergeCell ref="M4:N4"/>
    <mergeCell ref="A5:N5"/>
    <mergeCell ref="A7:A9"/>
    <mergeCell ref="B7:B9"/>
    <mergeCell ref="C7:C8"/>
    <mergeCell ref="D7:D8"/>
    <mergeCell ref="E7:I7"/>
    <mergeCell ref="J7:N7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перечень</vt:lpstr>
      <vt:lpstr>реестр</vt:lpstr>
      <vt:lpstr>Показатели</vt:lpstr>
      <vt:lpstr>перечень!Заголовки_для_печати</vt:lpstr>
      <vt:lpstr>реестр!Заголовки_для_печати</vt:lpstr>
      <vt:lpstr>перечень!Область_печати</vt:lpstr>
      <vt:lpstr>Показатели!Область_печати</vt:lpstr>
      <vt:lpstr>реестр!Область_печати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Долганова О.К.</cp:lastModifiedBy>
  <cp:lastPrinted>2022-09-01T11:53:43Z</cp:lastPrinted>
  <dcterms:created xsi:type="dcterms:W3CDTF">2010-12-03T14:19:19Z</dcterms:created>
  <dcterms:modified xsi:type="dcterms:W3CDTF">2022-09-01T11:54:11Z</dcterms:modified>
</cp:coreProperties>
</file>