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'Доходы-район'!$A$2:$F$89</definedName>
  </definedNames>
  <calcPr fullCalcOnLoad="1"/>
</workbook>
</file>

<file path=xl/sharedStrings.xml><?xml version="1.0" encoding="utf-8"?>
<sst xmlns="http://schemas.openxmlformats.org/spreadsheetml/2006/main" count="95" uniqueCount="94">
  <si>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</si>
  <si>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</si>
  <si>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</si>
  <si>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</si>
  <si>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</si>
  <si>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Арендная плата за имущество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</si>
  <si>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</si>
  <si>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</si>
  <si>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</si>
  <si>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</si>
  <si>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</si>
  <si>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</si>
  <si>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Платежи от государственных и муниципальных предприятий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</si>
  <si>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</si>
  <si>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</si>
  <si>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</si>
  <si>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</si>
  <si>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</si>
  <si>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</si>
  <si>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</si>
  <si>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</si>
  <si>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</si>
  <si>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</si>
  <si>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</si>
  <si>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</si>
  <si>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</si>
  <si>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</si>
  <si>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</si>
  <si>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</si>
  <si>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</si>
  <si>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</si>
  <si>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ИСПОЛНЕНИЕ БЮДЖЕТА ЧЕБОКСАРСКОГО МУНИЦИПАЛЬНОГО ОКРУГА 
НА 01.02.2023 ГОД</t>
  </si>
  <si>
    <t>План  2023 года</t>
  </si>
  <si>
    <t>Исполнение на 01.02.2023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</si>
  <si>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</si>
  <si>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</si>
  <si>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</si>
  <si>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</si>
  <si>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</si>
  <si>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</si>
  <si>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</si>
  <si>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Факт.на 01.02.2022 года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</si>
  <si>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</si>
  <si>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</si>
  <si>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</si>
  <si>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>Факт на 01.02.2023/ факт на 01.02.2022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</si>
  <si>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</si>
  <si>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</si>
  <si>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</si>
  <si>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Прочие неналоговые доходы 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</si>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</sst>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name val="TimesET"/>
      <family val="0"/>
    </font>
    <font>
      <b/>
      <sz val="11"/>
      <color indexed="8"/>
      <name val="TimesET"/>
      <family val="0"/>
    </font>
    <font>
      <sz val="11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i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E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E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10" xfId="53" applyNumberFormat="1" applyFont="1" applyFill="1" applyBorder="1" applyAlignment="1">
      <alignment horizontal="left" vertical="center" wrapText="1"/>
      <protection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2" fontId="4" fillId="0" borderId="10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50" fillId="0" borderId="0" xfId="0" applyNumberFormat="1" applyFont="1" applyAlignment="1">
      <alignment vertical="center" wrapText="1"/>
    </xf>
    <xf numFmtId="4" fontId="6" fillId="33" borderId="10" xfId="53" applyNumberFormat="1" applyFont="1" applyFill="1" applyBorder="1" applyAlignment="1">
      <alignment horizontal="right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right" vertical="center" wrapText="1"/>
    </xf>
    <xf numFmtId="175" fontId="7" fillId="33" borderId="10" xfId="0" applyNumberFormat="1" applyFont="1" applyFill="1" applyBorder="1" applyAlignment="1">
      <alignment horizontal="right" vertical="center" wrapText="1"/>
    </xf>
    <xf numFmtId="4" fontId="6" fillId="5" borderId="10" xfId="53" applyNumberFormat="1" applyFont="1" applyFill="1" applyBorder="1" applyAlignment="1">
      <alignment horizontal="right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174" fontId="6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left" vertical="center" wrapText="1"/>
      <protection/>
    </xf>
    <xf numFmtId="4" fontId="9" fillId="0" borderId="10" xfId="53" applyNumberFormat="1" applyFont="1" applyFill="1" applyBorder="1" applyAlignment="1">
      <alignment horizontal="right" vertical="center" wrapText="1"/>
      <protection/>
    </xf>
    <xf numFmtId="175" fontId="10" fillId="33" borderId="10" xfId="0" applyNumberFormat="1" applyFont="1" applyFill="1" applyBorder="1" applyAlignment="1">
      <alignment horizontal="right" vertical="center" wrapText="1"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4" fontId="8" fillId="33" borderId="10" xfId="53" applyNumberFormat="1" applyFont="1" applyFill="1" applyBorder="1" applyAlignment="1">
      <alignment horizontal="right" vertical="center" wrapText="1"/>
      <protection/>
    </xf>
    <xf numFmtId="2" fontId="6" fillId="33" borderId="10" xfId="53" applyNumberFormat="1" applyFont="1" applyFill="1" applyBorder="1" applyAlignment="1">
      <alignment horizontal="left" vertical="center" wrapText="1"/>
      <protection/>
    </xf>
    <xf numFmtId="2" fontId="12" fillId="33" borderId="10" xfId="53" applyNumberFormat="1" applyFont="1" applyFill="1" applyBorder="1" applyAlignment="1">
      <alignment horizontal="left" vertical="center" wrapText="1"/>
      <protection/>
    </xf>
    <xf numFmtId="2" fontId="8" fillId="33" borderId="10" xfId="53" applyNumberFormat="1" applyFont="1" applyFill="1" applyBorder="1" applyAlignment="1">
      <alignment horizontal="left" vertical="center" wrapText="1"/>
      <protection/>
    </xf>
    <xf numFmtId="2" fontId="11" fillId="33" borderId="10" xfId="53" applyNumberFormat="1" applyFont="1" applyFill="1" applyBorder="1" applyAlignment="1">
      <alignment horizontal="left" vertical="center" wrapText="1"/>
      <protection/>
    </xf>
    <xf numFmtId="2" fontId="6" fillId="5" borderId="10" xfId="53" applyNumberFormat="1" applyFont="1" applyFill="1" applyBorder="1" applyAlignment="1">
      <alignment horizontal="left" vertical="center" wrapText="1"/>
      <protection/>
    </xf>
    <xf numFmtId="175" fontId="7" fillId="5" borderId="10" xfId="0" applyNumberFormat="1" applyFont="1" applyFill="1" applyBorder="1" applyAlignment="1">
      <alignment horizontal="right" vertical="center" wrapText="1"/>
    </xf>
    <xf numFmtId="2" fontId="6" fillId="5" borderId="10" xfId="53" applyNumberFormat="1" applyFont="1" applyFill="1" applyBorder="1" applyAlignment="1">
      <alignment horizontal="left" vertical="center" wrapText="1"/>
      <protection/>
    </xf>
    <xf numFmtId="2" fontId="7" fillId="5" borderId="10" xfId="0" applyNumberFormat="1" applyFont="1" applyFill="1" applyBorder="1" applyAlignment="1">
      <alignment horizontal="left" vertical="center" wrapText="1"/>
    </xf>
    <xf numFmtId="4" fontId="7" fillId="5" borderId="10" xfId="0" applyNumberFormat="1" applyFont="1" applyFill="1" applyBorder="1" applyAlignment="1">
      <alignment horizontal="right" vertical="center" wrapText="1"/>
    </xf>
    <xf numFmtId="175" fontId="6" fillId="5" borderId="10" xfId="53" applyNumberFormat="1" applyFont="1" applyFill="1" applyBorder="1" applyAlignment="1">
      <alignment horizontal="right" vertical="center" wrapText="1"/>
      <protection/>
    </xf>
    <xf numFmtId="4" fontId="6" fillId="5" borderId="10" xfId="53" applyNumberFormat="1" applyFont="1" applyFill="1" applyBorder="1" applyAlignment="1">
      <alignment horizontal="right" vertical="center" wrapText="1"/>
      <protection/>
    </xf>
    <xf numFmtId="4" fontId="4" fillId="33" borderId="11" xfId="0" applyNumberFormat="1" applyFont="1" applyFill="1" applyBorder="1" applyAlignment="1">
      <alignment vertical="center" wrapText="1"/>
    </xf>
    <xf numFmtId="4" fontId="8" fillId="33" borderId="1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74" fontId="7" fillId="5" borderId="10" xfId="0" applyNumberFormat="1" applyFont="1" applyFill="1" applyBorder="1" applyAlignment="1">
      <alignment horizontal="right" vertical="center" wrapText="1"/>
    </xf>
    <xf numFmtId="175" fontId="10" fillId="5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123" zoomScaleSheetLayoutView="123"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9" sqref="E89:F89"/>
    </sheetView>
  </sheetViews>
  <sheetFormatPr defaultColWidth="9.140625" defaultRowHeight="15"/>
  <cols>
    <col min="1" max="1" width="43.8515625" style="1" customWidth="1"/>
    <col min="2" max="2" width="13.00390625" style="1" customWidth="1"/>
    <col min="3" max="3" width="13.7109375" style="1" customWidth="1"/>
    <col min="4" max="4" width="14.57421875" style="1" customWidth="1"/>
    <col min="5" max="5" width="14.28125" style="2" customWidth="1"/>
    <col min="6" max="6" width="13.421875" style="2" customWidth="1"/>
    <col min="7" max="7" width="2.57421875" style="2" customWidth="1"/>
    <col min="8" max="16384" width="9.140625" style="2" customWidth="1"/>
  </cols>
  <sheetData>
    <row r="1" spans="5:6" ht="21" customHeight="1" hidden="1">
      <c r="E1" s="44"/>
      <c r="F1" s="44"/>
    </row>
    <row r="2" spans="1:6" ht="43.5" customHeight="1">
      <c r="A2" s="45" t="s">
        <v>31</v>
      </c>
      <c r="B2" s="45"/>
      <c r="C2" s="45"/>
      <c r="D2" s="45"/>
      <c r="E2" s="45"/>
      <c r="F2" s="45"/>
    </row>
    <row r="3" spans="5:6" ht="15">
      <c r="E3" s="3"/>
      <c r="F3" s="3" t="s">
        <v>11</v>
      </c>
    </row>
    <row r="4" spans="1:6" s="6" customFormat="1" ht="86.25" customHeight="1">
      <c r="A4" s="4" t="s">
        <v>10</v>
      </c>
      <c r="B4" s="18" t="s">
        <v>41</v>
      </c>
      <c r="C4" s="5" t="s">
        <v>32</v>
      </c>
      <c r="D4" s="5" t="s">
        <v>33</v>
      </c>
      <c r="E4" s="13" t="s">
        <v>34</v>
      </c>
      <c r="F4" s="13" t="s">
        <v>45</v>
      </c>
    </row>
    <row r="5" spans="1:6" s="6" customFormat="1" ht="24" customHeight="1">
      <c r="A5" s="31" t="s">
        <v>40</v>
      </c>
      <c r="B5" s="33">
        <f>B36+B38</f>
        <v>41785.5</v>
      </c>
      <c r="C5" s="34">
        <f>C36+C38</f>
        <v>1737784.1000000003</v>
      </c>
      <c r="D5" s="33">
        <f>D36+D38</f>
        <v>-5024.700000000004</v>
      </c>
      <c r="E5" s="29">
        <f>D5/C5*100</f>
        <v>-0.2891440887277081</v>
      </c>
      <c r="F5" s="38">
        <f aca="true" t="shared" si="0" ref="F5:F16">D5/B5*100</f>
        <v>-12.024984743511515</v>
      </c>
    </row>
    <row r="6" spans="1:6" s="6" customFormat="1" ht="24" customHeight="1">
      <c r="A6" s="19" t="s">
        <v>15</v>
      </c>
      <c r="B6" s="20">
        <f>SUM(B7:B19)</f>
        <v>33335.4</v>
      </c>
      <c r="C6" s="20">
        <f>SUM(C7:C19)</f>
        <v>468738.60000000003</v>
      </c>
      <c r="D6" s="20">
        <f>SUM(D7:D19)</f>
        <v>34634.8</v>
      </c>
      <c r="E6" s="21">
        <f>D6/C6*100</f>
        <v>7.388937032281959</v>
      </c>
      <c r="F6" s="21">
        <f t="shared" si="0"/>
        <v>103.89795832658375</v>
      </c>
    </row>
    <row r="7" spans="1:6" ht="16.5" customHeight="1">
      <c r="A7" s="7" t="s">
        <v>16</v>
      </c>
      <c r="B7" s="8">
        <v>24868.8</v>
      </c>
      <c r="C7" s="35">
        <v>277134.4</v>
      </c>
      <c r="D7" s="8">
        <v>36309.1</v>
      </c>
      <c r="E7" s="14">
        <f>D7/C7*100</f>
        <v>13.1016214515412</v>
      </c>
      <c r="F7" s="14">
        <f t="shared" si="0"/>
        <v>146.00262175899118</v>
      </c>
    </row>
    <row r="8" spans="1:7" ht="18" customHeight="1">
      <c r="A8" s="7" t="s">
        <v>19</v>
      </c>
      <c r="B8" s="8">
        <v>2464.7</v>
      </c>
      <c r="C8" s="36">
        <v>29075.2</v>
      </c>
      <c r="D8" s="8">
        <v>1146.9</v>
      </c>
      <c r="E8" s="14">
        <f>D8/C8*100</f>
        <v>3.94459883337002</v>
      </c>
      <c r="F8" s="14">
        <f t="shared" si="0"/>
        <v>46.53304661824969</v>
      </c>
      <c r="G8" s="11"/>
    </row>
    <row r="9" spans="1:6" ht="18.75" customHeight="1">
      <c r="A9" s="7" t="s">
        <v>0</v>
      </c>
      <c r="B9" s="8">
        <v>-88.8</v>
      </c>
      <c r="C9" s="35"/>
      <c r="D9" s="8">
        <v>-3.5</v>
      </c>
      <c r="E9" s="14"/>
      <c r="F9" s="14">
        <f t="shared" si="0"/>
        <v>3.9414414414414414</v>
      </c>
    </row>
    <row r="10" spans="1:6" ht="18" customHeight="1">
      <c r="A10" s="7" t="s">
        <v>1</v>
      </c>
      <c r="B10" s="8">
        <v>208.7</v>
      </c>
      <c r="C10" s="35">
        <v>23520</v>
      </c>
      <c r="D10" s="8"/>
      <c r="E10" s="14">
        <f aca="true" t="shared" si="1" ref="E10:E16">D10/C10*100</f>
        <v>0</v>
      </c>
      <c r="F10" s="14">
        <f t="shared" si="0"/>
        <v>0</v>
      </c>
    </row>
    <row r="11" spans="1:6" ht="15">
      <c r="A11" s="7" t="s">
        <v>24</v>
      </c>
      <c r="B11" s="8">
        <v>655.6</v>
      </c>
      <c r="C11" s="35">
        <v>17900</v>
      </c>
      <c r="D11" s="8">
        <v>-1764.2</v>
      </c>
      <c r="E11" s="14">
        <f t="shared" si="1"/>
        <v>-9.85586592178771</v>
      </c>
      <c r="F11" s="14">
        <f t="shared" si="0"/>
        <v>-269.09701037217815</v>
      </c>
    </row>
    <row r="12" spans="1:6" ht="15">
      <c r="A12" s="7" t="s">
        <v>25</v>
      </c>
      <c r="B12" s="8">
        <v>1832.7</v>
      </c>
      <c r="C12" s="35">
        <v>44400</v>
      </c>
      <c r="D12" s="8">
        <v>-325.8</v>
      </c>
      <c r="E12" s="14">
        <f t="shared" si="1"/>
        <v>-0.7337837837837838</v>
      </c>
      <c r="F12" s="14">
        <f t="shared" si="0"/>
        <v>-17.777050253724013</v>
      </c>
    </row>
    <row r="13" spans="1:6" ht="15">
      <c r="A13" s="7" t="s">
        <v>20</v>
      </c>
      <c r="B13" s="8">
        <v>178.9</v>
      </c>
      <c r="C13" s="35">
        <v>6700</v>
      </c>
      <c r="D13" s="8">
        <v>178.3</v>
      </c>
      <c r="E13" s="14">
        <f t="shared" si="1"/>
        <v>2.6611940298507464</v>
      </c>
      <c r="F13" s="14">
        <f t="shared" si="0"/>
        <v>99.66461710452768</v>
      </c>
    </row>
    <row r="14" spans="1:6" ht="46.5" customHeight="1" hidden="1">
      <c r="A14" s="7" t="s">
        <v>2</v>
      </c>
      <c r="B14" s="8"/>
      <c r="C14" s="35"/>
      <c r="D14" s="8"/>
      <c r="E14" s="14" t="e">
        <f t="shared" si="1"/>
        <v>#DIV/0!</v>
      </c>
      <c r="F14" s="14" t="e">
        <f t="shared" si="0"/>
        <v>#DIV/0!</v>
      </c>
    </row>
    <row r="15" spans="1:6" ht="18.75" customHeight="1">
      <c r="A15" s="7" t="s">
        <v>13</v>
      </c>
      <c r="B15" s="8">
        <v>0.6</v>
      </c>
      <c r="C15" s="35">
        <v>9</v>
      </c>
      <c r="D15" s="8">
        <v>1</v>
      </c>
      <c r="E15" s="14">
        <f t="shared" si="1"/>
        <v>11.11111111111111</v>
      </c>
      <c r="F15" s="14">
        <f t="shared" si="0"/>
        <v>166.66666666666669</v>
      </c>
    </row>
    <row r="16" spans="1:6" ht="19.5" customHeight="1">
      <c r="A16" s="7" t="s">
        <v>3</v>
      </c>
      <c r="B16" s="8">
        <v>426.6</v>
      </c>
      <c r="C16" s="35">
        <v>6200</v>
      </c>
      <c r="D16" s="8">
        <v>70.3</v>
      </c>
      <c r="E16" s="14">
        <f t="shared" si="1"/>
        <v>1.1338709677419354</v>
      </c>
      <c r="F16" s="14">
        <f t="shared" si="0"/>
        <v>16.479137365213315</v>
      </c>
    </row>
    <row r="17" spans="1:6" ht="20.25" customHeight="1">
      <c r="A17" s="9" t="s">
        <v>17</v>
      </c>
      <c r="B17" s="8"/>
      <c r="C17" s="35">
        <v>0</v>
      </c>
      <c r="D17" s="8">
        <v>0</v>
      </c>
      <c r="E17" s="14"/>
      <c r="F17" s="14"/>
    </row>
    <row r="18" spans="1:6" ht="15">
      <c r="A18" s="9" t="s">
        <v>18</v>
      </c>
      <c r="B18" s="8">
        <v>1241.7</v>
      </c>
      <c r="C18" s="35">
        <v>10500</v>
      </c>
      <c r="D18" s="8">
        <v>-2323.5</v>
      </c>
      <c r="E18" s="14">
        <f>D18/C18*100</f>
        <v>-22.128571428571426</v>
      </c>
      <c r="F18" s="14">
        <f>D18/B18*100</f>
        <v>-187.12249335588305</v>
      </c>
    </row>
    <row r="19" spans="1:6" ht="30">
      <c r="A19" s="9" t="s">
        <v>27</v>
      </c>
      <c r="B19" s="8">
        <v>1545.9</v>
      </c>
      <c r="C19" s="35">
        <v>53300</v>
      </c>
      <c r="D19" s="8">
        <v>1346.2</v>
      </c>
      <c r="E19" s="14">
        <f>D19/C19*100</f>
        <v>2.525703564727955</v>
      </c>
      <c r="F19" s="14">
        <f>D19/B19*100</f>
        <v>87.08195872954266</v>
      </c>
    </row>
    <row r="20" spans="1:6" s="6" customFormat="1" ht="16.5" customHeight="1">
      <c r="A20" s="19" t="s">
        <v>9</v>
      </c>
      <c r="B20" s="20">
        <f>SUM(B21:B35)</f>
        <v>5399.2</v>
      </c>
      <c r="C20" s="20">
        <f>SUM(C21:C35)</f>
        <v>42220</v>
      </c>
      <c r="D20" s="20">
        <f>SUM(D21:D35)</f>
        <v>2100.3999999999996</v>
      </c>
      <c r="E20" s="21">
        <f>D20/C20*100</f>
        <v>4.974893415442917</v>
      </c>
      <c r="F20" s="21">
        <f>D20/B20*100</f>
        <v>38.902059564379904</v>
      </c>
    </row>
    <row r="21" spans="1:6" ht="15">
      <c r="A21" s="7" t="s">
        <v>4</v>
      </c>
      <c r="B21" s="8"/>
      <c r="C21" s="35">
        <v>0</v>
      </c>
      <c r="D21" s="8"/>
      <c r="E21" s="14"/>
      <c r="F21" s="14"/>
    </row>
    <row r="22" spans="1:6" ht="21" customHeight="1">
      <c r="A22" s="7" t="s">
        <v>14</v>
      </c>
      <c r="B22" s="8"/>
      <c r="C22" s="35">
        <v>0</v>
      </c>
      <c r="D22" s="8"/>
      <c r="E22" s="14"/>
      <c r="F22" s="14"/>
    </row>
    <row r="23" spans="1:6" ht="15">
      <c r="A23" s="7" t="s">
        <v>23</v>
      </c>
      <c r="B23" s="8">
        <v>1987.2</v>
      </c>
      <c r="C23" s="35">
        <v>15330</v>
      </c>
      <c r="D23" s="8">
        <v>203.1</v>
      </c>
      <c r="E23" s="14">
        <f>D23/C23*100</f>
        <v>1.3248532289628179</v>
      </c>
      <c r="F23" s="14">
        <f>D23/B23*100</f>
        <v>10.220410628019323</v>
      </c>
    </row>
    <row r="24" spans="1:9" ht="15">
      <c r="A24" s="7" t="s">
        <v>5</v>
      </c>
      <c r="B24" s="8">
        <v>496.3</v>
      </c>
      <c r="C24" s="35">
        <v>5010</v>
      </c>
      <c r="D24" s="8">
        <v>1190.3</v>
      </c>
      <c r="E24" s="14">
        <f>D24/C24*100</f>
        <v>23.758483033932134</v>
      </c>
      <c r="F24" s="14">
        <f>D24/B24*100</f>
        <v>239.8347773524078</v>
      </c>
      <c r="I24" s="37"/>
    </row>
    <row r="25" spans="1:9" ht="116.25" customHeight="1">
      <c r="A25" s="7" t="s">
        <v>26</v>
      </c>
      <c r="B25" s="8">
        <v>178.1</v>
      </c>
      <c r="C25" s="35">
        <v>2080</v>
      </c>
      <c r="D25" s="8">
        <v>63.1</v>
      </c>
      <c r="E25" s="14">
        <f>D25/C25*100</f>
        <v>3.0336538461538463</v>
      </c>
      <c r="F25" s="14">
        <f>D25/B25*100</f>
        <v>35.42953396967995</v>
      </c>
      <c r="I25" s="37"/>
    </row>
    <row r="26" spans="1:6" ht="42.75" customHeight="1">
      <c r="A26" s="7" t="s">
        <v>12</v>
      </c>
      <c r="B26" s="8"/>
      <c r="C26" s="35">
        <v>0</v>
      </c>
      <c r="D26" s="8"/>
      <c r="E26" s="14"/>
      <c r="F26" s="14"/>
    </row>
    <row r="27" spans="1:6" ht="30">
      <c r="A27" s="7" t="s">
        <v>6</v>
      </c>
      <c r="B27" s="8">
        <v>665.7</v>
      </c>
      <c r="C27" s="36">
        <v>2800</v>
      </c>
      <c r="D27" s="8">
        <v>0.6</v>
      </c>
      <c r="E27" s="14">
        <f>D27/C27*100</f>
        <v>0.02142857142857143</v>
      </c>
      <c r="F27" s="14">
        <f>D27/B27*100</f>
        <v>0.09013068949977467</v>
      </c>
    </row>
    <row r="28" spans="1:6" ht="30">
      <c r="A28" s="7" t="s">
        <v>7</v>
      </c>
      <c r="B28" s="8">
        <v>372.7</v>
      </c>
      <c r="C28" s="35">
        <v>0</v>
      </c>
      <c r="D28" s="8">
        <v>77.9</v>
      </c>
      <c r="E28" s="14">
        <f>D28/B28*100</f>
        <v>20.901529380198554</v>
      </c>
      <c r="F28" s="14">
        <f>D28/B28*100</f>
        <v>20.901529380198554</v>
      </c>
    </row>
    <row r="29" spans="1:6" ht="17.25" customHeight="1">
      <c r="A29" s="7" t="s">
        <v>21</v>
      </c>
      <c r="B29" s="8">
        <v>133.2</v>
      </c>
      <c r="C29" s="35">
        <v>0</v>
      </c>
      <c r="D29" s="8">
        <v>36.4</v>
      </c>
      <c r="E29" s="14">
        <f>D29/B29*100</f>
        <v>27.32732732732733</v>
      </c>
      <c r="F29" s="14">
        <f>D29/B29*100</f>
        <v>27.32732732732733</v>
      </c>
    </row>
    <row r="30" spans="1:6" ht="17.25" customHeight="1">
      <c r="A30" s="7" t="s">
        <v>22</v>
      </c>
      <c r="B30" s="8">
        <v>1014.3</v>
      </c>
      <c r="C30" s="36">
        <v>14000</v>
      </c>
      <c r="D30" s="8">
        <v>29.1</v>
      </c>
      <c r="E30" s="14">
        <f>D30/C30*100</f>
        <v>0.20785714285714288</v>
      </c>
      <c r="F30" s="14">
        <f>D30/B30*100</f>
        <v>2.868973676427093</v>
      </c>
    </row>
    <row r="31" spans="1:6" ht="15">
      <c r="A31" s="7" t="s">
        <v>8</v>
      </c>
      <c r="B31" s="8">
        <v>296</v>
      </c>
      <c r="C31" s="35">
        <v>3000</v>
      </c>
      <c r="D31" s="8">
        <v>93.6</v>
      </c>
      <c r="E31" s="14">
        <f>D31/C31*100</f>
        <v>3.1199999999999997</v>
      </c>
      <c r="F31" s="14">
        <f>D31/B31*100</f>
        <v>31.62162162162162</v>
      </c>
    </row>
    <row r="32" spans="1:6" ht="34.5" customHeight="1">
      <c r="A32" s="7" t="s">
        <v>28</v>
      </c>
      <c r="B32" s="8"/>
      <c r="C32" s="35"/>
      <c r="D32" s="8"/>
      <c r="E32" s="14"/>
      <c r="F32" s="14"/>
    </row>
    <row r="33" spans="1:6" ht="24" customHeight="1">
      <c r="A33" s="7" t="s">
        <v>48</v>
      </c>
      <c r="B33" s="8">
        <v>73.8</v>
      </c>
      <c r="C33" s="35"/>
      <c r="D33" s="8"/>
      <c r="E33" s="14"/>
      <c r="F33" s="14"/>
    </row>
    <row r="34" spans="1:6" ht="24" customHeight="1">
      <c r="A34" s="7" t="s">
        <v>49</v>
      </c>
      <c r="B34" s="8">
        <v>-398.8</v>
      </c>
      <c r="C34" s="17">
        <v>0</v>
      </c>
      <c r="D34" s="8">
        <v>406.3</v>
      </c>
      <c r="E34" s="14"/>
      <c r="F34" s="14">
        <f aca="true" t="shared" si="2" ref="F34:F39">D34/B34*100</f>
        <v>-101.88064192577733</v>
      </c>
    </row>
    <row r="35" spans="1:6" ht="18.75" customHeight="1">
      <c r="A35" s="7" t="s">
        <v>30</v>
      </c>
      <c r="B35" s="8">
        <v>580.7</v>
      </c>
      <c r="C35" s="17"/>
      <c r="D35" s="8"/>
      <c r="E35" s="14"/>
      <c r="F35" s="14">
        <f t="shared" si="2"/>
        <v>0</v>
      </c>
    </row>
    <row r="36" spans="1:6" s="10" customFormat="1" ht="24.75" customHeight="1">
      <c r="A36" s="28" t="s">
        <v>46</v>
      </c>
      <c r="B36" s="16">
        <f>B6+B20</f>
        <v>38734.6</v>
      </c>
      <c r="C36" s="16">
        <f>C6+C20</f>
        <v>510958.60000000003</v>
      </c>
      <c r="D36" s="16">
        <f>D6+D20</f>
        <v>36735.200000000004</v>
      </c>
      <c r="E36" s="29">
        <f>D36/C36*100</f>
        <v>7.18946701357018</v>
      </c>
      <c r="F36" s="29">
        <f t="shared" si="2"/>
        <v>94.83820666794031</v>
      </c>
    </row>
    <row r="37" spans="1:6" s="10" customFormat="1" ht="32.25" customHeight="1">
      <c r="A37" s="24" t="s">
        <v>29</v>
      </c>
      <c r="B37" s="12">
        <f>B36-B35</f>
        <v>38153.9</v>
      </c>
      <c r="C37" s="12">
        <f>C36-C35</f>
        <v>510958.60000000003</v>
      </c>
      <c r="D37" s="12">
        <f>D36-D35</f>
        <v>36735.200000000004</v>
      </c>
      <c r="E37" s="15">
        <f>D37/C37*100</f>
        <v>7.18946701357018</v>
      </c>
      <c r="F37" s="15">
        <f t="shared" si="2"/>
        <v>96.281638312204</v>
      </c>
    </row>
    <row r="38" spans="1:6" s="10" customFormat="1" ht="34.5" customHeight="1">
      <c r="A38" s="30" t="s">
        <v>44</v>
      </c>
      <c r="B38" s="16">
        <f>B39+B45+B46</f>
        <v>3050.9000000000015</v>
      </c>
      <c r="C38" s="16">
        <f>C39+C45+C46</f>
        <v>1226825.5000000002</v>
      </c>
      <c r="D38" s="16">
        <f>D39+D45+D46</f>
        <v>-41759.90000000001</v>
      </c>
      <c r="E38" s="29">
        <f aca="true" t="shared" si="3" ref="E38:E43">D38/C38*100</f>
        <v>-3.4038989245006728</v>
      </c>
      <c r="F38" s="29">
        <f t="shared" si="2"/>
        <v>-1368.7731489068797</v>
      </c>
    </row>
    <row r="39" spans="1:6" s="10" customFormat="1" ht="23.25" customHeight="1">
      <c r="A39" s="25" t="s">
        <v>35</v>
      </c>
      <c r="B39" s="22">
        <f>B40+B41+B42+B43+B44</f>
        <v>36203.4</v>
      </c>
      <c r="C39" s="22">
        <f>C40+C41+C42+C43</f>
        <v>1226825.5000000002</v>
      </c>
      <c r="D39" s="22">
        <f>D40+D41+D42+D43</f>
        <v>84788.79999999999</v>
      </c>
      <c r="E39" s="21">
        <f t="shared" si="3"/>
        <v>6.911235542463046</v>
      </c>
      <c r="F39" s="21">
        <f t="shared" si="2"/>
        <v>234.20120762138356</v>
      </c>
    </row>
    <row r="40" spans="1:6" s="10" customFormat="1" ht="21" customHeight="1">
      <c r="A40" s="26" t="s">
        <v>36</v>
      </c>
      <c r="B40" s="23">
        <v>231.4</v>
      </c>
      <c r="C40" s="23">
        <v>198891.9</v>
      </c>
      <c r="D40" s="23">
        <v>33148.6</v>
      </c>
      <c r="E40" s="14">
        <f t="shared" si="3"/>
        <v>16.66664152738246</v>
      </c>
      <c r="F40" s="14">
        <f aca="true" t="shared" si="4" ref="F40:F46">D40/B40*100</f>
        <v>14325.237683664647</v>
      </c>
    </row>
    <row r="41" spans="1:6" s="10" customFormat="1" ht="20.25" customHeight="1">
      <c r="A41" s="26" t="s">
        <v>37</v>
      </c>
      <c r="B41" s="23">
        <v>6071.6</v>
      </c>
      <c r="C41" s="23">
        <v>248635.5</v>
      </c>
      <c r="D41" s="23">
        <v>0</v>
      </c>
      <c r="E41" s="14">
        <f t="shared" si="3"/>
        <v>0</v>
      </c>
      <c r="F41" s="14">
        <f t="shared" si="4"/>
        <v>0</v>
      </c>
    </row>
    <row r="42" spans="1:6" s="10" customFormat="1" ht="21.75" customHeight="1">
      <c r="A42" s="26" t="s">
        <v>38</v>
      </c>
      <c r="B42" s="23">
        <v>29849.6</v>
      </c>
      <c r="C42" s="23">
        <v>747112.3</v>
      </c>
      <c r="D42" s="23">
        <v>51640.2</v>
      </c>
      <c r="E42" s="14">
        <f t="shared" si="3"/>
        <v>6.911972939007964</v>
      </c>
      <c r="F42" s="14">
        <f t="shared" si="4"/>
        <v>173.00131325042884</v>
      </c>
    </row>
    <row r="43" spans="1:6" s="10" customFormat="1" ht="22.5" customHeight="1">
      <c r="A43" s="26" t="s">
        <v>39</v>
      </c>
      <c r="B43" s="23"/>
      <c r="C43" s="23">
        <v>32185.8</v>
      </c>
      <c r="D43" s="23">
        <v>0</v>
      </c>
      <c r="E43" s="14">
        <f t="shared" si="3"/>
        <v>0</v>
      </c>
      <c r="F43" s="14"/>
    </row>
    <row r="44" spans="1:6" s="10" customFormat="1" ht="22.5" customHeight="1">
      <c r="A44" s="26" t="s">
        <v>50</v>
      </c>
      <c r="B44" s="23">
        <v>50.8</v>
      </c>
      <c r="C44" s="23"/>
      <c r="D44" s="23"/>
      <c r="E44" s="15"/>
      <c r="F44" s="14">
        <f t="shared" si="4"/>
        <v>0</v>
      </c>
    </row>
    <row r="45" spans="1:6" s="10" customFormat="1" ht="54.75" customHeight="1">
      <c r="A45" s="27" t="s">
        <v>42</v>
      </c>
      <c r="B45" s="22">
        <v>4764.4</v>
      </c>
      <c r="C45" s="22">
        <v>0</v>
      </c>
      <c r="D45" s="22">
        <v>0</v>
      </c>
      <c r="E45" s="15"/>
      <c r="F45" s="21">
        <f t="shared" si="4"/>
        <v>0</v>
      </c>
    </row>
    <row r="46" spans="1:6" s="10" customFormat="1" ht="40.5" customHeight="1">
      <c r="A46" s="27" t="s">
        <v>43</v>
      </c>
      <c r="B46" s="22">
        <v>-37916.9</v>
      </c>
      <c r="C46" s="22">
        <v>0</v>
      </c>
      <c r="D46" s="22">
        <v>-126548.7</v>
      </c>
      <c r="E46" s="15"/>
      <c r="F46" s="21">
        <f t="shared" si="4"/>
        <v>333.75275932367884</v>
      </c>
    </row>
    <row r="47" spans="1:6" ht="21" customHeight="1">
      <c r="A47" s="31" t="s">
        <v>47</v>
      </c>
      <c r="B47" s="32">
        <f>B48+B55+B59+B65+B54+B70+B71+B78+B81+B86</f>
        <v>49004.09999999999</v>
      </c>
      <c r="C47" s="32">
        <f>C48+C55+C59+C65+C54+C70+C71+C78+C81+C86</f>
        <v>1815613.7</v>
      </c>
      <c r="D47" s="32">
        <f>D48+D55+D59+D65+D54+D70+D71+D78+D81+D86</f>
        <v>62018.2</v>
      </c>
      <c r="E47" s="29">
        <f>D47/C47*100</f>
        <v>3.4158257342957925</v>
      </c>
      <c r="F47" s="39">
        <f>D47/B47*100</f>
        <v>126.55716562491712</v>
      </c>
    </row>
    <row r="48" spans="1:6" ht="21" customHeight="1">
      <c r="A48" s="42" t="s">
        <v>81</v>
      </c>
      <c r="B48" s="43">
        <f>B49+B51+B53+B50+B52</f>
        <v>3352.2000000000003</v>
      </c>
      <c r="C48" s="43">
        <f>C49+C51+C53+C50+C52</f>
        <v>125914.2</v>
      </c>
      <c r="D48" s="43">
        <f>D49+D51+D53+D50+D52</f>
        <v>3486.4</v>
      </c>
      <c r="E48" s="14">
        <f>D48/C48*100</f>
        <v>2.768869595327612</v>
      </c>
      <c r="F48" s="14">
        <f aca="true" t="shared" si="5" ref="F48:F85">D48/B48*100</f>
        <v>104.0033410894338</v>
      </c>
    </row>
    <row r="49" spans="1:6" ht="15">
      <c r="A49" s="40" t="s">
        <v>51</v>
      </c>
      <c r="B49" s="41">
        <v>1477.9</v>
      </c>
      <c r="C49" s="41">
        <v>91030</v>
      </c>
      <c r="D49" s="41">
        <v>1283.7</v>
      </c>
      <c r="E49" s="14">
        <f aca="true" t="shared" si="6" ref="E49:E88">D49/C49*100</f>
        <v>1.4101944413929475</v>
      </c>
      <c r="F49" s="14">
        <f t="shared" si="5"/>
        <v>86.85973340550781</v>
      </c>
    </row>
    <row r="50" spans="1:6" ht="15">
      <c r="A50" s="40" t="s">
        <v>89</v>
      </c>
      <c r="B50" s="41">
        <v>0</v>
      </c>
      <c r="C50" s="41">
        <v>5.5</v>
      </c>
      <c r="D50" s="41">
        <v>0</v>
      </c>
      <c r="E50" s="14">
        <f t="shared" si="6"/>
        <v>0</v>
      </c>
      <c r="F50" s="14"/>
    </row>
    <row r="51" spans="1:6" ht="15">
      <c r="A51" s="40" t="s">
        <v>52</v>
      </c>
      <c r="B51" s="41">
        <v>556.4</v>
      </c>
      <c r="C51" s="41">
        <v>7314.5</v>
      </c>
      <c r="D51" s="41">
        <v>398.3</v>
      </c>
      <c r="E51" s="14">
        <f t="shared" si="6"/>
        <v>5.445348280812086</v>
      </c>
      <c r="F51" s="14">
        <f t="shared" si="5"/>
        <v>71.58519051042416</v>
      </c>
    </row>
    <row r="52" spans="1:6" ht="15">
      <c r="A52" s="40" t="s">
        <v>90</v>
      </c>
      <c r="B52" s="41">
        <v>0</v>
      </c>
      <c r="C52" s="41">
        <v>700</v>
      </c>
      <c r="D52" s="41">
        <v>0</v>
      </c>
      <c r="E52" s="14">
        <f t="shared" si="6"/>
        <v>0</v>
      </c>
      <c r="F52" s="14"/>
    </row>
    <row r="53" spans="1:6" ht="15">
      <c r="A53" s="40" t="s">
        <v>53</v>
      </c>
      <c r="B53" s="41">
        <v>1317.9</v>
      </c>
      <c r="C53" s="41">
        <v>26864.2</v>
      </c>
      <c r="D53" s="41">
        <v>1804.4</v>
      </c>
      <c r="E53" s="14">
        <f t="shared" si="6"/>
        <v>6.716745706181461</v>
      </c>
      <c r="F53" s="14">
        <f t="shared" si="5"/>
        <v>136.91478867895896</v>
      </c>
    </row>
    <row r="54" spans="1:6" ht="15">
      <c r="A54" s="42" t="s">
        <v>54</v>
      </c>
      <c r="B54" s="43">
        <v>71.7</v>
      </c>
      <c r="C54" s="43">
        <v>3279.2</v>
      </c>
      <c r="D54" s="43">
        <v>36</v>
      </c>
      <c r="E54" s="21">
        <f t="shared" si="6"/>
        <v>1.0978287387167602</v>
      </c>
      <c r="F54" s="21">
        <f t="shared" si="5"/>
        <v>50.2092050209205</v>
      </c>
    </row>
    <row r="55" spans="1:6" ht="15">
      <c r="A55" s="42" t="s">
        <v>82</v>
      </c>
      <c r="B55" s="43">
        <f>B56+B57+B58</f>
        <v>440.40000000000003</v>
      </c>
      <c r="C55" s="43">
        <f>C56+C57+C58</f>
        <v>13257.8</v>
      </c>
      <c r="D55" s="43">
        <f>D56+D57+D58</f>
        <v>222.89999999999998</v>
      </c>
      <c r="E55" s="21">
        <f t="shared" si="6"/>
        <v>1.68127441958696</v>
      </c>
      <c r="F55" s="21">
        <f t="shared" si="5"/>
        <v>50.61307901907356</v>
      </c>
    </row>
    <row r="56" spans="1:6" ht="15">
      <c r="A56" s="40" t="s">
        <v>55</v>
      </c>
      <c r="B56" s="41">
        <v>137.4</v>
      </c>
      <c r="C56" s="41">
        <v>2216.1</v>
      </c>
      <c r="D56" s="41">
        <v>116.3</v>
      </c>
      <c r="E56" s="14">
        <f t="shared" si="6"/>
        <v>5.2479581246333655</v>
      </c>
      <c r="F56" s="14">
        <f t="shared" si="5"/>
        <v>84.6433770014556</v>
      </c>
    </row>
    <row r="57" spans="1:6" ht="15">
      <c r="A57" s="40" t="s">
        <v>56</v>
      </c>
      <c r="B57" s="41">
        <v>280.2</v>
      </c>
      <c r="C57" s="41">
        <v>8118.7</v>
      </c>
      <c r="D57" s="41">
        <v>106.6</v>
      </c>
      <c r="E57" s="14">
        <f t="shared" si="6"/>
        <v>1.3130180940298324</v>
      </c>
      <c r="F57" s="14">
        <f t="shared" si="5"/>
        <v>38.04425410421128</v>
      </c>
    </row>
    <row r="58" spans="1:6" ht="15">
      <c r="A58" s="40" t="s">
        <v>57</v>
      </c>
      <c r="B58" s="41">
        <v>22.8</v>
      </c>
      <c r="C58" s="41">
        <v>2923</v>
      </c>
      <c r="D58" s="41">
        <v>0</v>
      </c>
      <c r="E58" s="14">
        <f t="shared" si="6"/>
        <v>0</v>
      </c>
      <c r="F58" s="14">
        <f t="shared" si="5"/>
        <v>0</v>
      </c>
    </row>
    <row r="59" spans="1:6" ht="15">
      <c r="A59" s="42" t="s">
        <v>83</v>
      </c>
      <c r="B59" s="43">
        <f>B60+B61+B63+B64+B62</f>
        <v>1643.5</v>
      </c>
      <c r="C59" s="43">
        <f>C60+C61+C63+C64+C62</f>
        <v>225755.3</v>
      </c>
      <c r="D59" s="43">
        <f>D60+D61+D63+D64+D62</f>
        <v>15</v>
      </c>
      <c r="E59" s="21">
        <f t="shared" si="6"/>
        <v>0.0066443622807526555</v>
      </c>
      <c r="F59" s="21">
        <f t="shared" si="5"/>
        <v>0.9126863401277762</v>
      </c>
    </row>
    <row r="60" spans="1:6" ht="15">
      <c r="A60" s="40" t="s">
        <v>58</v>
      </c>
      <c r="B60" s="41">
        <v>0</v>
      </c>
      <c r="C60" s="41">
        <v>2367</v>
      </c>
      <c r="D60" s="41">
        <v>0</v>
      </c>
      <c r="E60" s="14">
        <f t="shared" si="6"/>
        <v>0</v>
      </c>
      <c r="F60" s="21"/>
    </row>
    <row r="61" spans="1:6" ht="15">
      <c r="A61" s="40" t="s">
        <v>59</v>
      </c>
      <c r="B61" s="41">
        <v>0</v>
      </c>
      <c r="C61" s="41">
        <v>1587.4</v>
      </c>
      <c r="D61" s="41">
        <v>0</v>
      </c>
      <c r="E61" s="14">
        <f t="shared" si="6"/>
        <v>0</v>
      </c>
      <c r="F61" s="21"/>
    </row>
    <row r="62" spans="1:6" ht="15">
      <c r="A62" s="40" t="s">
        <v>91</v>
      </c>
      <c r="B62" s="41">
        <v>0</v>
      </c>
      <c r="C62" s="41">
        <v>132.1</v>
      </c>
      <c r="D62" s="41">
        <v>0</v>
      </c>
      <c r="E62" s="14">
        <f t="shared" si="6"/>
        <v>0</v>
      </c>
      <c r="F62" s="21"/>
    </row>
    <row r="63" spans="1:6" ht="15">
      <c r="A63" s="40" t="s">
        <v>60</v>
      </c>
      <c r="B63" s="41">
        <v>1603.4</v>
      </c>
      <c r="C63" s="41">
        <v>216855.8</v>
      </c>
      <c r="D63" s="41">
        <v>0</v>
      </c>
      <c r="E63" s="14">
        <f t="shared" si="6"/>
        <v>0</v>
      </c>
      <c r="F63" s="14">
        <f t="shared" si="5"/>
        <v>0</v>
      </c>
    </row>
    <row r="64" spans="1:6" ht="15">
      <c r="A64" s="40" t="s">
        <v>61</v>
      </c>
      <c r="B64" s="41">
        <v>40.1</v>
      </c>
      <c r="C64" s="41">
        <v>4813</v>
      </c>
      <c r="D64" s="41">
        <v>15</v>
      </c>
      <c r="E64" s="14">
        <f t="shared" si="6"/>
        <v>0.31165593185123625</v>
      </c>
      <c r="F64" s="14">
        <f t="shared" si="5"/>
        <v>37.40648379052369</v>
      </c>
    </row>
    <row r="65" spans="1:6" ht="15">
      <c r="A65" s="42" t="s">
        <v>84</v>
      </c>
      <c r="B65" s="43">
        <f>B66+B67+B68+B69</f>
        <v>551</v>
      </c>
      <c r="C65" s="43">
        <f>C66+C67+C68+C69</f>
        <v>214395.7</v>
      </c>
      <c r="D65" s="43">
        <f>D66+D67+D68+D69</f>
        <v>786.6</v>
      </c>
      <c r="E65" s="21">
        <f t="shared" si="6"/>
        <v>0.36689168672692596</v>
      </c>
      <c r="F65" s="21">
        <f t="shared" si="5"/>
        <v>142.75862068965517</v>
      </c>
    </row>
    <row r="66" spans="1:6" ht="15">
      <c r="A66" s="40" t="s">
        <v>62</v>
      </c>
      <c r="B66" s="41">
        <v>0.2</v>
      </c>
      <c r="C66" s="41">
        <v>33218.7</v>
      </c>
      <c r="D66" s="41">
        <v>0</v>
      </c>
      <c r="E66" s="14">
        <f t="shared" si="6"/>
        <v>0</v>
      </c>
      <c r="F66" s="14">
        <f t="shared" si="5"/>
        <v>0</v>
      </c>
    </row>
    <row r="67" spans="1:6" ht="15">
      <c r="A67" s="40" t="s">
        <v>63</v>
      </c>
      <c r="B67" s="41">
        <v>282.4</v>
      </c>
      <c r="C67" s="41">
        <v>76324.7</v>
      </c>
      <c r="D67" s="41">
        <v>0</v>
      </c>
      <c r="E67" s="14">
        <f t="shared" si="6"/>
        <v>0</v>
      </c>
      <c r="F67" s="14">
        <f t="shared" si="5"/>
        <v>0</v>
      </c>
    </row>
    <row r="68" spans="1:6" ht="15">
      <c r="A68" s="40" t="s">
        <v>64</v>
      </c>
      <c r="B68" s="41">
        <v>268.4</v>
      </c>
      <c r="C68" s="41">
        <v>104852.3</v>
      </c>
      <c r="D68" s="41">
        <v>786.6</v>
      </c>
      <c r="E68" s="14">
        <f t="shared" si="6"/>
        <v>0.7501981358539583</v>
      </c>
      <c r="F68" s="14">
        <f t="shared" si="5"/>
        <v>293.07004470938904</v>
      </c>
    </row>
    <row r="69" spans="1:6" ht="15">
      <c r="A69" s="40" t="s">
        <v>65</v>
      </c>
      <c r="B69" s="41">
        <v>0</v>
      </c>
      <c r="C69" s="41">
        <v>0</v>
      </c>
      <c r="D69" s="41">
        <v>0</v>
      </c>
      <c r="E69" s="14"/>
      <c r="F69" s="21"/>
    </row>
    <row r="70" spans="1:6" ht="15">
      <c r="A70" s="42" t="s">
        <v>66</v>
      </c>
      <c r="B70" s="43">
        <v>0</v>
      </c>
      <c r="C70" s="43">
        <v>300</v>
      </c>
      <c r="D70" s="43">
        <v>0</v>
      </c>
      <c r="E70" s="21">
        <f t="shared" si="6"/>
        <v>0</v>
      </c>
      <c r="F70" s="21"/>
    </row>
    <row r="71" spans="1:6" ht="15">
      <c r="A71" s="42" t="s">
        <v>85</v>
      </c>
      <c r="B71" s="43">
        <f>B72+B73+B74+B75+B76+B77</f>
        <v>30501.3</v>
      </c>
      <c r="C71" s="43">
        <f>C72+C73+C74+C75+C76+C77</f>
        <v>1003154.2999999999</v>
      </c>
      <c r="D71" s="43">
        <f>D72+D73+D74+D75+D76+D77</f>
        <v>52144.799999999996</v>
      </c>
      <c r="E71" s="21">
        <f t="shared" si="6"/>
        <v>5.19808368463356</v>
      </c>
      <c r="F71" s="21">
        <f t="shared" si="5"/>
        <v>170.95927058846672</v>
      </c>
    </row>
    <row r="72" spans="1:6" ht="15">
      <c r="A72" s="40" t="s">
        <v>67</v>
      </c>
      <c r="B72" s="41">
        <v>2381.6</v>
      </c>
      <c r="C72" s="41">
        <v>256787.8</v>
      </c>
      <c r="D72" s="41">
        <v>16587.7</v>
      </c>
      <c r="E72" s="14">
        <f t="shared" si="6"/>
        <v>6.459691620863609</v>
      </c>
      <c r="F72" s="14">
        <f t="shared" si="5"/>
        <v>696.4939536446087</v>
      </c>
    </row>
    <row r="73" spans="1:6" ht="15">
      <c r="A73" s="40" t="s">
        <v>68</v>
      </c>
      <c r="B73" s="41">
        <v>24127.7</v>
      </c>
      <c r="C73" s="41">
        <v>659977.9</v>
      </c>
      <c r="D73" s="41">
        <v>31332.5</v>
      </c>
      <c r="E73" s="14">
        <f t="shared" si="6"/>
        <v>4.747507454416276</v>
      </c>
      <c r="F73" s="14">
        <f t="shared" si="5"/>
        <v>129.8611139893152</v>
      </c>
    </row>
    <row r="74" spans="1:6" ht="15">
      <c r="A74" s="40" t="s">
        <v>69</v>
      </c>
      <c r="B74" s="41">
        <v>3900</v>
      </c>
      <c r="C74" s="41">
        <v>64799.1</v>
      </c>
      <c r="D74" s="41">
        <v>4076</v>
      </c>
      <c r="E74" s="14">
        <f t="shared" si="6"/>
        <v>6.290210820829302</v>
      </c>
      <c r="F74" s="14">
        <f t="shared" si="5"/>
        <v>104.51282051282051</v>
      </c>
    </row>
    <row r="75" spans="1:6" ht="15">
      <c r="A75" s="40" t="s">
        <v>71</v>
      </c>
      <c r="B75" s="41">
        <v>0</v>
      </c>
      <c r="C75" s="41">
        <v>123</v>
      </c>
      <c r="D75" s="41">
        <v>0</v>
      </c>
      <c r="E75" s="14">
        <f t="shared" si="6"/>
        <v>0</v>
      </c>
      <c r="F75" s="14"/>
    </row>
    <row r="76" spans="1:6" ht="15">
      <c r="A76" s="40" t="s">
        <v>70</v>
      </c>
      <c r="B76" s="41">
        <v>0</v>
      </c>
      <c r="C76" s="41">
        <v>0</v>
      </c>
      <c r="D76" s="41">
        <v>0</v>
      </c>
      <c r="E76" s="14"/>
      <c r="F76" s="14"/>
    </row>
    <row r="77" spans="1:6" ht="15">
      <c r="A77" s="40" t="s">
        <v>72</v>
      </c>
      <c r="B77" s="41">
        <v>92</v>
      </c>
      <c r="C77" s="41">
        <v>21466.5</v>
      </c>
      <c r="D77" s="41">
        <v>148.6</v>
      </c>
      <c r="E77" s="14">
        <f t="shared" si="6"/>
        <v>0.6922413993897467</v>
      </c>
      <c r="F77" s="14">
        <f t="shared" si="5"/>
        <v>161.52173913043478</v>
      </c>
    </row>
    <row r="78" spans="1:6" ht="15">
      <c r="A78" s="42" t="s">
        <v>86</v>
      </c>
      <c r="B78" s="43">
        <f>B79+B80</f>
        <v>12440.3</v>
      </c>
      <c r="C78" s="43">
        <f>C79+C80</f>
        <v>129994.2</v>
      </c>
      <c r="D78" s="43">
        <f>D79+D80</f>
        <v>5342.9</v>
      </c>
      <c r="E78" s="21">
        <f t="shared" si="6"/>
        <v>4.110106450903194</v>
      </c>
      <c r="F78" s="21">
        <f t="shared" si="5"/>
        <v>42.94832118196506</v>
      </c>
    </row>
    <row r="79" spans="1:6" ht="15">
      <c r="A79" s="40" t="s">
        <v>73</v>
      </c>
      <c r="B79" s="41">
        <v>12398.3</v>
      </c>
      <c r="C79" s="41">
        <v>125290.9</v>
      </c>
      <c r="D79" s="41">
        <v>5288.9</v>
      </c>
      <c r="E79" s="14">
        <f t="shared" si="6"/>
        <v>4.221296199484559</v>
      </c>
      <c r="F79" s="14">
        <f t="shared" si="5"/>
        <v>42.65826766572837</v>
      </c>
    </row>
    <row r="80" spans="1:6" ht="15">
      <c r="A80" s="40" t="s">
        <v>74</v>
      </c>
      <c r="B80" s="41">
        <v>42</v>
      </c>
      <c r="C80" s="41">
        <v>4703.3</v>
      </c>
      <c r="D80" s="41">
        <v>54</v>
      </c>
      <c r="E80" s="14">
        <f t="shared" si="6"/>
        <v>1.1481300363574511</v>
      </c>
      <c r="F80" s="14">
        <f t="shared" si="5"/>
        <v>128.57142857142858</v>
      </c>
    </row>
    <row r="81" spans="1:6" ht="15">
      <c r="A81" s="42" t="s">
        <v>87</v>
      </c>
      <c r="B81" s="43">
        <f>B82+B83+B84+B85</f>
        <v>3.7</v>
      </c>
      <c r="C81" s="43">
        <f>C82+C83+C84+C85</f>
        <v>71514.9</v>
      </c>
      <c r="D81" s="43">
        <f>D82+D83+D84+D85</f>
        <v>-16.4</v>
      </c>
      <c r="E81" s="21">
        <f t="shared" si="6"/>
        <v>-0.022932284041507434</v>
      </c>
      <c r="F81" s="21">
        <f t="shared" si="5"/>
        <v>-443.24324324324317</v>
      </c>
    </row>
    <row r="82" spans="1:6" ht="15">
      <c r="A82" s="40" t="s">
        <v>75</v>
      </c>
      <c r="B82" s="41">
        <v>0</v>
      </c>
      <c r="C82" s="41">
        <v>743.8</v>
      </c>
      <c r="D82" s="41">
        <v>0</v>
      </c>
      <c r="E82" s="14">
        <f t="shared" si="6"/>
        <v>0</v>
      </c>
      <c r="F82" s="14"/>
    </row>
    <row r="83" spans="1:6" ht="15">
      <c r="A83" s="40" t="s">
        <v>76</v>
      </c>
      <c r="B83" s="41">
        <v>0</v>
      </c>
      <c r="C83" s="41">
        <v>12545.1</v>
      </c>
      <c r="D83" s="41">
        <v>-16.4</v>
      </c>
      <c r="E83" s="14">
        <f t="shared" si="6"/>
        <v>-0.13072833217750354</v>
      </c>
      <c r="F83" s="14"/>
    </row>
    <row r="84" spans="1:6" ht="15">
      <c r="A84" s="40" t="s">
        <v>77</v>
      </c>
      <c r="B84" s="41">
        <v>-3.5</v>
      </c>
      <c r="C84" s="41">
        <v>58105.2</v>
      </c>
      <c r="D84" s="41">
        <v>0</v>
      </c>
      <c r="E84" s="14">
        <f t="shared" si="6"/>
        <v>0</v>
      </c>
      <c r="F84" s="14">
        <f t="shared" si="5"/>
        <v>0</v>
      </c>
    </row>
    <row r="85" spans="1:6" ht="15">
      <c r="A85" s="40" t="s">
        <v>78</v>
      </c>
      <c r="B85" s="41">
        <v>7.2</v>
      </c>
      <c r="C85" s="41">
        <v>120.8</v>
      </c>
      <c r="D85" s="41">
        <v>0</v>
      </c>
      <c r="E85" s="14">
        <f t="shared" si="6"/>
        <v>0</v>
      </c>
      <c r="F85" s="14">
        <f t="shared" si="5"/>
        <v>0</v>
      </c>
    </row>
    <row r="86" spans="1:6" ht="15">
      <c r="A86" s="42" t="s">
        <v>88</v>
      </c>
      <c r="B86" s="43">
        <f>B87+B88</f>
        <v>0</v>
      </c>
      <c r="C86" s="43">
        <f>C87+C88</f>
        <v>28048.1</v>
      </c>
      <c r="D86" s="43">
        <f>D87+D88</f>
        <v>0</v>
      </c>
      <c r="E86" s="21">
        <f t="shared" si="6"/>
        <v>0</v>
      </c>
      <c r="F86" s="21"/>
    </row>
    <row r="87" spans="1:6" ht="15">
      <c r="A87" s="40" t="s">
        <v>79</v>
      </c>
      <c r="B87" s="41">
        <v>0</v>
      </c>
      <c r="C87" s="41">
        <v>20419</v>
      </c>
      <c r="D87" s="41">
        <v>0</v>
      </c>
      <c r="E87" s="14">
        <f t="shared" si="6"/>
        <v>0</v>
      </c>
      <c r="F87" s="21"/>
    </row>
    <row r="88" spans="1:6" ht="15">
      <c r="A88" s="40" t="s">
        <v>80</v>
      </c>
      <c r="B88" s="41">
        <v>0</v>
      </c>
      <c r="C88" s="41">
        <v>7629.1</v>
      </c>
      <c r="D88" s="41">
        <v>0</v>
      </c>
      <c r="E88" s="14">
        <f t="shared" si="6"/>
        <v>0</v>
      </c>
      <c r="F88" s="21"/>
    </row>
    <row r="89" spans="1:6" ht="15">
      <c r="A89" s="46" t="s">
        <v>92</v>
      </c>
      <c r="B89" s="47">
        <f>B5-B47</f>
        <v>-7218.599999999991</v>
      </c>
      <c r="C89" s="47">
        <f>C5-C47</f>
        <v>-77829.59999999963</v>
      </c>
      <c r="D89" s="47">
        <f>D5-D47</f>
        <v>-67042.9</v>
      </c>
      <c r="E89" s="48" t="s">
        <v>93</v>
      </c>
      <c r="F89" s="48" t="s">
        <v>93</v>
      </c>
    </row>
  </sheetData>
  <sheetProtection/>
  <mergeCells count="2">
    <mergeCell ref="E1:F1"/>
    <mergeCell ref="A2:F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chfin01</cp:lastModifiedBy>
  <cp:lastPrinted>2023-02-02T17:02:04Z</cp:lastPrinted>
  <dcterms:created xsi:type="dcterms:W3CDTF">2008-11-10T05:44:55Z</dcterms:created>
  <dcterms:modified xsi:type="dcterms:W3CDTF">2023-02-02T17:07:46Z</dcterms:modified>
  <cp:category/>
  <cp:version/>
  <cp:contentType/>
  <cp:contentStatus/>
</cp:coreProperties>
</file>