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28" windowWidth="7512" windowHeight="5640"/>
  </bookViews>
  <sheets>
    <sheet name="на 01.12.2022г. (тыс.руб)" sheetId="294" r:id="rId1"/>
  </sheets>
  <definedNames>
    <definedName name="_xlnm.Print_Titles" localSheetId="0">'на 01.12.2022г. (тыс.руб)'!$5:$8</definedName>
    <definedName name="_xlnm.Print_Area" localSheetId="0">'на 01.12.2022г. (тыс.руб)'!$A$1:$K$71</definedName>
  </definedNames>
  <calcPr calcId="145621"/>
</workbook>
</file>

<file path=xl/calcChain.xml><?xml version="1.0" encoding="utf-8"?>
<calcChain xmlns="http://schemas.openxmlformats.org/spreadsheetml/2006/main">
  <c r="I47" i="294" l="1"/>
  <c r="J47" i="294"/>
  <c r="H47" i="294"/>
  <c r="E47" i="294"/>
  <c r="F47" i="294"/>
  <c r="D47" i="294"/>
  <c r="I29" i="294"/>
  <c r="J29" i="294"/>
  <c r="H29" i="294"/>
  <c r="E29" i="294"/>
  <c r="F29" i="294"/>
  <c r="D29" i="294"/>
  <c r="J24" i="294" l="1"/>
  <c r="I24" i="294"/>
  <c r="H24" i="294"/>
  <c r="E24" i="294"/>
  <c r="F24" i="294"/>
  <c r="D24" i="294"/>
  <c r="J36" i="294" l="1"/>
  <c r="I36" i="294"/>
  <c r="H36" i="294"/>
  <c r="E36" i="294"/>
  <c r="F36" i="294"/>
  <c r="D36" i="294"/>
  <c r="J21" i="294" l="1"/>
  <c r="G45" i="294" l="1"/>
  <c r="C45" i="294"/>
  <c r="I21" i="294"/>
  <c r="H21" i="294"/>
  <c r="E21" i="294"/>
  <c r="F21" i="294"/>
  <c r="D21" i="294"/>
  <c r="G19" i="294"/>
  <c r="J10" i="294"/>
  <c r="I10" i="294"/>
  <c r="H10" i="294"/>
  <c r="E10" i="294"/>
  <c r="F10" i="294"/>
  <c r="D10" i="294"/>
  <c r="K45" i="294" l="1"/>
  <c r="J55" i="294" l="1"/>
  <c r="I55" i="294"/>
  <c r="H55" i="294"/>
  <c r="E55" i="294"/>
  <c r="F55" i="294"/>
  <c r="D55" i="294"/>
  <c r="G59" i="294"/>
  <c r="C59" i="294"/>
  <c r="G28" i="294"/>
  <c r="C28" i="294"/>
  <c r="K28" i="294" l="1"/>
  <c r="G14" i="294"/>
  <c r="C14" i="294"/>
  <c r="K14" i="294" l="1"/>
  <c r="G64" i="294"/>
  <c r="C64" i="294"/>
  <c r="J63" i="294"/>
  <c r="J62" i="294" s="1"/>
  <c r="I63" i="294"/>
  <c r="I62" i="294" s="1"/>
  <c r="H63" i="294"/>
  <c r="H62" i="294" s="1"/>
  <c r="F63" i="294"/>
  <c r="F62" i="294" s="1"/>
  <c r="E63" i="294"/>
  <c r="E62" i="294" s="1"/>
  <c r="D63" i="294"/>
  <c r="D62" i="294" s="1"/>
  <c r="G58" i="294"/>
  <c r="G57" i="294"/>
  <c r="G56" i="294"/>
  <c r="G49" i="294"/>
  <c r="G50" i="294"/>
  <c r="G51" i="294"/>
  <c r="G52" i="294"/>
  <c r="G53" i="294"/>
  <c r="C58" i="294"/>
  <c r="C57" i="294"/>
  <c r="C56" i="294"/>
  <c r="G55" i="294" l="1"/>
  <c r="G62" i="294"/>
  <c r="C62" i="294"/>
  <c r="C63" i="294"/>
  <c r="G63" i="294"/>
  <c r="K64" i="294"/>
  <c r="C55" i="294"/>
  <c r="K63" i="294" l="1"/>
  <c r="G35" i="294"/>
  <c r="C35" i="294"/>
  <c r="G26" i="294"/>
  <c r="G27" i="294"/>
  <c r="C26" i="294"/>
  <c r="C27" i="294"/>
  <c r="K27" i="294" l="1"/>
  <c r="K26" i="294"/>
  <c r="K35" i="294"/>
  <c r="C53" i="294" l="1"/>
  <c r="C52" i="294"/>
  <c r="C51" i="294" l="1"/>
  <c r="G48" i="294"/>
  <c r="C48" i="294"/>
  <c r="G42" i="294"/>
  <c r="C42" i="294"/>
  <c r="G41" i="294"/>
  <c r="C41" i="294"/>
  <c r="G25" i="294"/>
  <c r="G17" i="294"/>
  <c r="C17" i="294"/>
  <c r="G16" i="294"/>
  <c r="C16" i="294"/>
  <c r="K16" i="294" l="1"/>
  <c r="K51" i="294"/>
  <c r="K42" i="294"/>
  <c r="G10" i="294"/>
  <c r="K48" i="294"/>
  <c r="K41" i="294"/>
  <c r="K17" i="294"/>
  <c r="G32" i="294"/>
  <c r="C32" i="294"/>
  <c r="G20" i="294"/>
  <c r="C20" i="294"/>
  <c r="C19" i="294"/>
  <c r="K32" i="294" l="1"/>
  <c r="K19" i="294"/>
  <c r="K20" i="294"/>
  <c r="G61" i="294" l="1"/>
  <c r="C61" i="294"/>
  <c r="J60" i="294"/>
  <c r="J54" i="294" s="1"/>
  <c r="I60" i="294"/>
  <c r="I54" i="294" s="1"/>
  <c r="H60" i="294"/>
  <c r="H54" i="294" s="1"/>
  <c r="F60" i="294"/>
  <c r="F54" i="294" s="1"/>
  <c r="E60" i="294"/>
  <c r="E54" i="294" s="1"/>
  <c r="D60" i="294"/>
  <c r="D54" i="294" s="1"/>
  <c r="G44" i="294"/>
  <c r="C44" i="294"/>
  <c r="G43" i="294"/>
  <c r="C43" i="294"/>
  <c r="G40" i="294"/>
  <c r="C40" i="294"/>
  <c r="G39" i="294"/>
  <c r="C39" i="294"/>
  <c r="C25" i="294"/>
  <c r="K25" i="294" s="1"/>
  <c r="G54" i="294" l="1"/>
  <c r="K61" i="294"/>
  <c r="C60" i="294"/>
  <c r="C54" i="294" s="1"/>
  <c r="G60" i="294"/>
  <c r="K43" i="294"/>
  <c r="G36" i="294"/>
  <c r="C24" i="294"/>
  <c r="G24" i="294"/>
  <c r="K39" i="294"/>
  <c r="K40" i="294"/>
  <c r="K44" i="294"/>
  <c r="K60" i="294" l="1"/>
  <c r="K24" i="294"/>
  <c r="I23" i="294" l="1"/>
  <c r="J23" i="294"/>
  <c r="H23" i="294"/>
  <c r="E23" i="294"/>
  <c r="F23" i="294"/>
  <c r="D23" i="294"/>
  <c r="G22" i="294" l="1"/>
  <c r="C34" i="294" l="1"/>
  <c r="G33" i="294"/>
  <c r="C33" i="294"/>
  <c r="C18" i="294"/>
  <c r="G18" i="294"/>
  <c r="K33" i="294" l="1"/>
  <c r="K18" i="294"/>
  <c r="G13" i="294"/>
  <c r="C13" i="294"/>
  <c r="K13" i="294" l="1"/>
  <c r="C50" i="294"/>
  <c r="C49" i="294"/>
  <c r="I46" i="294"/>
  <c r="F46" i="294"/>
  <c r="E46" i="294"/>
  <c r="G38" i="294"/>
  <c r="C38" i="294"/>
  <c r="G37" i="294"/>
  <c r="C37" i="294"/>
  <c r="G31" i="294"/>
  <c r="C31" i="294"/>
  <c r="G30" i="294"/>
  <c r="C30" i="294"/>
  <c r="C22" i="294"/>
  <c r="J9" i="294"/>
  <c r="I9" i="294"/>
  <c r="I65" i="294" s="1"/>
  <c r="E9" i="294"/>
  <c r="E65" i="294" s="1"/>
  <c r="G15" i="294"/>
  <c r="C15" i="294"/>
  <c r="G12" i="294"/>
  <c r="C12" i="294"/>
  <c r="G11" i="294"/>
  <c r="C11" i="294"/>
  <c r="J65" i="294" l="1"/>
  <c r="K15" i="294"/>
  <c r="K50" i="294"/>
  <c r="J46" i="294"/>
  <c r="G47" i="294"/>
  <c r="G46" i="294" s="1"/>
  <c r="K30" i="294"/>
  <c r="K31" i="294"/>
  <c r="K37" i="294"/>
  <c r="K38" i="294"/>
  <c r="G21" i="294"/>
  <c r="C21" i="294"/>
  <c r="C36" i="294"/>
  <c r="C47" i="294"/>
  <c r="C46" i="294" s="1"/>
  <c r="F9" i="294"/>
  <c r="F65" i="294" s="1"/>
  <c r="C29" i="294"/>
  <c r="D46" i="294"/>
  <c r="H46" i="294"/>
  <c r="K49" i="294"/>
  <c r="K12" i="294"/>
  <c r="K22" i="294"/>
  <c r="K11" i="294"/>
  <c r="C10" i="294"/>
  <c r="D9" i="294"/>
  <c r="H9" i="294"/>
  <c r="H65" i="294" l="1"/>
  <c r="D65" i="294"/>
  <c r="C23" i="294"/>
  <c r="G34" i="294"/>
  <c r="K34" i="294" s="1"/>
  <c r="K36" i="294"/>
  <c r="G29" i="294"/>
  <c r="G23" i="294" s="1"/>
  <c r="K46" i="294"/>
  <c r="K47" i="294"/>
  <c r="G9" i="294"/>
  <c r="K21" i="294"/>
  <c r="C9" i="294"/>
  <c r="C65" i="294" s="1"/>
  <c r="K10" i="294"/>
  <c r="G65" i="294" l="1"/>
  <c r="K9" i="294"/>
  <c r="K54" i="294"/>
  <c r="K29" i="294"/>
  <c r="K23" i="294" l="1"/>
  <c r="K65" i="294"/>
</calcChain>
</file>

<file path=xl/sharedStrings.xml><?xml version="1.0" encoding="utf-8"?>
<sst xmlns="http://schemas.openxmlformats.org/spreadsheetml/2006/main" count="116" uniqueCount="74">
  <si>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</si>
  <si>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</si>
  <si>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</si>
  <si>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</si>
  <si>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</si>
  <si>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</si>
  <si>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</si>
  <si>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</si>
  <si>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</si>
  <si>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</si>
  <si>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</si>
  <si>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>Дорожное хозяйство (дорожные фонды)</t>
  </si>
  <si>
    <t>Общее образование</t>
  </si>
  <si>
    <t>У ЖКХ    ЭТи С</t>
  </si>
  <si>
    <t xml:space="preserve">% выполнения плана </t>
  </si>
  <si>
    <t>ЖИЛИЩНО - КОММУНАЛЬНОЕ ХОЗЯЙСТВО - ВСЕГО</t>
  </si>
  <si>
    <t>Коммунальное хозяйство</t>
  </si>
  <si>
    <t>ИТОГО ЗА ГОД ПО АДРЕСНОЙ                                         ИНВЕСТИЦИОННОЙ ПРОГРАММЕ</t>
  </si>
  <si>
    <t>(тыс.руб)</t>
  </si>
  <si>
    <t>Благоустройство</t>
  </si>
  <si>
    <t>ОХРАНА ОКРУЖАЮЩЕЙ СРЕДЫ</t>
  </si>
  <si>
    <t>Сбор, удаление отходов и очистка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</si>
  <si>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</si>
  <si>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снегоплавильной станции в городе Чебоксары</t>
  </si>
  <si>
    <t>Строительство общеобразовательной школы поз. 37 в мкр. 3 района "Садовый" г. Чебоксары Чувашской Республики</t>
  </si>
  <si>
    <t>Реконструкция автомобильной дороги по ул. Гражданская (от кольца по ул. Гражданская до ул. Социалистическая)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</si>
  <si>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</si>
  <si>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автомобильной дороги ул.1-ая Южная в г.Чебоксары</t>
  </si>
  <si>
    <t>Реконструкция Лапсарского проезда со строительством подъеза к д. 65 по Лапсарскому проезду в г. Чебоксары</t>
  </si>
  <si>
    <t>Жилищное хозяйство</t>
  </si>
  <si>
    <t>Строительство (приобретение) жилья для малоимущих граждан</t>
  </si>
  <si>
    <t>Строительство сетей наружного освещения на участке от д. № 136 А до д. № 130 В по ул. Тельмана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</si>
  <si>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</si>
  <si>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ливневых очистных сооружений в районе Марпосадского шоссе</t>
  </si>
  <si>
    <t>УАиГ</t>
  </si>
  <si>
    <t>У ЖКХ  ЭТиС</t>
  </si>
  <si>
    <t>У ЖКХ  ЭТиС,  УАиГ</t>
  </si>
  <si>
    <t>Строительство дороги N 2 в I очереди 7 микрорайона центральной части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</si>
  <si>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</si>
  <si>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сетей наружного освещения по ул.Крупская и ул.Кременского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</si>
  <si>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</si>
  <si>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</si>
  <si>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</si>
  <si>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наружного освещения в мкр.Соляное</t>
  </si>
  <si>
    <t>План на 2022 год</t>
  </si>
  <si>
    <t>Реконструкция моста по ул. Полевая</t>
  </si>
  <si>
    <t>Реконструкция моста по ул.Грибоедова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</si>
  <si>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</si>
  <si>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сетей ливневой канализации в I очереди  VII микрорайона центральной части города Чебоксары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</si>
  <si>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</si>
  <si>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</si>
  <si>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ливневой канализации в комплексе с очистными сооружениями в микрорайоне "Байконур"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</si>
  <si>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</si>
  <si>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</si>
  <si>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</si>
  <si>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>Строительство  наружного освещения по ул.Солнечная г. Чебоксары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</si>
  <si>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</si>
  <si>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</si>
  <si>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внутрипоселковых газораспределительных сетей в пос.Сосновка</t>
  </si>
  <si>
    <t xml:space="preserve"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 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</si>
  <si>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</si>
  <si>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 xml:space="preserve">   Дошкольное образование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</si>
  <si>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</si>
  <si>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</si>
  <si>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объекта "Дошкольное образовательное учреждение на 240 мест мкр. "Благовещенский" г. Чебоксары</t>
  </si>
  <si>
    <t>Культура, кинематография</t>
  </si>
  <si>
    <t>Культура</t>
  </si>
  <si>
    <t>Строительство многофункционального центра культуры и досуга в Заволжье г. Чебоксары</t>
  </si>
  <si>
    <t>Строительство автомобильной дороги по ул. Пархоменко г. Чебоксары</t>
  </si>
  <si>
    <t>Строительство многоквартирного жилого дома по ул. Н.И. Ашмарина г. Чебоксары</t>
  </si>
  <si>
    <t>Строительство объекта "Дошкольное образовательное учреждение на 160 мест мкр. "Альгешево" г. Чебоксары</t>
  </si>
  <si>
    <t>Строительство сетей наружного освещения  по ул. Эльменя в районе д.№13,15,17</t>
  </si>
  <si>
    <t>об исполнении инвестиционной программы г.Чебоксары на 01.12.2022 года</t>
  </si>
  <si>
    <t>Кассовые расходы за январь -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</si>
</sst>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4" fontId="11" fillId="2" borderId="0" xfId="0" applyNumberFormat="1" applyFont="1" applyFill="1"/>
    <xf numFmtId="0" fontId="1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" fontId="5" fillId="2" borderId="0" xfId="0" applyNumberFormat="1" applyFont="1" applyFill="1"/>
    <xf numFmtId="164" fontId="15" fillId="4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6" fillId="2" borderId="0" xfId="0" applyNumberFormat="1" applyFont="1" applyFill="1"/>
    <xf numFmtId="2" fontId="4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NumberFormat="1" applyFont="1" applyFill="1" applyBorder="1" applyAlignment="1">
      <alignment horizontal="justify" vertical="top" wrapText="1"/>
    </xf>
    <xf numFmtId="0" fontId="19" fillId="0" borderId="1" xfId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Zeros="0" tabSelected="1" zoomScale="55" zoomScaleNormal="55" zoomScaleSheetLayoutView="40" workbookViewId="0">
      <selection activeCell="H65" sqref="H65:J65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30.21875" style="1" customWidth="1"/>
    <col min="4" max="4" width="29.88671875" style="1" customWidth="1"/>
    <col min="5" max="5" width="27" style="1" customWidth="1"/>
    <col min="6" max="6" width="26.88671875" style="1" customWidth="1"/>
    <col min="7" max="7" width="30.88671875" style="1" customWidth="1"/>
    <col min="8" max="8" width="30.33203125" style="1" customWidth="1"/>
    <col min="9" max="9" width="27" style="1" customWidth="1"/>
    <col min="10" max="10" width="27.3320312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27" ht="37.5" customHeight="1" x14ac:dyDescent="0.25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27" ht="39.6" customHeight="1" x14ac:dyDescent="0.25">
      <c r="A3" s="32"/>
      <c r="B3" s="32"/>
      <c r="C3" s="32"/>
      <c r="D3" s="32"/>
      <c r="E3" s="32"/>
      <c r="F3" s="32"/>
      <c r="G3" s="33"/>
      <c r="H3" s="33"/>
      <c r="I3" s="33"/>
      <c r="J3" s="33"/>
      <c r="K3" s="8"/>
      <c r="L3" s="2"/>
      <c r="M3" s="2"/>
    </row>
    <row r="4" spans="1:27" ht="27" customHeight="1" x14ac:dyDescent="0.45">
      <c r="A4" s="73" t="s">
        <v>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74" t="s">
        <v>8</v>
      </c>
      <c r="B5" s="75" t="s">
        <v>10</v>
      </c>
      <c r="C5" s="67" t="s">
        <v>44</v>
      </c>
      <c r="D5" s="67"/>
      <c r="E5" s="67"/>
      <c r="F5" s="67"/>
      <c r="G5" s="78" t="s">
        <v>73</v>
      </c>
      <c r="H5" s="79"/>
      <c r="I5" s="79"/>
      <c r="J5" s="80"/>
      <c r="K5" s="81" t="s">
        <v>14</v>
      </c>
    </row>
    <row r="6" spans="1:27" ht="25.5" customHeight="1" x14ac:dyDescent="0.25">
      <c r="A6" s="74"/>
      <c r="B6" s="76"/>
      <c r="C6" s="67" t="s">
        <v>1</v>
      </c>
      <c r="D6" s="67" t="s">
        <v>2</v>
      </c>
      <c r="E6" s="67"/>
      <c r="F6" s="67"/>
      <c r="G6" s="67" t="s">
        <v>1</v>
      </c>
      <c r="H6" s="68" t="s">
        <v>2</v>
      </c>
      <c r="I6" s="69"/>
      <c r="J6" s="70"/>
      <c r="K6" s="82"/>
    </row>
    <row r="7" spans="1:27" ht="31.5" customHeight="1" x14ac:dyDescent="0.25">
      <c r="A7" s="74"/>
      <c r="B7" s="77"/>
      <c r="C7" s="67"/>
      <c r="D7" s="51" t="s">
        <v>3</v>
      </c>
      <c r="E7" s="51" t="s">
        <v>4</v>
      </c>
      <c r="F7" s="51" t="s">
        <v>5</v>
      </c>
      <c r="G7" s="67"/>
      <c r="H7" s="51" t="s">
        <v>3</v>
      </c>
      <c r="I7" s="51" t="s">
        <v>4</v>
      </c>
      <c r="J7" s="51" t="s">
        <v>5</v>
      </c>
      <c r="K7" s="83"/>
    </row>
    <row r="8" spans="1:27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27" ht="36" customHeight="1" x14ac:dyDescent="0.25">
      <c r="A9" s="14" t="s">
        <v>6</v>
      </c>
      <c r="B9" s="19"/>
      <c r="C9" s="41">
        <f t="shared" ref="C9:J9" si="0">C10+C21</f>
        <v>1420695</v>
      </c>
      <c r="D9" s="41">
        <f t="shared" si="0"/>
        <v>621749.4</v>
      </c>
      <c r="E9" s="41">
        <f t="shared" si="0"/>
        <v>604799.5</v>
      </c>
      <c r="F9" s="41">
        <f t="shared" si="0"/>
        <v>194146.1</v>
      </c>
      <c r="G9" s="41">
        <f t="shared" si="0"/>
        <v>1106328.26357</v>
      </c>
      <c r="H9" s="41">
        <f t="shared" si="0"/>
        <v>466128.81232999999</v>
      </c>
      <c r="I9" s="41">
        <f t="shared" si="0"/>
        <v>504847.85124000005</v>
      </c>
      <c r="J9" s="41">
        <f t="shared" si="0"/>
        <v>135351.6</v>
      </c>
      <c r="K9" s="40">
        <f t="shared" ref="K9:K22" si="1">G9/C9*100</f>
        <v>77.87232752772411</v>
      </c>
    </row>
    <row r="10" spans="1:27" ht="40.200000000000003" customHeight="1" x14ac:dyDescent="0.25">
      <c r="A10" s="15" t="s">
        <v>11</v>
      </c>
      <c r="B10" s="20"/>
      <c r="C10" s="45">
        <f>D10+E10+F10</f>
        <v>876734.10000000009</v>
      </c>
      <c r="D10" s="45">
        <f>D11+D12+D13+D14+D15+D16+D17+D18+D19+D20</f>
        <v>112484.5</v>
      </c>
      <c r="E10" s="45">
        <f t="shared" ref="E10:F10" si="2">E11+E12+E13+E14+E15+E16+E17+E18+E19+E20</f>
        <v>579588.80000000005</v>
      </c>
      <c r="F10" s="45">
        <f t="shared" si="2"/>
        <v>184660.80000000002</v>
      </c>
      <c r="G10" s="45">
        <f>H10+I10+J10</f>
        <v>719119.86357000005</v>
      </c>
      <c r="H10" s="45">
        <f t="shared" ref="H10:J10" si="3">H11+H12+H13+H14+H15+H16+H17+H18+H19+H20</f>
        <v>101569.51233</v>
      </c>
      <c r="I10" s="45">
        <f t="shared" si="3"/>
        <v>486819.45124000002</v>
      </c>
      <c r="J10" s="45">
        <f t="shared" si="3"/>
        <v>130730.9</v>
      </c>
      <c r="K10" s="39">
        <f t="shared" si="1"/>
        <v>82.022572587287286</v>
      </c>
    </row>
    <row r="11" spans="1:27" ht="68.400000000000006" x14ac:dyDescent="0.25">
      <c r="A11" s="59" t="s">
        <v>25</v>
      </c>
      <c r="B11" s="21" t="s">
        <v>35</v>
      </c>
      <c r="C11" s="44">
        <f t="shared" ref="C11:C22" si="4">D11+E11+F11</f>
        <v>705570.5</v>
      </c>
      <c r="D11" s="44"/>
      <c r="E11" s="44">
        <v>552610.9</v>
      </c>
      <c r="F11" s="44">
        <v>152959.6</v>
      </c>
      <c r="G11" s="44">
        <f t="shared" ref="G11:G22" si="5">H11+I11+J11</f>
        <v>582466.19999999995</v>
      </c>
      <c r="H11" s="44"/>
      <c r="I11" s="44">
        <v>464571.5</v>
      </c>
      <c r="J11" s="44">
        <v>117894.7</v>
      </c>
      <c r="K11" s="37">
        <f t="shared" si="1"/>
        <v>82.552516013637188</v>
      </c>
    </row>
    <row r="12" spans="1:27" ht="81" customHeight="1" x14ac:dyDescent="0.25">
      <c r="A12" s="60" t="s">
        <v>28</v>
      </c>
      <c r="B12" s="21" t="s">
        <v>35</v>
      </c>
      <c r="C12" s="44">
        <f t="shared" si="4"/>
        <v>4291.1000000000004</v>
      </c>
      <c r="D12" s="44"/>
      <c r="E12" s="44"/>
      <c r="F12" s="44">
        <v>4291.1000000000004</v>
      </c>
      <c r="G12" s="44">
        <f t="shared" si="5"/>
        <v>4211</v>
      </c>
      <c r="H12" s="44"/>
      <c r="I12" s="44"/>
      <c r="J12" s="44">
        <v>4211</v>
      </c>
      <c r="K12" s="37">
        <f t="shared" si="1"/>
        <v>98.133345762158868</v>
      </c>
    </row>
    <row r="13" spans="1:27" ht="72.599999999999994" customHeight="1" x14ac:dyDescent="0.25">
      <c r="A13" s="52" t="s">
        <v>27</v>
      </c>
      <c r="B13" s="21" t="s">
        <v>35</v>
      </c>
      <c r="C13" s="44">
        <f t="shared" ref="C13" si="6">D13+E13+F13</f>
        <v>7155</v>
      </c>
      <c r="D13" s="44"/>
      <c r="E13" s="44">
        <v>4000</v>
      </c>
      <c r="F13" s="44">
        <v>3155</v>
      </c>
      <c r="G13" s="44">
        <f t="shared" ref="G13" si="7">H13+I13+J13</f>
        <v>254.9</v>
      </c>
      <c r="H13" s="44"/>
      <c r="I13" s="44"/>
      <c r="J13" s="44">
        <v>254.9</v>
      </c>
      <c r="K13" s="37">
        <f t="shared" ref="K13:K16" si="8">G13/C13*100</f>
        <v>3.5625436757512228</v>
      </c>
    </row>
    <row r="14" spans="1:27" ht="50.4" x14ac:dyDescent="0.25">
      <c r="A14" s="52" t="s">
        <v>68</v>
      </c>
      <c r="B14" s="21" t="s">
        <v>35</v>
      </c>
      <c r="C14" s="44">
        <f t="shared" ref="C14" si="9">D14+E14+F14</f>
        <v>1747.6</v>
      </c>
      <c r="D14" s="42"/>
      <c r="E14" s="42"/>
      <c r="F14" s="42">
        <v>1747.6</v>
      </c>
      <c r="G14" s="44">
        <f t="shared" ref="G14" si="10">H14+I14+J14</f>
        <v>0</v>
      </c>
      <c r="H14" s="42"/>
      <c r="I14" s="42"/>
      <c r="J14" s="42"/>
      <c r="K14" s="37">
        <f t="shared" ref="K14" si="11">G14/C14*100</f>
        <v>0</v>
      </c>
    </row>
    <row r="15" spans="1:27" ht="68.400000000000006" x14ac:dyDescent="0.25">
      <c r="A15" s="13" t="s">
        <v>26</v>
      </c>
      <c r="B15" s="21" t="s">
        <v>35</v>
      </c>
      <c r="C15" s="44">
        <f t="shared" si="4"/>
        <v>1842.6</v>
      </c>
      <c r="D15" s="44"/>
      <c r="E15" s="44"/>
      <c r="F15" s="44">
        <v>1842.6</v>
      </c>
      <c r="G15" s="44">
        <f t="shared" si="5"/>
        <v>0</v>
      </c>
      <c r="H15" s="44"/>
      <c r="I15" s="44"/>
      <c r="J15" s="44"/>
      <c r="K15" s="37">
        <f t="shared" si="8"/>
        <v>0</v>
      </c>
    </row>
    <row r="16" spans="1:27" ht="114" x14ac:dyDescent="0.25">
      <c r="A16" s="13" t="s">
        <v>38</v>
      </c>
      <c r="B16" s="21" t="s">
        <v>35</v>
      </c>
      <c r="C16" s="44">
        <f t="shared" ref="C16:C17" si="12">D16+E16+F16</f>
        <v>6669.5</v>
      </c>
      <c r="D16" s="44"/>
      <c r="E16" s="44"/>
      <c r="F16" s="44">
        <v>6669.5</v>
      </c>
      <c r="G16" s="44">
        <f t="shared" ref="G16:G17" si="13">H16+I16+J16</f>
        <v>850.2</v>
      </c>
      <c r="H16" s="44"/>
      <c r="I16" s="44"/>
      <c r="J16" s="44">
        <v>850.2</v>
      </c>
      <c r="K16" s="37">
        <f t="shared" si="8"/>
        <v>12.747582277532048</v>
      </c>
    </row>
    <row r="17" spans="1:12" ht="45.6" x14ac:dyDescent="0.25">
      <c r="A17" s="60" t="s">
        <v>45</v>
      </c>
      <c r="B17" s="21" t="s">
        <v>35</v>
      </c>
      <c r="C17" s="44">
        <f t="shared" si="12"/>
        <v>3020</v>
      </c>
      <c r="D17" s="44"/>
      <c r="E17" s="44"/>
      <c r="F17" s="44">
        <v>3020</v>
      </c>
      <c r="G17" s="44">
        <f t="shared" si="13"/>
        <v>0</v>
      </c>
      <c r="H17" s="44"/>
      <c r="I17" s="44"/>
      <c r="J17" s="44"/>
      <c r="K17" s="37">
        <f t="shared" ref="K17" si="14">G17/C17*100</f>
        <v>0</v>
      </c>
    </row>
    <row r="18" spans="1:12" ht="66.599999999999994" customHeight="1" x14ac:dyDescent="0.4">
      <c r="A18" s="60" t="s">
        <v>46</v>
      </c>
      <c r="B18" s="21" t="s">
        <v>35</v>
      </c>
      <c r="C18" s="44">
        <f t="shared" ref="C18" si="15">D18+E18+F18</f>
        <v>3020</v>
      </c>
      <c r="D18" s="44"/>
      <c r="E18" s="44"/>
      <c r="F18" s="44">
        <v>3020</v>
      </c>
      <c r="G18" s="44">
        <f t="shared" ref="G18:G19" si="16">H18+I18+J18</f>
        <v>0</v>
      </c>
      <c r="H18" s="44"/>
      <c r="I18" s="44"/>
      <c r="J18" s="44"/>
      <c r="K18" s="37">
        <f t="shared" ref="K18" si="17">G18/C18*100</f>
        <v>0</v>
      </c>
      <c r="L18" s="12"/>
    </row>
    <row r="19" spans="1:12" ht="45.6" x14ac:dyDescent="0.25">
      <c r="A19" s="30" t="s">
        <v>37</v>
      </c>
      <c r="B19" s="24" t="s">
        <v>34</v>
      </c>
      <c r="C19" s="44">
        <f t="shared" ref="C19:C20" si="18">D19+E19+F19</f>
        <v>107876.29999999999</v>
      </c>
      <c r="D19" s="44">
        <v>91412.4</v>
      </c>
      <c r="E19" s="44">
        <v>13265.9</v>
      </c>
      <c r="F19" s="44">
        <v>3198</v>
      </c>
      <c r="G19" s="44">
        <f t="shared" si="16"/>
        <v>96574.8</v>
      </c>
      <c r="H19" s="44">
        <v>80806.7</v>
      </c>
      <c r="I19" s="44">
        <v>12678.5</v>
      </c>
      <c r="J19" s="44">
        <v>3089.6</v>
      </c>
      <c r="K19" s="37">
        <f t="shared" ref="K19:K20" si="19">G19/C19*100</f>
        <v>89.52364884594671</v>
      </c>
    </row>
    <row r="20" spans="1:12" ht="75.599999999999994" x14ac:dyDescent="0.25">
      <c r="A20" s="60" t="s">
        <v>47</v>
      </c>
      <c r="B20" s="24" t="s">
        <v>34</v>
      </c>
      <c r="C20" s="44">
        <f t="shared" si="18"/>
        <v>35541.5</v>
      </c>
      <c r="D20" s="44">
        <v>21072.1</v>
      </c>
      <c r="E20" s="44">
        <v>9712</v>
      </c>
      <c r="F20" s="44">
        <v>4757.3999999999996</v>
      </c>
      <c r="G20" s="44">
        <f t="shared" ref="G20" si="20">H20+I20+J20</f>
        <v>34762.763570000003</v>
      </c>
      <c r="H20" s="44">
        <v>20762.812330000001</v>
      </c>
      <c r="I20" s="44">
        <v>9569.4512400000003</v>
      </c>
      <c r="J20" s="44">
        <v>4430.5</v>
      </c>
      <c r="K20" s="37">
        <f t="shared" si="19"/>
        <v>97.808937636284355</v>
      </c>
    </row>
    <row r="21" spans="1:12" ht="45" customHeight="1" x14ac:dyDescent="0.25">
      <c r="A21" s="16" t="s">
        <v>0</v>
      </c>
      <c r="B21" s="21"/>
      <c r="C21" s="43">
        <f t="shared" si="4"/>
        <v>543960.9</v>
      </c>
      <c r="D21" s="43">
        <f>D22</f>
        <v>509264.9</v>
      </c>
      <c r="E21" s="43">
        <f t="shared" ref="E21:F21" si="21">E22</f>
        <v>25210.7</v>
      </c>
      <c r="F21" s="43">
        <f t="shared" si="21"/>
        <v>9485.2999999999993</v>
      </c>
      <c r="G21" s="43">
        <f t="shared" si="5"/>
        <v>387208.4</v>
      </c>
      <c r="H21" s="43">
        <f>H22</f>
        <v>364559.3</v>
      </c>
      <c r="I21" s="43">
        <f t="shared" ref="I21:J21" si="22">I22</f>
        <v>18028.400000000001</v>
      </c>
      <c r="J21" s="43">
        <f t="shared" si="22"/>
        <v>4620.7</v>
      </c>
      <c r="K21" s="37">
        <f t="shared" si="1"/>
        <v>71.183130993422509</v>
      </c>
    </row>
    <row r="22" spans="1:12" ht="182.4" x14ac:dyDescent="0.25">
      <c r="A22" s="13" t="s">
        <v>22</v>
      </c>
      <c r="B22" s="24" t="s">
        <v>36</v>
      </c>
      <c r="C22" s="44">
        <f t="shared" si="4"/>
        <v>543960.9</v>
      </c>
      <c r="D22" s="44">
        <v>509264.9</v>
      </c>
      <c r="E22" s="44">
        <v>25210.7</v>
      </c>
      <c r="F22" s="44">
        <v>9485.2999999999993</v>
      </c>
      <c r="G22" s="44">
        <f t="shared" si="5"/>
        <v>387208.4</v>
      </c>
      <c r="H22" s="44">
        <v>364559.3</v>
      </c>
      <c r="I22" s="44">
        <v>18028.400000000001</v>
      </c>
      <c r="J22" s="44">
        <v>4620.7</v>
      </c>
      <c r="K22" s="37">
        <f t="shared" si="1"/>
        <v>71.183130993422509</v>
      </c>
    </row>
    <row r="23" spans="1:12" ht="60" customHeight="1" x14ac:dyDescent="0.25">
      <c r="A23" s="17" t="s">
        <v>15</v>
      </c>
      <c r="B23" s="22"/>
      <c r="C23" s="41">
        <f>C24+C29+C36</f>
        <v>363759.20395000005</v>
      </c>
      <c r="D23" s="41">
        <f>D24+D29+D36</f>
        <v>47447</v>
      </c>
      <c r="E23" s="41">
        <f>E24+E29+E36</f>
        <v>240569.67895</v>
      </c>
      <c r="F23" s="41">
        <f>F24+F29+F36</f>
        <v>75742.525000000009</v>
      </c>
      <c r="G23" s="41">
        <f>G24+G29+G36</f>
        <v>235320.83999999997</v>
      </c>
      <c r="H23" s="41">
        <f>H24+H29+H36</f>
        <v>47447</v>
      </c>
      <c r="I23" s="41">
        <f>I24+I29+I36</f>
        <v>158786.46775000001</v>
      </c>
      <c r="J23" s="41">
        <f>J24+J29+J36</f>
        <v>29087.37225</v>
      </c>
      <c r="K23" s="40">
        <f>G23/C23*100</f>
        <v>64.691377549953515</v>
      </c>
    </row>
    <row r="24" spans="1:12" ht="30" x14ac:dyDescent="0.25">
      <c r="A24" s="16" t="s">
        <v>29</v>
      </c>
      <c r="B24" s="57"/>
      <c r="C24" s="43">
        <f>D24+E24+F24</f>
        <v>131051.81195</v>
      </c>
      <c r="D24" s="43">
        <f>D25+D26+D27+D28</f>
        <v>0</v>
      </c>
      <c r="E24" s="43">
        <f t="shared" ref="E24:F24" si="23">E25+E26+E27+E28</f>
        <v>109469.08695</v>
      </c>
      <c r="F24" s="43">
        <f t="shared" si="23"/>
        <v>21582.724999999999</v>
      </c>
      <c r="G24" s="43">
        <f>H24+I24+J24</f>
        <v>105906.44</v>
      </c>
      <c r="H24" s="43">
        <f t="shared" ref="H24:J24" si="24">H25+H26+H27+H28</f>
        <v>0</v>
      </c>
      <c r="I24" s="43">
        <f t="shared" si="24"/>
        <v>95853.067750000002</v>
      </c>
      <c r="J24" s="43">
        <f t="shared" si="24"/>
        <v>10053.37225</v>
      </c>
      <c r="K24" s="39">
        <f t="shared" ref="K24:K27" si="25">G24/C24*100</f>
        <v>80.812648390093472</v>
      </c>
    </row>
    <row r="25" spans="1:12" ht="60" customHeight="1" x14ac:dyDescent="0.25">
      <c r="A25" s="13" t="s">
        <v>30</v>
      </c>
      <c r="B25" s="24" t="s">
        <v>34</v>
      </c>
      <c r="C25" s="44">
        <f>D25+E25+F25</f>
        <v>10000</v>
      </c>
      <c r="D25" s="44"/>
      <c r="E25" s="44"/>
      <c r="F25" s="44">
        <v>10000</v>
      </c>
      <c r="G25" s="44">
        <f t="shared" ref="G25:G27" si="26">H25+I25+J25</f>
        <v>0</v>
      </c>
      <c r="H25" s="44"/>
      <c r="I25" s="44"/>
      <c r="J25" s="44"/>
      <c r="K25" s="37">
        <f t="shared" si="25"/>
        <v>0</v>
      </c>
    </row>
    <row r="26" spans="1:12" ht="213" customHeight="1" x14ac:dyDescent="0.25">
      <c r="A26" s="52" t="s">
        <v>59</v>
      </c>
      <c r="B26" s="24" t="s">
        <v>34</v>
      </c>
      <c r="C26" s="44">
        <f t="shared" ref="C26:C27" si="27">D26+E26+F26</f>
        <v>78868.211639999994</v>
      </c>
      <c r="D26" s="44"/>
      <c r="E26" s="44">
        <v>78868.211639999994</v>
      </c>
      <c r="F26" s="44"/>
      <c r="G26" s="44">
        <f t="shared" si="26"/>
        <v>69058.40036</v>
      </c>
      <c r="H26" s="44"/>
      <c r="I26" s="44">
        <v>69058.40036</v>
      </c>
      <c r="J26" s="44"/>
      <c r="K26" s="37">
        <f t="shared" si="25"/>
        <v>87.561767819996177</v>
      </c>
    </row>
    <row r="27" spans="1:12" ht="132" customHeight="1" x14ac:dyDescent="0.25">
      <c r="A27" s="52" t="s">
        <v>60</v>
      </c>
      <c r="B27" s="24" t="s">
        <v>34</v>
      </c>
      <c r="C27" s="44">
        <f t="shared" si="27"/>
        <v>38251.100310000002</v>
      </c>
      <c r="D27" s="44"/>
      <c r="E27" s="44">
        <v>30600.875309999999</v>
      </c>
      <c r="F27" s="44">
        <v>7650.2250000000004</v>
      </c>
      <c r="G27" s="44">
        <f t="shared" si="26"/>
        <v>33493.339639999998</v>
      </c>
      <c r="H27" s="44"/>
      <c r="I27" s="44">
        <v>26794.667389999999</v>
      </c>
      <c r="J27" s="44">
        <v>6698.6722499999996</v>
      </c>
      <c r="K27" s="37">
        <f t="shared" si="25"/>
        <v>87.561767814673345</v>
      </c>
    </row>
    <row r="28" spans="1:12" ht="50.4" x14ac:dyDescent="0.25">
      <c r="A28" s="52" t="s">
        <v>69</v>
      </c>
      <c r="B28" s="24"/>
      <c r="C28" s="44">
        <f t="shared" ref="C28" si="28">D28+E28+F28</f>
        <v>3932.5</v>
      </c>
      <c r="D28" s="44"/>
      <c r="E28" s="44"/>
      <c r="F28" s="44">
        <v>3932.5</v>
      </c>
      <c r="G28" s="44">
        <f t="shared" ref="G28" si="29">H28+I28+J28</f>
        <v>3354.7</v>
      </c>
      <c r="H28" s="44"/>
      <c r="I28" s="44"/>
      <c r="J28" s="44">
        <v>3354.7</v>
      </c>
      <c r="K28" s="37">
        <f t="shared" ref="K28" si="30">G28/C28*100</f>
        <v>85.307056579783847</v>
      </c>
    </row>
    <row r="29" spans="1:12" ht="27.75" customHeight="1" x14ac:dyDescent="0.25">
      <c r="A29" s="15" t="s">
        <v>16</v>
      </c>
      <c r="B29" s="15"/>
      <c r="C29" s="43">
        <f t="shared" ref="C29:C38" si="31">D29+E29+F29</f>
        <v>226989.19200000001</v>
      </c>
      <c r="D29" s="43">
        <f>D30+D31+D32+D33+D34+D35</f>
        <v>47447</v>
      </c>
      <c r="E29" s="43">
        <f t="shared" ref="E29:F29" si="32">E30+E31+E32+E33+E34+E35</f>
        <v>131100.592</v>
      </c>
      <c r="F29" s="43">
        <f t="shared" si="32"/>
        <v>48441.600000000006</v>
      </c>
      <c r="G29" s="43">
        <f t="shared" ref="G29:G38" si="33">H29+I29+J29</f>
        <v>128457.09999999999</v>
      </c>
      <c r="H29" s="43">
        <f>H30+H31+H32+H33+H34+H35</f>
        <v>47447</v>
      </c>
      <c r="I29" s="43">
        <f t="shared" ref="I29:J29" si="34">I30+I31+I32+I33+I34+I35</f>
        <v>62933.4</v>
      </c>
      <c r="J29" s="43">
        <f t="shared" si="34"/>
        <v>18076.7</v>
      </c>
      <c r="K29" s="39">
        <f t="shared" ref="K29:K38" si="35">G29/C29*100</f>
        <v>56.591725301176446</v>
      </c>
    </row>
    <row r="30" spans="1:12" ht="119.4" customHeight="1" x14ac:dyDescent="0.25">
      <c r="A30" s="52" t="s">
        <v>42</v>
      </c>
      <c r="B30" s="24" t="s">
        <v>34</v>
      </c>
      <c r="C30" s="44">
        <f t="shared" si="31"/>
        <v>1900.1</v>
      </c>
      <c r="D30" s="44"/>
      <c r="E30" s="44"/>
      <c r="F30" s="44">
        <v>1900.1</v>
      </c>
      <c r="G30" s="44">
        <f t="shared" si="33"/>
        <v>0</v>
      </c>
      <c r="H30" s="44"/>
      <c r="I30" s="44"/>
      <c r="J30" s="44"/>
      <c r="K30" s="37">
        <f t="shared" si="35"/>
        <v>0</v>
      </c>
    </row>
    <row r="31" spans="1:12" ht="79.2" customHeight="1" x14ac:dyDescent="0.25">
      <c r="A31" s="30" t="s">
        <v>48</v>
      </c>
      <c r="B31" s="24" t="s">
        <v>34</v>
      </c>
      <c r="C31" s="44">
        <f t="shared" si="31"/>
        <v>23259.800000000003</v>
      </c>
      <c r="D31" s="44">
        <v>18687</v>
      </c>
      <c r="E31" s="44">
        <v>3050.4</v>
      </c>
      <c r="F31" s="44">
        <v>1522.4</v>
      </c>
      <c r="G31" s="44">
        <f t="shared" si="33"/>
        <v>23259.800000000003</v>
      </c>
      <c r="H31" s="44">
        <v>18687</v>
      </c>
      <c r="I31" s="44">
        <v>3050.4</v>
      </c>
      <c r="J31" s="44">
        <v>1522.4</v>
      </c>
      <c r="K31" s="37">
        <f t="shared" si="35"/>
        <v>100</v>
      </c>
    </row>
    <row r="32" spans="1:12" ht="126" x14ac:dyDescent="0.25">
      <c r="A32" s="53" t="s">
        <v>49</v>
      </c>
      <c r="B32" s="24" t="s">
        <v>34</v>
      </c>
      <c r="C32" s="44">
        <f t="shared" si="31"/>
        <v>29324.792000000001</v>
      </c>
      <c r="D32" s="44">
        <v>24364</v>
      </c>
      <c r="E32" s="44">
        <v>3385.7919999999999</v>
      </c>
      <c r="F32" s="44">
        <v>1575</v>
      </c>
      <c r="G32" s="44">
        <f t="shared" si="33"/>
        <v>29324.7</v>
      </c>
      <c r="H32" s="44">
        <v>24364</v>
      </c>
      <c r="I32" s="44">
        <v>3385.8</v>
      </c>
      <c r="J32" s="44">
        <v>1574.9</v>
      </c>
      <c r="K32" s="37">
        <f t="shared" si="35"/>
        <v>99.999686272284563</v>
      </c>
    </row>
    <row r="33" spans="1:11" ht="81" customHeight="1" x14ac:dyDescent="0.25">
      <c r="A33" s="53" t="s">
        <v>50</v>
      </c>
      <c r="B33" s="24" t="s">
        <v>34</v>
      </c>
      <c r="C33" s="44">
        <f t="shared" ref="C33:C35" si="36">D33+E33+F33</f>
        <v>5547.0999999999995</v>
      </c>
      <c r="D33" s="44">
        <v>4396</v>
      </c>
      <c r="E33" s="44">
        <v>829.9</v>
      </c>
      <c r="F33" s="44">
        <v>321.2</v>
      </c>
      <c r="G33" s="44">
        <f t="shared" ref="G33:G36" si="37">H33+I33+J33</f>
        <v>5547</v>
      </c>
      <c r="H33" s="44">
        <v>4396</v>
      </c>
      <c r="I33" s="44">
        <v>829.9</v>
      </c>
      <c r="J33" s="44">
        <v>321.10000000000002</v>
      </c>
      <c r="K33" s="37">
        <f t="shared" ref="K33:K35" si="38">G33/C33*100</f>
        <v>99.998197256223989</v>
      </c>
    </row>
    <row r="34" spans="1:11" ht="94.2" customHeight="1" x14ac:dyDescent="0.25">
      <c r="A34" s="54" t="s">
        <v>51</v>
      </c>
      <c r="B34" s="24" t="s">
        <v>34</v>
      </c>
      <c r="C34" s="44">
        <f t="shared" si="36"/>
        <v>5000</v>
      </c>
      <c r="D34" s="44"/>
      <c r="E34" s="44"/>
      <c r="F34" s="44">
        <v>5000</v>
      </c>
      <c r="G34" s="44">
        <f t="shared" si="37"/>
        <v>0</v>
      </c>
      <c r="H34" s="44"/>
      <c r="I34" s="44"/>
      <c r="J34" s="44"/>
      <c r="K34" s="37">
        <f t="shared" si="38"/>
        <v>0</v>
      </c>
    </row>
    <row r="35" spans="1:11" ht="58.8" customHeight="1" x14ac:dyDescent="0.25">
      <c r="A35" s="46" t="s">
        <v>58</v>
      </c>
      <c r="B35" s="24" t="s">
        <v>13</v>
      </c>
      <c r="C35" s="44">
        <f t="shared" si="36"/>
        <v>161957.4</v>
      </c>
      <c r="D35" s="44"/>
      <c r="E35" s="44">
        <v>123834.5</v>
      </c>
      <c r="F35" s="44">
        <v>38122.9</v>
      </c>
      <c r="G35" s="44">
        <f t="shared" si="37"/>
        <v>70325.600000000006</v>
      </c>
      <c r="H35" s="44"/>
      <c r="I35" s="44">
        <v>55667.3</v>
      </c>
      <c r="J35" s="44">
        <v>14658.3</v>
      </c>
      <c r="K35" s="37">
        <f t="shared" si="38"/>
        <v>43.422282649635029</v>
      </c>
    </row>
    <row r="36" spans="1:11" ht="39" customHeight="1" x14ac:dyDescent="0.25">
      <c r="A36" s="56" t="s">
        <v>19</v>
      </c>
      <c r="B36" s="24"/>
      <c r="C36" s="43">
        <f t="shared" si="31"/>
        <v>5718.2</v>
      </c>
      <c r="D36" s="43">
        <f>D37+D38+D39+D40+D41+D42+D43+D44+D45</f>
        <v>0</v>
      </c>
      <c r="E36" s="43">
        <f t="shared" ref="E36:F36" si="39">E37+E38+E39+E40+E41+E42+E43+E44+E45</f>
        <v>0</v>
      </c>
      <c r="F36" s="43">
        <f t="shared" si="39"/>
        <v>5718.2</v>
      </c>
      <c r="G36" s="43">
        <f t="shared" si="37"/>
        <v>957.3</v>
      </c>
      <c r="H36" s="43">
        <f t="shared" ref="H36:J36" si="40">H37+H38+H39+H40+H41+H42+H43+H44+H45</f>
        <v>0</v>
      </c>
      <c r="I36" s="43">
        <f t="shared" si="40"/>
        <v>0</v>
      </c>
      <c r="J36" s="43">
        <f t="shared" si="40"/>
        <v>957.3</v>
      </c>
      <c r="K36" s="37">
        <f t="shared" si="35"/>
        <v>16.741282221678151</v>
      </c>
    </row>
    <row r="37" spans="1:11" ht="61.8" customHeight="1" x14ac:dyDescent="0.25">
      <c r="A37" s="46" t="s">
        <v>23</v>
      </c>
      <c r="B37" s="24" t="s">
        <v>13</v>
      </c>
      <c r="C37" s="44">
        <f t="shared" si="31"/>
        <v>20</v>
      </c>
      <c r="D37" s="44"/>
      <c r="E37" s="44"/>
      <c r="F37" s="44">
        <v>20</v>
      </c>
      <c r="G37" s="44">
        <f t="shared" si="33"/>
        <v>0</v>
      </c>
      <c r="H37" s="44"/>
      <c r="I37" s="44"/>
      <c r="J37" s="44"/>
      <c r="K37" s="37">
        <f t="shared" si="35"/>
        <v>0</v>
      </c>
    </row>
    <row r="38" spans="1:11" ht="68.400000000000006" x14ac:dyDescent="0.25">
      <c r="A38" s="46" t="s">
        <v>31</v>
      </c>
      <c r="B38" s="24" t="s">
        <v>13</v>
      </c>
      <c r="C38" s="44">
        <f t="shared" si="31"/>
        <v>347.9</v>
      </c>
      <c r="D38" s="44"/>
      <c r="E38" s="44"/>
      <c r="F38" s="44">
        <v>347.9</v>
      </c>
      <c r="G38" s="44">
        <f t="shared" si="33"/>
        <v>347.9</v>
      </c>
      <c r="H38" s="44"/>
      <c r="I38" s="44"/>
      <c r="J38" s="44">
        <v>347.9</v>
      </c>
      <c r="K38" s="37">
        <f t="shared" si="35"/>
        <v>100</v>
      </c>
    </row>
    <row r="39" spans="1:11" ht="45.6" x14ac:dyDescent="0.25">
      <c r="A39" s="46" t="s">
        <v>43</v>
      </c>
      <c r="B39" s="24" t="s">
        <v>13</v>
      </c>
      <c r="C39" s="44">
        <f t="shared" ref="C39:C44" si="41">D39+E39+F39</f>
        <v>610.5</v>
      </c>
      <c r="D39" s="44"/>
      <c r="E39" s="44"/>
      <c r="F39" s="44">
        <v>610.5</v>
      </c>
      <c r="G39" s="44">
        <f t="shared" ref="G39:G44" si="42">H39+I39+J39</f>
        <v>609.4</v>
      </c>
      <c r="H39" s="44"/>
      <c r="I39" s="44"/>
      <c r="J39" s="44">
        <v>609.4</v>
      </c>
      <c r="K39" s="37">
        <f t="shared" ref="K39:K44" si="43">G39/C39*100</f>
        <v>99.819819819819813</v>
      </c>
    </row>
    <row r="40" spans="1:11" ht="45.6" x14ac:dyDescent="0.25">
      <c r="A40" s="46" t="s">
        <v>39</v>
      </c>
      <c r="B40" s="24" t="s">
        <v>13</v>
      </c>
      <c r="C40" s="44">
        <f t="shared" si="41"/>
        <v>1607.8</v>
      </c>
      <c r="D40" s="44"/>
      <c r="E40" s="44"/>
      <c r="F40" s="44">
        <v>1607.8</v>
      </c>
      <c r="G40" s="44">
        <f t="shared" si="42"/>
        <v>0</v>
      </c>
      <c r="H40" s="44"/>
      <c r="I40" s="44"/>
      <c r="J40" s="44"/>
      <c r="K40" s="37">
        <f t="shared" si="43"/>
        <v>0</v>
      </c>
    </row>
    <row r="41" spans="1:11" ht="68.400000000000006" x14ac:dyDescent="0.25">
      <c r="A41" s="46" t="s">
        <v>52</v>
      </c>
      <c r="B41" s="24" t="s">
        <v>13</v>
      </c>
      <c r="C41" s="44">
        <f t="shared" ref="C41:C42" si="44">D41+E41+F41</f>
        <v>261.5</v>
      </c>
      <c r="D41" s="44"/>
      <c r="E41" s="44"/>
      <c r="F41" s="44">
        <v>261.5</v>
      </c>
      <c r="G41" s="44">
        <f t="shared" ref="G41:G42" si="45">H41+I41+J41</f>
        <v>0</v>
      </c>
      <c r="H41" s="44"/>
      <c r="I41" s="44"/>
      <c r="J41" s="44"/>
      <c r="K41" s="37">
        <f t="shared" ref="K41:K42" si="46">G41/C41*100</f>
        <v>0</v>
      </c>
    </row>
    <row r="42" spans="1:11" ht="68.400000000000006" x14ac:dyDescent="0.25">
      <c r="A42" s="46" t="s">
        <v>53</v>
      </c>
      <c r="B42" s="24" t="s">
        <v>13</v>
      </c>
      <c r="C42" s="44">
        <f t="shared" si="44"/>
        <v>511.5</v>
      </c>
      <c r="D42" s="44"/>
      <c r="E42" s="44"/>
      <c r="F42" s="44">
        <v>511.5</v>
      </c>
      <c r="G42" s="44">
        <f t="shared" si="45"/>
        <v>0</v>
      </c>
      <c r="H42" s="44"/>
      <c r="I42" s="44"/>
      <c r="J42" s="44"/>
      <c r="K42" s="37">
        <f t="shared" si="46"/>
        <v>0</v>
      </c>
    </row>
    <row r="43" spans="1:11" ht="45.6" x14ac:dyDescent="0.25">
      <c r="A43" s="46" t="s">
        <v>54</v>
      </c>
      <c r="B43" s="24" t="s">
        <v>13</v>
      </c>
      <c r="C43" s="44">
        <f t="shared" si="41"/>
        <v>261.5</v>
      </c>
      <c r="D43" s="44"/>
      <c r="E43" s="44"/>
      <c r="F43" s="44">
        <v>261.5</v>
      </c>
      <c r="G43" s="44">
        <f t="shared" si="42"/>
        <v>0</v>
      </c>
      <c r="H43" s="44"/>
      <c r="I43" s="44"/>
      <c r="J43" s="44"/>
      <c r="K43" s="37">
        <f t="shared" si="43"/>
        <v>0</v>
      </c>
    </row>
    <row r="44" spans="1:11" ht="45.6" x14ac:dyDescent="0.25">
      <c r="A44" s="46" t="s">
        <v>55</v>
      </c>
      <c r="B44" s="24" t="s">
        <v>13</v>
      </c>
      <c r="C44" s="44">
        <f t="shared" si="41"/>
        <v>1886</v>
      </c>
      <c r="D44" s="44"/>
      <c r="E44" s="44"/>
      <c r="F44" s="44">
        <v>1886</v>
      </c>
      <c r="G44" s="44">
        <f t="shared" si="42"/>
        <v>0</v>
      </c>
      <c r="H44" s="44"/>
      <c r="I44" s="44"/>
      <c r="J44" s="44"/>
      <c r="K44" s="37">
        <f t="shared" si="43"/>
        <v>0</v>
      </c>
    </row>
    <row r="45" spans="1:11" ht="45.6" x14ac:dyDescent="0.25">
      <c r="A45" s="46" t="s">
        <v>71</v>
      </c>
      <c r="B45" s="24" t="s">
        <v>13</v>
      </c>
      <c r="C45" s="44">
        <f t="shared" ref="C45" si="47">D45+E45+F45</f>
        <v>211.5</v>
      </c>
      <c r="D45" s="44"/>
      <c r="E45" s="44"/>
      <c r="F45" s="44">
        <v>211.5</v>
      </c>
      <c r="G45" s="44">
        <f t="shared" ref="G45" si="48">H45+I45+J45</f>
        <v>0</v>
      </c>
      <c r="H45" s="44"/>
      <c r="I45" s="44"/>
      <c r="J45" s="44"/>
      <c r="K45" s="37">
        <f t="shared" ref="K45" si="49">G45/C45*100</f>
        <v>0</v>
      </c>
    </row>
    <row r="46" spans="1:11" ht="34.799999999999997" customHeight="1" x14ac:dyDescent="0.25">
      <c r="A46" s="47" t="s">
        <v>20</v>
      </c>
      <c r="B46" s="49"/>
      <c r="C46" s="41">
        <f>C47</f>
        <v>212590.75641000003</v>
      </c>
      <c r="D46" s="41">
        <f t="shared" ref="D46:J46" si="50">D47</f>
        <v>189335.2</v>
      </c>
      <c r="E46" s="41">
        <f t="shared" si="50"/>
        <v>4649.9814100000003</v>
      </c>
      <c r="F46" s="41">
        <f t="shared" si="50"/>
        <v>18605.575000000001</v>
      </c>
      <c r="G46" s="41">
        <f t="shared" si="50"/>
        <v>194747.1</v>
      </c>
      <c r="H46" s="41">
        <f t="shared" si="50"/>
        <v>189335.2</v>
      </c>
      <c r="I46" s="41">
        <f t="shared" si="50"/>
        <v>1530</v>
      </c>
      <c r="J46" s="41">
        <f t="shared" si="50"/>
        <v>3881.9</v>
      </c>
      <c r="K46" s="36">
        <f t="shared" ref="K46:K51" si="51">G46/C46*100</f>
        <v>91.606569960366969</v>
      </c>
    </row>
    <row r="47" spans="1:11" ht="36.6" customHeight="1" x14ac:dyDescent="0.25">
      <c r="A47" s="48" t="s">
        <v>21</v>
      </c>
      <c r="B47" s="24"/>
      <c r="C47" s="43">
        <f t="shared" ref="C47:C50" si="52">D47+E47+F47</f>
        <v>212590.75641000003</v>
      </c>
      <c r="D47" s="43">
        <f>D48+D49+D50+D51+D52+D53</f>
        <v>189335.2</v>
      </c>
      <c r="E47" s="43">
        <f t="shared" ref="E47:F47" si="53">E48+E49+E50+E51+E52+E53</f>
        <v>4649.9814100000003</v>
      </c>
      <c r="F47" s="43">
        <f t="shared" si="53"/>
        <v>18605.575000000001</v>
      </c>
      <c r="G47" s="43">
        <f>H47+I47+J47</f>
        <v>194747.1</v>
      </c>
      <c r="H47" s="43">
        <f>H48+H49+H50+H51+H52+H53</f>
        <v>189335.2</v>
      </c>
      <c r="I47" s="43">
        <f t="shared" ref="I47:J47" si="54">I48+I49+I50+I51+I52+I53</f>
        <v>1530</v>
      </c>
      <c r="J47" s="43">
        <f t="shared" si="54"/>
        <v>3881.9</v>
      </c>
      <c r="K47" s="39">
        <f t="shared" si="51"/>
        <v>91.606569960366969</v>
      </c>
    </row>
    <row r="48" spans="1:11" ht="126" x14ac:dyDescent="0.25">
      <c r="A48" s="61" t="s">
        <v>56</v>
      </c>
      <c r="B48" s="24" t="s">
        <v>13</v>
      </c>
      <c r="C48" s="44">
        <f t="shared" ref="C48" si="55">D48+E48+F48</f>
        <v>196260.75641000003</v>
      </c>
      <c r="D48" s="44">
        <v>189335.2</v>
      </c>
      <c r="E48" s="44">
        <v>1529.9814100000001</v>
      </c>
      <c r="F48" s="44">
        <v>5395.5749999999998</v>
      </c>
      <c r="G48" s="44">
        <f t="shared" ref="G48:G53" si="56">H48+I48+J48</f>
        <v>194747.1</v>
      </c>
      <c r="H48" s="44">
        <v>189335.2</v>
      </c>
      <c r="I48" s="44">
        <v>1530</v>
      </c>
      <c r="J48" s="44">
        <v>3881.9</v>
      </c>
      <c r="K48" s="37">
        <f t="shared" si="51"/>
        <v>99.228752381429786</v>
      </c>
    </row>
    <row r="49" spans="1:11" ht="114" x14ac:dyDescent="0.25">
      <c r="A49" s="34" t="s">
        <v>32</v>
      </c>
      <c r="B49" s="24" t="s">
        <v>13</v>
      </c>
      <c r="C49" s="44">
        <f t="shared" si="52"/>
        <v>6330</v>
      </c>
      <c r="D49" s="44"/>
      <c r="E49" s="44"/>
      <c r="F49" s="44">
        <v>6330</v>
      </c>
      <c r="G49" s="44">
        <f t="shared" si="56"/>
        <v>0</v>
      </c>
      <c r="H49" s="44"/>
      <c r="I49" s="44"/>
      <c r="J49" s="44"/>
      <c r="K49" s="37">
        <f t="shared" si="51"/>
        <v>0</v>
      </c>
    </row>
    <row r="50" spans="1:11" ht="45.6" x14ac:dyDescent="0.25">
      <c r="A50" s="34" t="s">
        <v>33</v>
      </c>
      <c r="B50" s="24" t="s">
        <v>13</v>
      </c>
      <c r="C50" s="44">
        <f t="shared" si="52"/>
        <v>3910</v>
      </c>
      <c r="D50" s="44"/>
      <c r="E50" s="44">
        <v>3120</v>
      </c>
      <c r="F50" s="44">
        <v>790</v>
      </c>
      <c r="G50" s="44">
        <f t="shared" si="56"/>
        <v>0</v>
      </c>
      <c r="H50" s="44"/>
      <c r="I50" s="44"/>
      <c r="J50" s="44"/>
      <c r="K50" s="37">
        <f t="shared" si="51"/>
        <v>0</v>
      </c>
    </row>
    <row r="51" spans="1:11" ht="100.8" x14ac:dyDescent="0.25">
      <c r="A51" s="62" t="s">
        <v>57</v>
      </c>
      <c r="B51" s="24" t="s">
        <v>13</v>
      </c>
      <c r="C51" s="44">
        <f t="shared" ref="C51:C53" si="57">D51+E51+F51</f>
        <v>3670</v>
      </c>
      <c r="D51" s="44"/>
      <c r="E51" s="44"/>
      <c r="F51" s="44">
        <v>3670</v>
      </c>
      <c r="G51" s="44">
        <f t="shared" si="56"/>
        <v>0</v>
      </c>
      <c r="H51" s="44"/>
      <c r="I51" s="44"/>
      <c r="J51" s="44"/>
      <c r="K51" s="37">
        <f t="shared" si="51"/>
        <v>0</v>
      </c>
    </row>
    <row r="52" spans="1:11" ht="75.599999999999994" x14ac:dyDescent="0.25">
      <c r="A52" s="63" t="s">
        <v>40</v>
      </c>
      <c r="B52" s="24" t="s">
        <v>13</v>
      </c>
      <c r="C52" s="44">
        <f t="shared" si="57"/>
        <v>1210</v>
      </c>
      <c r="D52" s="44"/>
      <c r="E52" s="44"/>
      <c r="F52" s="44">
        <v>1210</v>
      </c>
      <c r="G52" s="44">
        <f t="shared" si="56"/>
        <v>0</v>
      </c>
      <c r="H52" s="44"/>
      <c r="I52" s="44"/>
      <c r="J52" s="44"/>
      <c r="K52" s="37"/>
    </row>
    <row r="53" spans="1:11" ht="75.599999999999994" x14ac:dyDescent="0.25">
      <c r="A53" s="63" t="s">
        <v>41</v>
      </c>
      <c r="B53" s="24" t="s">
        <v>13</v>
      </c>
      <c r="C53" s="44">
        <f t="shared" si="57"/>
        <v>1210</v>
      </c>
      <c r="D53" s="44"/>
      <c r="E53" s="44"/>
      <c r="F53" s="44">
        <v>1210</v>
      </c>
      <c r="G53" s="44">
        <f t="shared" si="56"/>
        <v>0</v>
      </c>
      <c r="H53" s="44"/>
      <c r="I53" s="44"/>
      <c r="J53" s="44"/>
      <c r="K53" s="37"/>
    </row>
    <row r="54" spans="1:11" ht="32.25" customHeight="1" x14ac:dyDescent="0.25">
      <c r="A54" s="14" t="s">
        <v>7</v>
      </c>
      <c r="B54" s="23"/>
      <c r="C54" s="41">
        <f>C55+C60</f>
        <v>1169202.0999999999</v>
      </c>
      <c r="D54" s="41">
        <f>D55+D60</f>
        <v>783298.5</v>
      </c>
      <c r="E54" s="41">
        <f t="shared" ref="E54:F54" si="58">E55+E60</f>
        <v>256690.3</v>
      </c>
      <c r="F54" s="41">
        <f t="shared" si="58"/>
        <v>129213.3</v>
      </c>
      <c r="G54" s="41">
        <f>H54+I54+J54</f>
        <v>810734.39208999998</v>
      </c>
      <c r="H54" s="41">
        <f>H55+H60</f>
        <v>664409.22574999998</v>
      </c>
      <c r="I54" s="41">
        <f t="shared" ref="I54:J54" si="59">I55+I60</f>
        <v>67809.023459999997</v>
      </c>
      <c r="J54" s="41">
        <f t="shared" si="59"/>
        <v>78516.142879999985</v>
      </c>
      <c r="K54" s="36">
        <f>G54/C54*100</f>
        <v>69.340825858078787</v>
      </c>
    </row>
    <row r="55" spans="1:11" ht="32.25" customHeight="1" x14ac:dyDescent="0.25">
      <c r="A55" s="15" t="s">
        <v>61</v>
      </c>
      <c r="B55" s="64"/>
      <c r="C55" s="43">
        <f t="shared" ref="C55:C58" si="60">D55+E55+F55</f>
        <v>227837.2</v>
      </c>
      <c r="D55" s="43">
        <f>D56+D57+D58+D59</f>
        <v>84801.9</v>
      </c>
      <c r="E55" s="43">
        <f t="shared" ref="E55:F55" si="61">E56+E57+E58+E59</f>
        <v>66749</v>
      </c>
      <c r="F55" s="43">
        <f t="shared" si="61"/>
        <v>76286.3</v>
      </c>
      <c r="G55" s="43">
        <f>G56+G57+G58+G59</f>
        <v>208936.98780999999</v>
      </c>
      <c r="H55" s="43">
        <f t="shared" ref="H55:J55" si="62">H56+H57+H58+H59</f>
        <v>72681.600000000006</v>
      </c>
      <c r="I55" s="43">
        <f t="shared" si="62"/>
        <v>63027.386079999997</v>
      </c>
      <c r="J55" s="43">
        <f t="shared" si="62"/>
        <v>73228.001729999989</v>
      </c>
      <c r="K55" s="39"/>
    </row>
    <row r="56" spans="1:11" ht="50.4" x14ac:dyDescent="0.25">
      <c r="A56" s="53" t="s">
        <v>62</v>
      </c>
      <c r="B56" s="24" t="s">
        <v>34</v>
      </c>
      <c r="C56" s="44">
        <f t="shared" si="60"/>
        <v>21482.5</v>
      </c>
      <c r="D56" s="44">
        <v>7927.3</v>
      </c>
      <c r="E56" s="44">
        <v>11026.6</v>
      </c>
      <c r="F56" s="44">
        <v>2528.6</v>
      </c>
      <c r="G56" s="44">
        <f t="shared" ref="G56:G58" si="63">H56+I56+J56</f>
        <v>9854.7265200000002</v>
      </c>
      <c r="H56" s="44"/>
      <c r="I56" s="44">
        <v>7326.08608</v>
      </c>
      <c r="J56" s="44">
        <v>2528.6404400000001</v>
      </c>
      <c r="K56" s="37"/>
    </row>
    <row r="57" spans="1:11" ht="100.8" x14ac:dyDescent="0.25">
      <c r="A57" s="53" t="s">
        <v>63</v>
      </c>
      <c r="B57" s="24" t="s">
        <v>34</v>
      </c>
      <c r="C57" s="44">
        <f t="shared" si="60"/>
        <v>85969.200000000012</v>
      </c>
      <c r="D57" s="44">
        <v>61122.9</v>
      </c>
      <c r="E57" s="44">
        <v>3409.8</v>
      </c>
      <c r="F57" s="44">
        <v>21436.5</v>
      </c>
      <c r="G57" s="44">
        <f t="shared" si="63"/>
        <v>80438.100000000006</v>
      </c>
      <c r="H57" s="44">
        <v>56929.9</v>
      </c>
      <c r="I57" s="44">
        <v>3388.6</v>
      </c>
      <c r="J57" s="44">
        <v>20119.599999999999</v>
      </c>
      <c r="K57" s="37"/>
    </row>
    <row r="58" spans="1:11" ht="75.599999999999994" x14ac:dyDescent="0.25">
      <c r="A58" s="53" t="s">
        <v>64</v>
      </c>
      <c r="B58" s="24" t="s">
        <v>34</v>
      </c>
      <c r="C58" s="44">
        <f t="shared" si="60"/>
        <v>120381.70000000001</v>
      </c>
      <c r="D58" s="44">
        <v>15751.7</v>
      </c>
      <c r="E58" s="44">
        <v>52312.6</v>
      </c>
      <c r="F58" s="44">
        <v>52317.4</v>
      </c>
      <c r="G58" s="44">
        <f t="shared" si="63"/>
        <v>118640.4</v>
      </c>
      <c r="H58" s="44">
        <v>15751.7</v>
      </c>
      <c r="I58" s="44">
        <v>52312.7</v>
      </c>
      <c r="J58" s="44">
        <v>50576</v>
      </c>
      <c r="K58" s="37"/>
    </row>
    <row r="59" spans="1:11" ht="75.599999999999994" x14ac:dyDescent="0.25">
      <c r="A59" s="53" t="s">
        <v>70</v>
      </c>
      <c r="B59" s="24" t="s">
        <v>34</v>
      </c>
      <c r="C59" s="44">
        <f t="shared" ref="C59" si="64">D59+E59+F59</f>
        <v>3.8</v>
      </c>
      <c r="D59" s="44"/>
      <c r="E59" s="44"/>
      <c r="F59" s="44">
        <v>3.8</v>
      </c>
      <c r="G59" s="44">
        <f t="shared" ref="G59" si="65">H59+I59+J59</f>
        <v>3.7612899999999998</v>
      </c>
      <c r="H59" s="44"/>
      <c r="I59" s="44"/>
      <c r="J59" s="44">
        <v>3.7612899999999998</v>
      </c>
      <c r="K59" s="37"/>
    </row>
    <row r="60" spans="1:11" ht="30" x14ac:dyDescent="0.25">
      <c r="A60" s="18" t="s">
        <v>12</v>
      </c>
      <c r="B60" s="31"/>
      <c r="C60" s="43">
        <f t="shared" ref="C60:C62" si="66">D60+E60+F60</f>
        <v>941364.89999999991</v>
      </c>
      <c r="D60" s="43">
        <f>D61</f>
        <v>698496.6</v>
      </c>
      <c r="E60" s="43">
        <f t="shared" ref="E60" si="67">E61</f>
        <v>189941.3</v>
      </c>
      <c r="F60" s="43">
        <f t="shared" ref="F60" si="68">F61</f>
        <v>52927</v>
      </c>
      <c r="G60" s="43">
        <f t="shared" ref="G60:G62" si="69">H60+I60+J60</f>
        <v>601797.40428000002</v>
      </c>
      <c r="H60" s="43">
        <f t="shared" ref="H60" si="70">H61</f>
        <v>591727.62575000001</v>
      </c>
      <c r="I60" s="43">
        <f t="shared" ref="I60" si="71">I61</f>
        <v>4781.6373800000001</v>
      </c>
      <c r="J60" s="43">
        <f t="shared" ref="J60" si="72">J61</f>
        <v>5288.1411500000004</v>
      </c>
      <c r="K60" s="38">
        <f>G60/C60*100</f>
        <v>63.928175384486941</v>
      </c>
    </row>
    <row r="61" spans="1:11" ht="75.599999999999994" x14ac:dyDescent="0.25">
      <c r="A61" s="55" t="s">
        <v>24</v>
      </c>
      <c r="B61" s="24" t="s">
        <v>34</v>
      </c>
      <c r="C61" s="44">
        <f t="shared" si="66"/>
        <v>941364.89999999991</v>
      </c>
      <c r="D61" s="44">
        <v>698496.6</v>
      </c>
      <c r="E61" s="44">
        <v>189941.3</v>
      </c>
      <c r="F61" s="44">
        <v>52927</v>
      </c>
      <c r="G61" s="44">
        <f t="shared" si="69"/>
        <v>601797.40428000002</v>
      </c>
      <c r="H61" s="44">
        <v>591727.62575000001</v>
      </c>
      <c r="I61" s="44">
        <v>4781.6373800000001</v>
      </c>
      <c r="J61" s="44">
        <v>5288.1411500000004</v>
      </c>
      <c r="K61" s="37">
        <f>G61/C61*100</f>
        <v>63.928175384486941</v>
      </c>
    </row>
    <row r="62" spans="1:11" ht="30" x14ac:dyDescent="0.25">
      <c r="A62" s="65" t="s">
        <v>65</v>
      </c>
      <c r="B62" s="49"/>
      <c r="C62" s="41">
        <f t="shared" si="66"/>
        <v>2982.65</v>
      </c>
      <c r="D62" s="41">
        <f>D63</f>
        <v>0</v>
      </c>
      <c r="E62" s="41">
        <f t="shared" ref="E62:J62" si="73">E63</f>
        <v>1975</v>
      </c>
      <c r="F62" s="41">
        <f t="shared" si="73"/>
        <v>1007.65</v>
      </c>
      <c r="G62" s="41">
        <f t="shared" si="69"/>
        <v>2982.5984399999998</v>
      </c>
      <c r="H62" s="41">
        <f t="shared" si="73"/>
        <v>0</v>
      </c>
      <c r="I62" s="41">
        <f t="shared" si="73"/>
        <v>1975</v>
      </c>
      <c r="J62" s="41">
        <f t="shared" si="73"/>
        <v>1007.59844</v>
      </c>
      <c r="K62" s="36"/>
    </row>
    <row r="63" spans="1:11" ht="30" x14ac:dyDescent="0.25">
      <c r="A63" s="66" t="s">
        <v>66</v>
      </c>
      <c r="B63" s="24"/>
      <c r="C63" s="43">
        <f t="shared" ref="C63:C64" si="74">D63+E63+F63</f>
        <v>2982.65</v>
      </c>
      <c r="D63" s="43">
        <f>D64</f>
        <v>0</v>
      </c>
      <c r="E63" s="43">
        <f t="shared" ref="E63:F63" si="75">E64</f>
        <v>1975</v>
      </c>
      <c r="F63" s="43">
        <f t="shared" si="75"/>
        <v>1007.65</v>
      </c>
      <c r="G63" s="43">
        <f t="shared" ref="G63:G64" si="76">H63+I63+J63</f>
        <v>2982.5984399999998</v>
      </c>
      <c r="H63" s="43">
        <f t="shared" ref="H63:J63" si="77">H64</f>
        <v>0</v>
      </c>
      <c r="I63" s="43">
        <f t="shared" si="77"/>
        <v>1975</v>
      </c>
      <c r="J63" s="43">
        <f t="shared" si="77"/>
        <v>1007.59844</v>
      </c>
      <c r="K63" s="38">
        <f>G63/C63*100</f>
        <v>99.998271335892568</v>
      </c>
    </row>
    <row r="64" spans="1:11" ht="55.8" customHeight="1" x14ac:dyDescent="0.25">
      <c r="A64" s="54" t="s">
        <v>67</v>
      </c>
      <c r="B64" s="24" t="s">
        <v>34</v>
      </c>
      <c r="C64" s="44">
        <f t="shared" si="74"/>
        <v>2982.65</v>
      </c>
      <c r="D64" s="44"/>
      <c r="E64" s="44">
        <v>1975</v>
      </c>
      <c r="F64" s="44">
        <v>1007.65</v>
      </c>
      <c r="G64" s="44">
        <f t="shared" si="76"/>
        <v>2982.5984399999998</v>
      </c>
      <c r="H64" s="44"/>
      <c r="I64" s="44">
        <v>1975</v>
      </c>
      <c r="J64" s="44">
        <v>1007.59844</v>
      </c>
      <c r="K64" s="37">
        <f>G64/C64*100</f>
        <v>99.998271335892568</v>
      </c>
    </row>
    <row r="65" spans="1:11" s="4" customFormat="1" ht="60.6" customHeight="1" x14ac:dyDescent="0.3">
      <c r="A65" s="17" t="s">
        <v>17</v>
      </c>
      <c r="B65" s="10"/>
      <c r="C65" s="41">
        <f>C9+C23+C46+C54+C62</f>
        <v>3169229.7103599994</v>
      </c>
      <c r="D65" s="41">
        <f>D9+D23+D46+D54+D62</f>
        <v>1641830.1</v>
      </c>
      <c r="E65" s="41">
        <f>E9+E23+E46+E54+E62</f>
        <v>1108684.4603599999</v>
      </c>
      <c r="F65" s="41">
        <f>F9+F23+F46+F54+F62</f>
        <v>418715.15</v>
      </c>
      <c r="G65" s="41">
        <f>G9+G23+G46+G54+G62</f>
        <v>2350113.1941</v>
      </c>
      <c r="H65" s="41">
        <f>H9+H23+H46+H54+H62</f>
        <v>1367320.23808</v>
      </c>
      <c r="I65" s="41">
        <f>I9+I23+I46+I54+I62</f>
        <v>734948.34245000011</v>
      </c>
      <c r="J65" s="41">
        <f>J9+J23+J46+J54+J62</f>
        <v>247844.61356999996</v>
      </c>
      <c r="K65" s="40">
        <f>G65/C65*100</f>
        <v>74.154081870987056</v>
      </c>
    </row>
    <row r="66" spans="1:11" ht="19.8" customHeight="1" x14ac:dyDescent="0.45">
      <c r="A66" s="11"/>
      <c r="B66" s="11"/>
      <c r="C66" s="25"/>
      <c r="D66" s="11"/>
      <c r="E66" s="11"/>
      <c r="F66" s="11"/>
      <c r="G66" s="29"/>
      <c r="H66" s="11"/>
      <c r="I66" s="11"/>
      <c r="J66" s="11"/>
      <c r="K66" s="11"/>
    </row>
    <row r="67" spans="1:11" ht="21.45" customHeight="1" x14ac:dyDescent="0.4">
      <c r="A67" s="11"/>
      <c r="B67" s="11"/>
      <c r="C67" s="35"/>
      <c r="D67" s="11"/>
      <c r="E67" s="11"/>
      <c r="F67" s="11"/>
      <c r="G67" s="58"/>
      <c r="H67" s="11"/>
      <c r="I67" s="11"/>
      <c r="J67" s="11"/>
      <c r="K67" s="11"/>
    </row>
    <row r="68" spans="1:11" ht="17.399999999999999" x14ac:dyDescent="0.3">
      <c r="A68" s="5"/>
      <c r="F68" s="71"/>
      <c r="G68" s="71"/>
    </row>
    <row r="69" spans="1:11" ht="25.2" x14ac:dyDescent="0.45">
      <c r="A69" s="26"/>
      <c r="B69" s="26"/>
      <c r="C69" s="26"/>
      <c r="D69" s="26"/>
      <c r="E69" s="26"/>
      <c r="F69" s="27"/>
      <c r="G69" s="6"/>
    </row>
    <row r="70" spans="1:11" ht="20.399999999999999" x14ac:dyDescent="0.35">
      <c r="A70" s="11"/>
      <c r="B70" s="11"/>
      <c r="C70" s="11"/>
      <c r="D70" s="11"/>
      <c r="E70" s="11"/>
      <c r="F70" s="11"/>
      <c r="G70" s="7"/>
    </row>
    <row r="71" spans="1:11" ht="21" x14ac:dyDescent="0.4">
      <c r="A71" s="28"/>
    </row>
    <row r="73" spans="1:11" ht="17.399999999999999" x14ac:dyDescent="0.3">
      <c r="A73" s="5"/>
      <c r="F73" s="50"/>
      <c r="G73" s="50"/>
    </row>
  </sheetData>
  <mergeCells count="13">
    <mergeCell ref="G6:G7"/>
    <mergeCell ref="H6:J6"/>
    <mergeCell ref="F68:G68"/>
    <mergeCell ref="A1:K1"/>
    <mergeCell ref="A2:K2"/>
    <mergeCell ref="A4:K4"/>
    <mergeCell ref="A5:A7"/>
    <mergeCell ref="B5:B7"/>
    <mergeCell ref="C5:F5"/>
    <mergeCell ref="G5:J5"/>
    <mergeCell ref="K5:K7"/>
    <mergeCell ref="C6:C7"/>
    <mergeCell ref="D6:F6"/>
  </mergeCells>
  <pageMargins left="0.25" right="0.25" top="0.75" bottom="0.75" header="0.3" footer="0.3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01.12.2022г. (тыс.руб)</vt:lpstr>
      <vt:lpstr>'на 01.12.2022г. (тыс.руб)'!Заголовки_для_печати</vt:lpstr>
      <vt:lpstr>'на 01.12.2022г.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2022-08-04T13:22:55Z</cp:lastPrinted>
  <dcterms:created xsi:type="dcterms:W3CDTF">2007-01-23T06:19:47Z</dcterms:created>
  <dcterms:modified xsi:type="dcterms:W3CDTF">2022-12-09T07:14:50Z</dcterms:modified>
</cp:coreProperties>
</file>