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7400" windowHeight="11775"/>
  </bookViews>
  <sheets>
    <sheet name="Лист1 (4)" sheetId="4" r:id="rId1"/>
  </sheets>
  <calcPr calcId="125725"/>
</workbook>
</file>

<file path=xl/calcChain.xml><?xml version="1.0" encoding="utf-8"?>
<calcChain xmlns="http://schemas.openxmlformats.org/spreadsheetml/2006/main">
  <c r="J22" i="4"/>
  <c r="K19"/>
  <c r="N20"/>
  <c r="N21"/>
  <c r="D21"/>
  <c r="C21"/>
  <c r="C15"/>
  <c r="D12"/>
  <c r="C10"/>
  <c r="AK22"/>
  <c r="D10"/>
  <c r="D11"/>
  <c r="D13"/>
  <c r="D14"/>
  <c r="D15"/>
  <c r="D16"/>
  <c r="D17"/>
  <c r="D18"/>
  <c r="D19"/>
  <c r="D20"/>
  <c r="C11"/>
  <c r="C12"/>
  <c r="C13"/>
  <c r="C14"/>
  <c r="C16"/>
  <c r="C17"/>
  <c r="C18"/>
  <c r="C19"/>
  <c r="C20"/>
  <c r="BJ21"/>
  <c r="D22" l="1"/>
  <c r="C22"/>
  <c r="BL13"/>
  <c r="BL20"/>
  <c r="N17"/>
  <c r="BD10"/>
  <c r="T10"/>
  <c r="AY22"/>
  <c r="N10"/>
  <c r="AL13"/>
  <c r="AD22"/>
  <c r="BD15"/>
  <c r="BG15"/>
  <c r="BG16"/>
  <c r="BG17"/>
  <c r="BG18"/>
  <c r="BG19"/>
  <c r="T12"/>
  <c r="AX16"/>
  <c r="Q12"/>
  <c r="N11"/>
  <c r="AX11"/>
  <c r="T11"/>
  <c r="T13"/>
  <c r="T14"/>
  <c r="T15"/>
  <c r="T16"/>
  <c r="T17"/>
  <c r="T18"/>
  <c r="T19"/>
  <c r="T20"/>
  <c r="T21"/>
  <c r="Q11"/>
  <c r="Q13"/>
  <c r="Q14"/>
  <c r="Q15"/>
  <c r="Q16"/>
  <c r="Q17"/>
  <c r="Q18"/>
  <c r="Q19"/>
  <c r="Q20"/>
  <c r="Q21"/>
  <c r="N12"/>
  <c r="N13"/>
  <c r="N14"/>
  <c r="N15"/>
  <c r="N16"/>
  <c r="N18"/>
  <c r="N19"/>
  <c r="H11"/>
  <c r="H12"/>
  <c r="H13"/>
  <c r="H14"/>
  <c r="H15"/>
  <c r="H16"/>
  <c r="H17"/>
  <c r="H18"/>
  <c r="H19"/>
  <c r="H20"/>
  <c r="H21"/>
  <c r="K11"/>
  <c r="K12"/>
  <c r="K13"/>
  <c r="K14"/>
  <c r="K15"/>
  <c r="K16"/>
  <c r="K17"/>
  <c r="K18"/>
  <c r="K20"/>
  <c r="K21"/>
  <c r="BL21"/>
  <c r="AU21"/>
  <c r="AW22"/>
  <c r="AO11"/>
  <c r="AO12"/>
  <c r="AO13"/>
  <c r="AO14"/>
  <c r="AO15"/>
  <c r="AO16"/>
  <c r="AO17"/>
  <c r="AO18"/>
  <c r="AO19"/>
  <c r="AO20"/>
  <c r="AO21"/>
  <c r="AO10"/>
  <c r="AL11"/>
  <c r="AL12"/>
  <c r="AL14"/>
  <c r="AL15"/>
  <c r="AL16"/>
  <c r="AL17"/>
  <c r="AL18"/>
  <c r="AL19"/>
  <c r="AL20"/>
  <c r="AL21"/>
  <c r="AL10"/>
  <c r="AF11"/>
  <c r="AF12"/>
  <c r="AF13"/>
  <c r="AF14"/>
  <c r="AF15"/>
  <c r="AF16"/>
  <c r="AF17"/>
  <c r="AF18"/>
  <c r="AF19"/>
  <c r="AF20"/>
  <c r="AF21"/>
  <c r="AF10"/>
  <c r="Z11"/>
  <c r="Z12"/>
  <c r="Z13"/>
  <c r="Z14"/>
  <c r="Z15"/>
  <c r="Z16"/>
  <c r="Z17"/>
  <c r="Z18"/>
  <c r="Z19"/>
  <c r="Z20"/>
  <c r="Z21"/>
  <c r="Z10"/>
  <c r="BL14"/>
  <c r="AX10"/>
  <c r="BL10"/>
  <c r="BL11"/>
  <c r="BL12"/>
  <c r="BL15"/>
  <c r="BL16"/>
  <c r="BL17"/>
  <c r="BL18"/>
  <c r="BL19"/>
  <c r="AM22"/>
  <c r="F22"/>
  <c r="G22"/>
  <c r="I22"/>
  <c r="L22"/>
  <c r="M22"/>
  <c r="O22"/>
  <c r="P22"/>
  <c r="R22"/>
  <c r="S22"/>
  <c r="U22"/>
  <c r="V22"/>
  <c r="W22"/>
  <c r="X22"/>
  <c r="Y22"/>
  <c r="AA22"/>
  <c r="AB22"/>
  <c r="AC22" s="1"/>
  <c r="AE22"/>
  <c r="AG22"/>
  <c r="AH22"/>
  <c r="AJ22"/>
  <c r="AN22"/>
  <c r="AP22"/>
  <c r="AQ22"/>
  <c r="AS22"/>
  <c r="AT22"/>
  <c r="AV22"/>
  <c r="AZ22"/>
  <c r="BB22"/>
  <c r="BC22"/>
  <c r="BE22"/>
  <c r="BF22"/>
  <c r="BH22"/>
  <c r="BI22"/>
  <c r="AR20"/>
  <c r="AX20"/>
  <c r="BK14"/>
  <c r="AU11"/>
  <c r="BJ10"/>
  <c r="BA10"/>
  <c r="AR10"/>
  <c r="Q10"/>
  <c r="BJ11"/>
  <c r="BJ12"/>
  <c r="BJ13"/>
  <c r="BJ14"/>
  <c r="BJ15"/>
  <c r="BJ16"/>
  <c r="BJ17"/>
  <c r="BJ18"/>
  <c r="BJ19"/>
  <c r="BJ20"/>
  <c r="BG11"/>
  <c r="BG12"/>
  <c r="BG13"/>
  <c r="BG14"/>
  <c r="BG20"/>
  <c r="BG21"/>
  <c r="BD11"/>
  <c r="BD12"/>
  <c r="BD13"/>
  <c r="BD14"/>
  <c r="BD16"/>
  <c r="BD17"/>
  <c r="BD18"/>
  <c r="BD19"/>
  <c r="BD20"/>
  <c r="BD21"/>
  <c r="BA11"/>
  <c r="BA12"/>
  <c r="BA13"/>
  <c r="BA14"/>
  <c r="BA15"/>
  <c r="BA16"/>
  <c r="BA17"/>
  <c r="BA18"/>
  <c r="BA19"/>
  <c r="BA20"/>
  <c r="BA21"/>
  <c r="AX12"/>
  <c r="AX13"/>
  <c r="AX14"/>
  <c r="AX15"/>
  <c r="AX17"/>
  <c r="AX18"/>
  <c r="AX19"/>
  <c r="AX21"/>
  <c r="AU12"/>
  <c r="AU13"/>
  <c r="AU14"/>
  <c r="AU15"/>
  <c r="AU16"/>
  <c r="AU17"/>
  <c r="AU18"/>
  <c r="AU19"/>
  <c r="AU20"/>
  <c r="AR11"/>
  <c r="AR12"/>
  <c r="AR13"/>
  <c r="AR14"/>
  <c r="AR15"/>
  <c r="AR16"/>
  <c r="AR17"/>
  <c r="AR18"/>
  <c r="AR19"/>
  <c r="AR21"/>
  <c r="W10"/>
  <c r="W11"/>
  <c r="AC21"/>
  <c r="W21"/>
  <c r="AC20"/>
  <c r="W20"/>
  <c r="BK20"/>
  <c r="AC19"/>
  <c r="W19"/>
  <c r="AC18"/>
  <c r="W18"/>
  <c r="AC17"/>
  <c r="W17"/>
  <c r="AC16"/>
  <c r="W16"/>
  <c r="AC15"/>
  <c r="W15"/>
  <c r="BK15"/>
  <c r="AC14"/>
  <c r="W14"/>
  <c r="AC13"/>
  <c r="W13"/>
  <c r="AC12"/>
  <c r="W12"/>
  <c r="AC11"/>
  <c r="BK11"/>
  <c r="BG10"/>
  <c r="AU10"/>
  <c r="AC10"/>
  <c r="K10"/>
  <c r="H10"/>
  <c r="K22" l="1"/>
  <c r="AF22"/>
  <c r="BM11"/>
  <c r="E21"/>
  <c r="E18"/>
  <c r="E16"/>
  <c r="E17"/>
  <c r="E12"/>
  <c r="AO22"/>
  <c r="Q22"/>
  <c r="E19"/>
  <c r="BK19"/>
  <c r="BM19" s="1"/>
  <c r="BK21"/>
  <c r="BM21" s="1"/>
  <c r="BM20"/>
  <c r="E20"/>
  <c r="BK18"/>
  <c r="BM18" s="1"/>
  <c r="BK17"/>
  <c r="BM17" s="1"/>
  <c r="N22"/>
  <c r="BK16"/>
  <c r="BM16" s="1"/>
  <c r="BM15"/>
  <c r="E15"/>
  <c r="E14"/>
  <c r="BM14"/>
  <c r="E13"/>
  <c r="BK13"/>
  <c r="BM13" s="1"/>
  <c r="BD22"/>
  <c r="AR22"/>
  <c r="Z22"/>
  <c r="H22"/>
  <c r="BK12"/>
  <c r="BM12" s="1"/>
  <c r="BG22"/>
  <c r="AX22"/>
  <c r="AU22"/>
  <c r="E11"/>
  <c r="BL22"/>
  <c r="BA22"/>
  <c r="BJ22"/>
  <c r="AL22"/>
  <c r="T22"/>
  <c r="BK10"/>
  <c r="BM10" s="1"/>
  <c r="E10"/>
  <c r="BK22" l="1"/>
  <c r="BM22" s="1"/>
  <c r="E22"/>
</calcChain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<sst xmlns="http://schemas.openxmlformats.org/spreadsheetml/2006/main" count="106" uniqueCount="43">
  <si>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</si>
  <si>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</si>
  <si>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</si>
  <si>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</rPr>
      <t xml:space="preserve">Дефицит -  всего    </t>
    </r>
    <r>
      <rPr>
        <sz val="10"/>
        <rFont val="TimesET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</si>
  <si>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</si>
  <si>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</si>
  <si>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</si>
  <si>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</si>
  <si>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</si>
  <si>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</si>
  <si>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</si>
  <si>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</si>
  <si>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</si>
  <si>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</si>
  <si>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</si>
  <si>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</si>
  <si>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</si>
  <si>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</si>
  <si>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</si>
  <si>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</si>
  <si>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</si>
  <si>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</si>
  <si>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</si>
  <si>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</si>
  <si>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</si>
  <si>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</si>
  <si>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</si>
  <si>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</si>
  <si>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</si>
  <si>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</si>
  <si>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</si>
  <si>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</si>
  <si>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</si>
  <si>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</si>
  <si>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</si>
  <si>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</si>
  <si>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</si>
  <si>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</si>
  <si>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</si>
  <si>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</si>
  <si>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</rPr>
      <t xml:space="preserve">Расходы - всего  </t>
    </r>
    <r>
      <rPr>
        <sz val="11"/>
        <rFont val="TimesET"/>
      </rPr>
      <t xml:space="preserve"> (код расхода 00096000000000000000)</t>
    </r>
  </si>
  <si>
    <r>
      <rPr>
        <sz val="12"/>
        <rFont val="TimesET"/>
      </rPr>
      <t xml:space="preserve">Доходы - всего </t>
    </r>
    <r>
      <rPr>
        <sz val="10"/>
        <rFont val="TimesET"/>
      </rPr>
      <t>(код дохода 00085000000000000000)</t>
    </r>
  </si>
  <si>
    <t>Справка об исполнении бюджетов поселений Комсомольского района на 01 января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</si>
</sst>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TimesET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TimesET"/>
    </font>
    <font>
      <b/>
      <sz val="10"/>
      <name val="TimesET"/>
    </font>
    <font>
      <b/>
      <sz val="8"/>
      <name val="Arial Cyr"/>
      <charset val="204"/>
    </font>
    <font>
      <sz val="10"/>
      <name val="TimesET"/>
    </font>
    <font>
      <sz val="8"/>
      <name val="TimesET"/>
    </font>
    <font>
      <sz val="11"/>
      <name val="TimesET"/>
    </font>
    <font>
      <sz val="12"/>
      <name val="TimesET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ET"/>
    </font>
    <font>
      <b/>
      <sz val="9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164" fontId="3" fillId="2" borderId="1" xfId="1" applyNumberFormat="1" applyFont="1" applyFill="1" applyBorder="1" applyAlignment="1" applyProtection="1">
      <alignment vertical="center" wrapText="1"/>
      <protection locked="0"/>
    </xf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ont="1" applyFill="1" applyBorder="1" applyAlignment="1" applyProtection="1">
      <alignment vertical="center" wrapText="1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 applyProtection="1">
      <alignment horizontal="right" vertical="top" shrinkToFit="1"/>
      <protection locked="0"/>
    </xf>
    <xf numFmtId="0" fontId="1" fillId="2" borderId="0" xfId="1" applyFont="1" applyFill="1"/>
    <xf numFmtId="164" fontId="1" fillId="2" borderId="0" xfId="1" applyNumberFormat="1" applyFont="1" applyFill="1"/>
    <xf numFmtId="0" fontId="0" fillId="2" borderId="0" xfId="0" applyFill="1"/>
    <xf numFmtId="164" fontId="1" fillId="2" borderId="1" xfId="1" applyNumberFormat="1" applyFont="1" applyFill="1" applyBorder="1" applyProtection="1">
      <protection locked="0"/>
    </xf>
    <xf numFmtId="0" fontId="14" fillId="2" borderId="0" xfId="1" applyFont="1" applyFill="1" applyAlignment="1">
      <alignment vertical="center" wrapText="1"/>
    </xf>
    <xf numFmtId="0" fontId="10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vertical="center" wrapText="1"/>
      <protection locked="0"/>
    </xf>
    <xf numFmtId="164" fontId="20" fillId="2" borderId="1" xfId="1" applyNumberFormat="1" applyFont="1" applyFill="1" applyBorder="1" applyAlignment="1" applyProtection="1">
      <alignment vertical="center" wrapText="1"/>
      <protection locked="0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9" fontId="12" fillId="2" borderId="5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12" fillId="2" borderId="11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8" fillId="2" borderId="0" xfId="1" applyFont="1" applyFill="1"/>
    <xf numFmtId="164" fontId="8" fillId="2" borderId="0" xfId="1" applyNumberFormat="1" applyFont="1" applyFill="1"/>
    <xf numFmtId="0" fontId="22" fillId="2" borderId="0" xfId="0" applyFont="1" applyFill="1"/>
    <xf numFmtId="164" fontId="22" fillId="2" borderId="0" xfId="0" applyNumberFormat="1" applyFont="1" applyFill="1"/>
    <xf numFmtId="2" fontId="22" fillId="2" borderId="0" xfId="0" applyNumberFormat="1" applyFont="1" applyFill="1"/>
    <xf numFmtId="0" fontId="22" fillId="2" borderId="0" xfId="0" applyFont="1" applyFill="1" applyBorder="1"/>
    <xf numFmtId="0" fontId="21" fillId="2" borderId="0" xfId="0" applyFont="1" applyFill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Normal="100" workbookViewId="0">
      <pane xSplit="2" topLeftCell="C1" activePane="topRight" state="frozen"/>
      <selection pane="topRight" activeCell="AC25" sqref="AC25"/>
    </sheetView>
  </sheetViews>
  <sheetFormatPr defaultRowHeight="15"/>
  <cols>
    <col min="1" max="1" width="6" style="69" customWidth="1"/>
    <col min="2" max="2" width="45" style="69" customWidth="1"/>
    <col min="3" max="3" width="12.5703125" style="69" customWidth="1"/>
    <col min="4" max="4" width="11.42578125" style="69" customWidth="1"/>
    <col min="5" max="5" width="9.42578125" style="69" customWidth="1"/>
    <col min="6" max="6" width="12.42578125" style="69" bestFit="1" customWidth="1"/>
    <col min="7" max="7" width="11.5703125" style="69" bestFit="1" customWidth="1"/>
    <col min="8" max="8" width="8.85546875" style="69" customWidth="1"/>
    <col min="9" max="10" width="10.5703125" style="69" bestFit="1" customWidth="1"/>
    <col min="11" max="11" width="9.42578125" style="69" bestFit="1" customWidth="1"/>
    <col min="12" max="13" width="10.5703125" style="69" bestFit="1" customWidth="1"/>
    <col min="14" max="14" width="9.42578125" style="69" bestFit="1" customWidth="1"/>
    <col min="15" max="15" width="10.5703125" style="69" bestFit="1" customWidth="1"/>
    <col min="16" max="16" width="10.42578125" style="69" bestFit="1" customWidth="1"/>
    <col min="17" max="17" width="9.140625" style="69"/>
    <col min="18" max="19" width="10.42578125" style="69" bestFit="1" customWidth="1"/>
    <col min="20" max="20" width="9.140625" style="69"/>
    <col min="21" max="27" width="9.140625" style="69" customWidth="1"/>
    <col min="28" max="33" width="9.28515625" style="69" customWidth="1"/>
    <col min="34" max="34" width="8" style="69" customWidth="1"/>
    <col min="35" max="35" width="9.28515625" style="69" customWidth="1"/>
    <col min="36" max="36" width="13.7109375" style="69" customWidth="1"/>
    <col min="37" max="37" width="12.42578125" style="69" customWidth="1"/>
    <col min="38" max="38" width="9.28515625" style="69" customWidth="1"/>
    <col min="39" max="40" width="11.42578125" style="69" customWidth="1"/>
    <col min="41" max="41" width="9.28515625" style="69" customWidth="1"/>
    <col min="42" max="43" width="11.42578125" style="69" customWidth="1"/>
    <col min="44" max="44" width="9.140625" style="69" customWidth="1"/>
    <col min="45" max="46" width="12.42578125" style="69" customWidth="1"/>
    <col min="47" max="47" width="9.140625" style="69" customWidth="1"/>
    <col min="48" max="49" width="11.42578125" style="69" customWidth="1"/>
    <col min="50" max="50" width="9.140625" style="69" customWidth="1"/>
    <col min="51" max="52" width="11.42578125" style="69" customWidth="1"/>
    <col min="53" max="53" width="9.140625" style="69" customWidth="1"/>
    <col min="54" max="55" width="11.42578125" style="69" customWidth="1"/>
    <col min="56" max="56" width="9.140625" style="69" customWidth="1"/>
    <col min="57" max="58" width="11.42578125" style="69" customWidth="1"/>
    <col min="59" max="59" width="9.140625" style="69" customWidth="1"/>
    <col min="60" max="61" width="11.42578125" style="69" customWidth="1"/>
    <col min="62" max="62" width="9.140625" style="69" customWidth="1"/>
    <col min="63" max="63" width="10.42578125" style="69" customWidth="1"/>
    <col min="64" max="64" width="9.5703125" style="69" customWidth="1"/>
    <col min="65" max="65" width="8" style="69" customWidth="1"/>
    <col min="66" max="66" width="9.140625" style="69" customWidth="1"/>
    <col min="67" max="67" width="10.7109375" style="69" customWidth="1"/>
    <col min="68" max="16384" width="9.140625" style="1"/>
  </cols>
  <sheetData>
    <row r="1" spans="1:67" s="10" customFormat="1" ht="15" customHeight="1">
      <c r="A1" s="15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4"/>
      <c r="Q1" s="14"/>
      <c r="R1" s="65" t="s">
        <v>0</v>
      </c>
      <c r="S1" s="65"/>
      <c r="T1" s="6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8"/>
      <c r="BL1" s="8"/>
      <c r="BM1" s="8"/>
      <c r="BN1" s="8"/>
      <c r="BO1" s="8"/>
    </row>
    <row r="2" spans="1:67" s="10" customFormat="1" ht="15.75">
      <c r="A2" s="15"/>
      <c r="B2" s="15"/>
      <c r="C2" s="66" t="s">
        <v>42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8"/>
      <c r="BL2" s="8"/>
      <c r="BM2" s="8"/>
      <c r="BN2" s="8"/>
      <c r="BO2" s="8"/>
    </row>
    <row r="3" spans="1:67" s="10" customFormat="1" ht="15.7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8"/>
      <c r="BL3" s="8"/>
      <c r="BM3" s="8"/>
      <c r="BN3" s="8"/>
      <c r="BO3" s="8"/>
    </row>
    <row r="4" spans="1:67" s="10" customFormat="1" ht="15" customHeight="1">
      <c r="A4" s="27" t="s">
        <v>19</v>
      </c>
      <c r="B4" s="31" t="s">
        <v>1</v>
      </c>
      <c r="C4" s="25" t="s">
        <v>41</v>
      </c>
      <c r="D4" s="26"/>
      <c r="E4" s="27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6" t="s">
        <v>40</v>
      </c>
      <c r="AT4" s="57"/>
      <c r="AU4" s="58"/>
      <c r="AV4" s="54" t="s">
        <v>5</v>
      </c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25" t="s">
        <v>3</v>
      </c>
      <c r="BL4" s="26"/>
      <c r="BM4" s="27"/>
      <c r="BN4" s="8"/>
      <c r="BO4" s="8"/>
    </row>
    <row r="5" spans="1:67" s="10" customFormat="1" ht="15" customHeight="1">
      <c r="A5" s="34"/>
      <c r="B5" s="32"/>
      <c r="C5" s="35"/>
      <c r="D5" s="36"/>
      <c r="E5" s="34"/>
      <c r="F5" s="44" t="s">
        <v>4</v>
      </c>
      <c r="G5" s="44"/>
      <c r="H5" s="44"/>
      <c r="I5" s="51" t="s">
        <v>5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44" t="s">
        <v>6</v>
      </c>
      <c r="AK5" s="44"/>
      <c r="AL5" s="44"/>
      <c r="AM5" s="54" t="s">
        <v>5</v>
      </c>
      <c r="AN5" s="55"/>
      <c r="AO5" s="55"/>
      <c r="AP5" s="55"/>
      <c r="AQ5" s="55"/>
      <c r="AR5" s="55"/>
      <c r="AS5" s="59"/>
      <c r="AT5" s="60"/>
      <c r="AU5" s="61"/>
      <c r="AV5" s="45" t="s">
        <v>10</v>
      </c>
      <c r="AW5" s="46"/>
      <c r="AX5" s="46"/>
      <c r="AY5" s="37" t="s">
        <v>5</v>
      </c>
      <c r="AZ5" s="37"/>
      <c r="BA5" s="37"/>
      <c r="BB5" s="37" t="s">
        <v>11</v>
      </c>
      <c r="BC5" s="37"/>
      <c r="BD5" s="37"/>
      <c r="BE5" s="37" t="s">
        <v>12</v>
      </c>
      <c r="BF5" s="37"/>
      <c r="BG5" s="37"/>
      <c r="BH5" s="44" t="s">
        <v>13</v>
      </c>
      <c r="BI5" s="44"/>
      <c r="BJ5" s="44"/>
      <c r="BK5" s="35"/>
      <c r="BL5" s="36"/>
      <c r="BM5" s="34"/>
      <c r="BN5" s="8"/>
      <c r="BO5" s="8"/>
    </row>
    <row r="6" spans="1:67" s="10" customFormat="1" ht="15" customHeight="1">
      <c r="A6" s="34"/>
      <c r="B6" s="32"/>
      <c r="C6" s="35"/>
      <c r="D6" s="36"/>
      <c r="E6" s="34"/>
      <c r="F6" s="44"/>
      <c r="G6" s="44"/>
      <c r="H6" s="44"/>
      <c r="I6" s="25" t="s">
        <v>7</v>
      </c>
      <c r="J6" s="26"/>
      <c r="K6" s="27"/>
      <c r="L6" s="25" t="s">
        <v>8</v>
      </c>
      <c r="M6" s="26"/>
      <c r="N6" s="27"/>
      <c r="O6" s="25" t="s">
        <v>21</v>
      </c>
      <c r="P6" s="26"/>
      <c r="Q6" s="27"/>
      <c r="R6" s="25" t="s">
        <v>9</v>
      </c>
      <c r="S6" s="26"/>
      <c r="T6" s="27"/>
      <c r="U6" s="25" t="s">
        <v>20</v>
      </c>
      <c r="V6" s="26"/>
      <c r="W6" s="27"/>
      <c r="X6" s="25" t="s">
        <v>22</v>
      </c>
      <c r="Y6" s="26"/>
      <c r="Z6" s="27"/>
      <c r="AA6" s="25" t="s">
        <v>26</v>
      </c>
      <c r="AB6" s="26"/>
      <c r="AC6" s="27"/>
      <c r="AD6" s="38" t="s">
        <v>27</v>
      </c>
      <c r="AE6" s="39"/>
      <c r="AF6" s="40"/>
      <c r="AG6" s="25" t="s">
        <v>25</v>
      </c>
      <c r="AH6" s="26"/>
      <c r="AI6" s="27"/>
      <c r="AJ6" s="44"/>
      <c r="AK6" s="44"/>
      <c r="AL6" s="44"/>
      <c r="AM6" s="25" t="s">
        <v>23</v>
      </c>
      <c r="AN6" s="26"/>
      <c r="AO6" s="27"/>
      <c r="AP6" s="25" t="s">
        <v>24</v>
      </c>
      <c r="AQ6" s="26"/>
      <c r="AR6" s="27"/>
      <c r="AS6" s="59"/>
      <c r="AT6" s="60"/>
      <c r="AU6" s="61"/>
      <c r="AV6" s="47"/>
      <c r="AW6" s="48"/>
      <c r="AX6" s="48"/>
      <c r="AY6" s="37" t="s">
        <v>14</v>
      </c>
      <c r="AZ6" s="37"/>
      <c r="BA6" s="37"/>
      <c r="BB6" s="37"/>
      <c r="BC6" s="37"/>
      <c r="BD6" s="37"/>
      <c r="BE6" s="37"/>
      <c r="BF6" s="37"/>
      <c r="BG6" s="37"/>
      <c r="BH6" s="44"/>
      <c r="BI6" s="44"/>
      <c r="BJ6" s="44"/>
      <c r="BK6" s="35"/>
      <c r="BL6" s="36"/>
      <c r="BM6" s="34"/>
      <c r="BN6" s="8"/>
      <c r="BO6" s="8"/>
    </row>
    <row r="7" spans="1:67" s="10" customFormat="1" ht="168" customHeight="1">
      <c r="A7" s="34"/>
      <c r="B7" s="32"/>
      <c r="C7" s="28"/>
      <c r="D7" s="29"/>
      <c r="E7" s="30"/>
      <c r="F7" s="44"/>
      <c r="G7" s="44"/>
      <c r="H7" s="44"/>
      <c r="I7" s="28"/>
      <c r="J7" s="29"/>
      <c r="K7" s="30"/>
      <c r="L7" s="28"/>
      <c r="M7" s="29"/>
      <c r="N7" s="30"/>
      <c r="O7" s="28"/>
      <c r="P7" s="29"/>
      <c r="Q7" s="30"/>
      <c r="R7" s="28"/>
      <c r="S7" s="29"/>
      <c r="T7" s="30"/>
      <c r="U7" s="28"/>
      <c r="V7" s="29"/>
      <c r="W7" s="30"/>
      <c r="X7" s="28"/>
      <c r="Y7" s="29"/>
      <c r="Z7" s="30"/>
      <c r="AA7" s="28"/>
      <c r="AB7" s="29"/>
      <c r="AC7" s="30"/>
      <c r="AD7" s="41"/>
      <c r="AE7" s="42"/>
      <c r="AF7" s="43"/>
      <c r="AG7" s="28"/>
      <c r="AH7" s="29"/>
      <c r="AI7" s="30"/>
      <c r="AJ7" s="44"/>
      <c r="AK7" s="44"/>
      <c r="AL7" s="44"/>
      <c r="AM7" s="28"/>
      <c r="AN7" s="29"/>
      <c r="AO7" s="30"/>
      <c r="AP7" s="28"/>
      <c r="AQ7" s="29"/>
      <c r="AR7" s="30"/>
      <c r="AS7" s="62"/>
      <c r="AT7" s="63"/>
      <c r="AU7" s="64"/>
      <c r="AV7" s="49"/>
      <c r="AW7" s="50"/>
      <c r="AX7" s="50"/>
      <c r="AY7" s="37"/>
      <c r="AZ7" s="37"/>
      <c r="BA7" s="37"/>
      <c r="BB7" s="37"/>
      <c r="BC7" s="37"/>
      <c r="BD7" s="37"/>
      <c r="BE7" s="37"/>
      <c r="BF7" s="37"/>
      <c r="BG7" s="37"/>
      <c r="BH7" s="44"/>
      <c r="BI7" s="44"/>
      <c r="BJ7" s="44"/>
      <c r="BK7" s="28"/>
      <c r="BL7" s="29"/>
      <c r="BM7" s="30"/>
      <c r="BN7" s="8"/>
      <c r="BO7" s="8"/>
    </row>
    <row r="8" spans="1:67" s="10" customFormat="1" ht="33.75">
      <c r="A8" s="30"/>
      <c r="B8" s="33"/>
      <c r="C8" s="17" t="s">
        <v>15</v>
      </c>
      <c r="D8" s="17" t="s">
        <v>16</v>
      </c>
      <c r="E8" s="17" t="s">
        <v>17</v>
      </c>
      <c r="F8" s="17" t="s">
        <v>15</v>
      </c>
      <c r="G8" s="17" t="s">
        <v>16</v>
      </c>
      <c r="H8" s="17" t="s">
        <v>17</v>
      </c>
      <c r="I8" s="17" t="s">
        <v>15</v>
      </c>
      <c r="J8" s="17" t="s">
        <v>16</v>
      </c>
      <c r="K8" s="17" t="s">
        <v>17</v>
      </c>
      <c r="L8" s="17" t="s">
        <v>15</v>
      </c>
      <c r="M8" s="17" t="s">
        <v>16</v>
      </c>
      <c r="N8" s="17" t="s">
        <v>17</v>
      </c>
      <c r="O8" s="17" t="s">
        <v>15</v>
      </c>
      <c r="P8" s="17" t="s">
        <v>16</v>
      </c>
      <c r="Q8" s="17" t="s">
        <v>17</v>
      </c>
      <c r="R8" s="17" t="s">
        <v>15</v>
      </c>
      <c r="S8" s="17" t="s">
        <v>16</v>
      </c>
      <c r="T8" s="17" t="s">
        <v>17</v>
      </c>
      <c r="U8" s="17" t="s">
        <v>15</v>
      </c>
      <c r="V8" s="17" t="s">
        <v>16</v>
      </c>
      <c r="W8" s="17" t="s">
        <v>17</v>
      </c>
      <c r="X8" s="17" t="s">
        <v>15</v>
      </c>
      <c r="Y8" s="17" t="s">
        <v>16</v>
      </c>
      <c r="Z8" s="17" t="s">
        <v>17</v>
      </c>
      <c r="AA8" s="17" t="s">
        <v>15</v>
      </c>
      <c r="AB8" s="17" t="s">
        <v>16</v>
      </c>
      <c r="AC8" s="17" t="s">
        <v>17</v>
      </c>
      <c r="AD8" s="18" t="s">
        <v>15</v>
      </c>
      <c r="AE8" s="18" t="s">
        <v>16</v>
      </c>
      <c r="AF8" s="18" t="s">
        <v>17</v>
      </c>
      <c r="AG8" s="17" t="s">
        <v>15</v>
      </c>
      <c r="AH8" s="17" t="s">
        <v>16</v>
      </c>
      <c r="AI8" s="17" t="s">
        <v>17</v>
      </c>
      <c r="AJ8" s="17" t="s">
        <v>15</v>
      </c>
      <c r="AK8" s="17" t="s">
        <v>16</v>
      </c>
      <c r="AL8" s="17" t="s">
        <v>17</v>
      </c>
      <c r="AM8" s="17" t="s">
        <v>15</v>
      </c>
      <c r="AN8" s="17" t="s">
        <v>16</v>
      </c>
      <c r="AO8" s="17" t="s">
        <v>17</v>
      </c>
      <c r="AP8" s="17" t="s">
        <v>15</v>
      </c>
      <c r="AQ8" s="17" t="s">
        <v>16</v>
      </c>
      <c r="AR8" s="17" t="s">
        <v>17</v>
      </c>
      <c r="AS8" s="17" t="s">
        <v>15</v>
      </c>
      <c r="AT8" s="17" t="s">
        <v>16</v>
      </c>
      <c r="AU8" s="17" t="s">
        <v>17</v>
      </c>
      <c r="AV8" s="17" t="s">
        <v>15</v>
      </c>
      <c r="AW8" s="17" t="s">
        <v>16</v>
      </c>
      <c r="AX8" s="17" t="s">
        <v>17</v>
      </c>
      <c r="AY8" s="17" t="s">
        <v>15</v>
      </c>
      <c r="AZ8" s="17" t="s">
        <v>16</v>
      </c>
      <c r="BA8" s="17" t="s">
        <v>17</v>
      </c>
      <c r="BB8" s="17" t="s">
        <v>15</v>
      </c>
      <c r="BC8" s="17" t="s">
        <v>16</v>
      </c>
      <c r="BD8" s="17" t="s">
        <v>17</v>
      </c>
      <c r="BE8" s="17" t="s">
        <v>15</v>
      </c>
      <c r="BF8" s="17" t="s">
        <v>16</v>
      </c>
      <c r="BG8" s="17" t="s">
        <v>17</v>
      </c>
      <c r="BH8" s="17" t="s">
        <v>15</v>
      </c>
      <c r="BI8" s="17" t="s">
        <v>16</v>
      </c>
      <c r="BJ8" s="17" t="s">
        <v>17</v>
      </c>
      <c r="BK8" s="17" t="s">
        <v>15</v>
      </c>
      <c r="BL8" s="17" t="s">
        <v>16</v>
      </c>
      <c r="BM8" s="17" t="s">
        <v>17</v>
      </c>
      <c r="BN8" s="8"/>
      <c r="BO8" s="8"/>
    </row>
    <row r="9" spans="1:67" s="10" customFormat="1" ht="1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  <c r="AI9" s="19">
        <v>35</v>
      </c>
      <c r="AJ9" s="19">
        <v>36</v>
      </c>
      <c r="AK9" s="19">
        <v>37</v>
      </c>
      <c r="AL9" s="19">
        <v>38</v>
      </c>
      <c r="AM9" s="19">
        <v>39</v>
      </c>
      <c r="AN9" s="19">
        <v>40</v>
      </c>
      <c r="AO9" s="19">
        <v>41</v>
      </c>
      <c r="AP9" s="19">
        <v>42</v>
      </c>
      <c r="AQ9" s="19">
        <v>43</v>
      </c>
      <c r="AR9" s="19">
        <v>44</v>
      </c>
      <c r="AS9" s="19">
        <v>45</v>
      </c>
      <c r="AT9" s="19">
        <v>46</v>
      </c>
      <c r="AU9" s="19">
        <v>47</v>
      </c>
      <c r="AV9" s="19">
        <v>48</v>
      </c>
      <c r="AW9" s="19">
        <v>49</v>
      </c>
      <c r="AX9" s="19">
        <v>50</v>
      </c>
      <c r="AY9" s="19">
        <v>51</v>
      </c>
      <c r="AZ9" s="19">
        <v>52</v>
      </c>
      <c r="BA9" s="19">
        <v>53</v>
      </c>
      <c r="BB9" s="19">
        <v>54</v>
      </c>
      <c r="BC9" s="19">
        <v>55</v>
      </c>
      <c r="BD9" s="19">
        <v>56</v>
      </c>
      <c r="BE9" s="19">
        <v>57</v>
      </c>
      <c r="BF9" s="19">
        <v>58</v>
      </c>
      <c r="BG9" s="19">
        <v>59</v>
      </c>
      <c r="BH9" s="19">
        <v>60</v>
      </c>
      <c r="BI9" s="19">
        <v>61</v>
      </c>
      <c r="BJ9" s="19">
        <v>62</v>
      </c>
      <c r="BK9" s="19">
        <v>63</v>
      </c>
      <c r="BL9" s="19">
        <v>64</v>
      </c>
      <c r="BM9" s="19">
        <v>65</v>
      </c>
      <c r="BN9" s="8"/>
      <c r="BO9" s="8"/>
    </row>
    <row r="10" spans="1:67" s="10" customFormat="1">
      <c r="A10" s="5">
        <v>1</v>
      </c>
      <c r="B10" s="6" t="s">
        <v>28</v>
      </c>
      <c r="C10" s="4">
        <f>F10+AJ10</f>
        <v>15287.6</v>
      </c>
      <c r="D10" s="4">
        <f>G10+AK10</f>
        <v>14385.4</v>
      </c>
      <c r="E10" s="2">
        <f t="shared" ref="E10:E21" si="0">D10/C10*100</f>
        <v>94.098485046704511</v>
      </c>
      <c r="F10" s="2">
        <v>1665.7</v>
      </c>
      <c r="G10" s="2">
        <v>1637.1</v>
      </c>
      <c r="H10" s="2">
        <f>G10/F10*100</f>
        <v>98.283004142402589</v>
      </c>
      <c r="I10" s="2">
        <v>195.2</v>
      </c>
      <c r="J10" s="2">
        <v>233.3</v>
      </c>
      <c r="K10" s="2">
        <f t="shared" ref="K10:K21" si="1">J10/I10*100</f>
        <v>119.51844262295084</v>
      </c>
      <c r="L10" s="2">
        <v>64</v>
      </c>
      <c r="M10" s="2">
        <v>66.400000000000006</v>
      </c>
      <c r="N10" s="2">
        <f>M10/L10*100</f>
        <v>103.75000000000001</v>
      </c>
      <c r="O10" s="2">
        <v>275</v>
      </c>
      <c r="P10" s="2">
        <v>196.9</v>
      </c>
      <c r="Q10" s="2">
        <f>P10/O10*100</f>
        <v>71.599999999999994</v>
      </c>
      <c r="R10" s="2">
        <v>629</v>
      </c>
      <c r="S10" s="2">
        <v>601.70000000000005</v>
      </c>
      <c r="T10" s="2">
        <f t="shared" ref="T10:T21" si="2">S10/R10*100</f>
        <v>95.659777424483323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17.899999999999999</v>
      </c>
      <c r="Z10" s="2">
        <f>Y10/X10*100</f>
        <v>74.895397489539747</v>
      </c>
      <c r="AA10" s="2">
        <v>0</v>
      </c>
      <c r="AB10" s="2">
        <v>0</v>
      </c>
      <c r="AC10" s="2" t="e">
        <f>AB10/AA10*100</f>
        <v>#DIV/0!</v>
      </c>
      <c r="AD10" s="2">
        <v>27.5</v>
      </c>
      <c r="AE10" s="2">
        <v>27.5</v>
      </c>
      <c r="AF10" s="2">
        <f>AE10/AD10*100</f>
        <v>100</v>
      </c>
      <c r="AG10" s="2">
        <v>0</v>
      </c>
      <c r="AH10" s="2">
        <v>0</v>
      </c>
      <c r="AI10" s="2" t="e">
        <v>#DIV/0!</v>
      </c>
      <c r="AJ10" s="2">
        <v>13621.9</v>
      </c>
      <c r="AK10" s="2">
        <v>12748.3</v>
      </c>
      <c r="AL10" s="2">
        <f>AK10/AJ10*100</f>
        <v>93.586797730125753</v>
      </c>
      <c r="AM10" s="2">
        <v>3771.9</v>
      </c>
      <c r="AN10" s="2">
        <v>3771.9</v>
      </c>
      <c r="AO10" s="2">
        <f>AN10/AM10*100</f>
        <v>100</v>
      </c>
      <c r="AP10" s="2">
        <v>0</v>
      </c>
      <c r="AQ10" s="2">
        <v>0</v>
      </c>
      <c r="AR10" s="2" t="e">
        <f>AQ10/AP10*100</f>
        <v>#DIV/0!</v>
      </c>
      <c r="AS10" s="3">
        <v>15360.6</v>
      </c>
      <c r="AT10" s="2">
        <v>14275.1</v>
      </c>
      <c r="AU10" s="2">
        <f>AT10/AS10*100</f>
        <v>92.933218754475732</v>
      </c>
      <c r="AV10" s="7">
        <v>2102.8000000000002</v>
      </c>
      <c r="AW10" s="2">
        <v>2095.8000000000002</v>
      </c>
      <c r="AX10" s="2">
        <f>AW10/AV10*100</f>
        <v>99.667110519307585</v>
      </c>
      <c r="AY10" s="7">
        <v>2095.3000000000002</v>
      </c>
      <c r="AZ10" s="2">
        <v>2088.6999999999998</v>
      </c>
      <c r="BA10" s="2">
        <f>AZ10/AY10*100</f>
        <v>99.685009306543193</v>
      </c>
      <c r="BB10" s="2">
        <v>1235.0999999999999</v>
      </c>
      <c r="BC10" s="2">
        <v>907.6</v>
      </c>
      <c r="BD10" s="2">
        <f>BC10/BB10*100</f>
        <v>73.483928426848038</v>
      </c>
      <c r="BE10" s="2">
        <v>1873.2</v>
      </c>
      <c r="BF10" s="2">
        <v>1857.2</v>
      </c>
      <c r="BG10" s="2">
        <f>BF10/BE10*100</f>
        <v>99.145846679478964</v>
      </c>
      <c r="BH10" s="2">
        <v>9885.7999999999993</v>
      </c>
      <c r="BI10" s="2">
        <v>9150.9</v>
      </c>
      <c r="BJ10" s="2">
        <f>BI10/BH10*100</f>
        <v>92.56610491816545</v>
      </c>
      <c r="BK10" s="3">
        <f>C10-AS10</f>
        <v>-73</v>
      </c>
      <c r="BL10" s="3">
        <f>D10-AT10</f>
        <v>110.29999999999927</v>
      </c>
      <c r="BM10" s="2">
        <f>BL10/BK10*100</f>
        <v>-151.09589041095791</v>
      </c>
      <c r="BN10" s="8"/>
      <c r="BO10" s="9"/>
    </row>
    <row r="11" spans="1:67" s="10" customFormat="1">
      <c r="A11" s="5">
        <v>2</v>
      </c>
      <c r="B11" s="6" t="s">
        <v>29</v>
      </c>
      <c r="C11" s="4">
        <f t="shared" ref="C11:C20" si="3">F11+AJ11</f>
        <v>7337.2000000000007</v>
      </c>
      <c r="D11" s="4">
        <f t="shared" ref="D11:D20" si="4">G11+AK11</f>
        <v>6738.5</v>
      </c>
      <c r="E11" s="2">
        <f t="shared" si="0"/>
        <v>91.840211524832355</v>
      </c>
      <c r="F11" s="2">
        <v>909.6</v>
      </c>
      <c r="G11" s="2">
        <v>1045.3</v>
      </c>
      <c r="H11" s="2">
        <f t="shared" ref="H11:H21" si="5">G11/F11*100</f>
        <v>114.91864555848723</v>
      </c>
      <c r="I11" s="2">
        <v>80.599999999999994</v>
      </c>
      <c r="J11" s="2">
        <v>84.1</v>
      </c>
      <c r="K11" s="2">
        <f t="shared" si="1"/>
        <v>104.34243176178659</v>
      </c>
      <c r="L11" s="2">
        <v>33.6</v>
      </c>
      <c r="M11" s="2">
        <v>33.6</v>
      </c>
      <c r="N11" s="2">
        <f t="shared" ref="N11:N21" si="6">M11/L11*100</f>
        <v>100</v>
      </c>
      <c r="O11" s="2">
        <v>108.7</v>
      </c>
      <c r="P11" s="2">
        <v>112.7</v>
      </c>
      <c r="Q11" s="2">
        <f t="shared" ref="Q11:Q21" si="7">P11/O11*100</f>
        <v>103.67985280588776</v>
      </c>
      <c r="R11" s="2">
        <v>282</v>
      </c>
      <c r="S11" s="2">
        <v>243.1</v>
      </c>
      <c r="T11" s="2">
        <f t="shared" si="2"/>
        <v>86.205673758865245</v>
      </c>
      <c r="U11" s="2">
        <v>0</v>
      </c>
      <c r="V11" s="2">
        <v>0</v>
      </c>
      <c r="W11" s="2" t="e">
        <f>V11/U11*100</f>
        <v>#DIV/0!</v>
      </c>
      <c r="X11" s="2">
        <v>38</v>
      </c>
      <c r="Y11" s="2">
        <v>38</v>
      </c>
      <c r="Z11" s="2">
        <f t="shared" ref="Z11:Z21" si="8">Y11/X11*100</f>
        <v>100</v>
      </c>
      <c r="AA11" s="2">
        <v>0</v>
      </c>
      <c r="AB11" s="2">
        <v>0</v>
      </c>
      <c r="AC11" s="2" t="e">
        <f t="shared" ref="AC11:AC21" si="9">AB11/AA11*100</f>
        <v>#DIV/0!</v>
      </c>
      <c r="AD11" s="2">
        <v>0</v>
      </c>
      <c r="AE11" s="2">
        <v>0</v>
      </c>
      <c r="AF11" s="2" t="e">
        <f t="shared" ref="AF11:AF21" si="10">AE11/AD11*100</f>
        <v>#DIV/0!</v>
      </c>
      <c r="AG11" s="2">
        <v>0</v>
      </c>
      <c r="AH11" s="2">
        <v>0</v>
      </c>
      <c r="AI11" s="2" t="e">
        <v>#DIV/0!</v>
      </c>
      <c r="AJ11" s="2">
        <v>6427.6</v>
      </c>
      <c r="AK11" s="2">
        <v>5693.2</v>
      </c>
      <c r="AL11" s="2">
        <f t="shared" ref="AL11:AL21" si="11">AK11/AJ11*100</f>
        <v>88.57427344576513</v>
      </c>
      <c r="AM11" s="2">
        <v>2212.8000000000002</v>
      </c>
      <c r="AN11" s="2">
        <v>2212.8000000000002</v>
      </c>
      <c r="AO11" s="2">
        <f t="shared" ref="AO11:AO21" si="12">AN11/AM11*100</f>
        <v>100</v>
      </c>
      <c r="AP11" s="2">
        <v>0</v>
      </c>
      <c r="AQ11" s="2">
        <v>0</v>
      </c>
      <c r="AR11" s="2" t="e">
        <f t="shared" ref="AR11:AR21" si="13">AQ11/AP11*100</f>
        <v>#DIV/0!</v>
      </c>
      <c r="AS11" s="3">
        <v>7451.4</v>
      </c>
      <c r="AT11" s="2">
        <v>6569.7</v>
      </c>
      <c r="AU11" s="2">
        <f t="shared" ref="AU11:AU20" si="14">AT11/AS11*100</f>
        <v>88.16732426121267</v>
      </c>
      <c r="AV11" s="11">
        <v>1624.7</v>
      </c>
      <c r="AW11" s="2">
        <v>1623.1</v>
      </c>
      <c r="AX11" s="2">
        <f t="shared" ref="AX11:AX21" si="15">AW11/AV11*100</f>
        <v>99.901520280667185</v>
      </c>
      <c r="AY11" s="2">
        <v>1619.4</v>
      </c>
      <c r="AZ11" s="2">
        <v>1618.3</v>
      </c>
      <c r="BA11" s="2">
        <f t="shared" ref="BA11:BA22" si="16">AZ11/AY11*100</f>
        <v>99.93207360750894</v>
      </c>
      <c r="BB11" s="2">
        <v>2441.6999999999998</v>
      </c>
      <c r="BC11" s="2">
        <v>1667.2</v>
      </c>
      <c r="BD11" s="2">
        <f t="shared" ref="BD11:BD21" si="17">BC11/BB11*100</f>
        <v>68.280296514723361</v>
      </c>
      <c r="BE11" s="2">
        <v>1052.4000000000001</v>
      </c>
      <c r="BF11" s="2">
        <v>966</v>
      </c>
      <c r="BG11" s="2">
        <f t="shared" ref="BG11:BG21" si="18">BF11/BE11*100</f>
        <v>91.79019384264538</v>
      </c>
      <c r="BH11" s="2">
        <v>2187.3000000000002</v>
      </c>
      <c r="BI11" s="2">
        <v>2168.1999999999998</v>
      </c>
      <c r="BJ11" s="2">
        <f t="shared" ref="BJ11:BJ20" si="19">BI11/BH11*100</f>
        <v>99.126777305353613</v>
      </c>
      <c r="BK11" s="3">
        <f t="shared" ref="BK11:BK21" si="20">C11-AS11</f>
        <v>-114.19999999999891</v>
      </c>
      <c r="BL11" s="3">
        <f t="shared" ref="BL11:BL21" si="21">D11-AT11</f>
        <v>168.80000000000018</v>
      </c>
      <c r="BM11" s="2">
        <f>BL11/BK11*100</f>
        <v>-147.81085814360927</v>
      </c>
      <c r="BN11" s="8"/>
      <c r="BO11" s="9"/>
    </row>
    <row r="12" spans="1:67" s="10" customFormat="1" ht="15.75" customHeight="1">
      <c r="A12" s="5">
        <v>3</v>
      </c>
      <c r="B12" s="6" t="s">
        <v>30</v>
      </c>
      <c r="C12" s="4">
        <f t="shared" si="3"/>
        <v>6095.8</v>
      </c>
      <c r="D12" s="4">
        <f>G12+AK12</f>
        <v>5494.6</v>
      </c>
      <c r="E12" s="2">
        <f t="shared" si="0"/>
        <v>90.137471701827494</v>
      </c>
      <c r="F12" s="2">
        <v>1065.2</v>
      </c>
      <c r="G12" s="2">
        <v>1132.0999999999999</v>
      </c>
      <c r="H12" s="2">
        <f t="shared" si="5"/>
        <v>106.28051070221554</v>
      </c>
      <c r="I12" s="2">
        <v>258</v>
      </c>
      <c r="J12" s="2">
        <v>313.5</v>
      </c>
      <c r="K12" s="2">
        <f t="shared" si="1"/>
        <v>121.51162790697674</v>
      </c>
      <c r="L12" s="2">
        <v>79.7</v>
      </c>
      <c r="M12" s="2">
        <v>79.7</v>
      </c>
      <c r="N12" s="2">
        <f t="shared" si="6"/>
        <v>100</v>
      </c>
      <c r="O12" s="2">
        <v>72</v>
      </c>
      <c r="P12" s="2">
        <v>70.900000000000006</v>
      </c>
      <c r="Q12" s="2">
        <f>P12/O12*100</f>
        <v>98.472222222222229</v>
      </c>
      <c r="R12" s="2">
        <v>231</v>
      </c>
      <c r="S12" s="2">
        <v>191.9</v>
      </c>
      <c r="T12" s="2">
        <f t="shared" si="2"/>
        <v>83.073593073593074</v>
      </c>
      <c r="U12" s="2">
        <v>0</v>
      </c>
      <c r="V12" s="2">
        <v>0</v>
      </c>
      <c r="W12" s="2" t="e">
        <f t="shared" ref="W12:W21" si="22">V12/U12*100</f>
        <v>#DIV/0!</v>
      </c>
      <c r="X12" s="2">
        <v>64.8</v>
      </c>
      <c r="Y12" s="2">
        <v>64.8</v>
      </c>
      <c r="Z12" s="2">
        <f t="shared" si="8"/>
        <v>100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9.4</v>
      </c>
      <c r="AF12" s="2">
        <f t="shared" si="10"/>
        <v>100</v>
      </c>
      <c r="AG12" s="2">
        <v>5.2</v>
      </c>
      <c r="AH12" s="2">
        <v>5.3</v>
      </c>
      <c r="AI12" s="2" t="e">
        <v>#DIV/0!</v>
      </c>
      <c r="AJ12" s="2">
        <v>5030.6000000000004</v>
      </c>
      <c r="AK12" s="2">
        <v>4362.5</v>
      </c>
      <c r="AL12" s="2">
        <f t="shared" si="11"/>
        <v>86.719278018526609</v>
      </c>
      <c r="AM12" s="2">
        <v>1567.3</v>
      </c>
      <c r="AN12" s="2">
        <v>1567.3</v>
      </c>
      <c r="AO12" s="2">
        <f t="shared" si="12"/>
        <v>100</v>
      </c>
      <c r="AP12" s="2">
        <v>0</v>
      </c>
      <c r="AQ12" s="2">
        <v>0</v>
      </c>
      <c r="AR12" s="2" t="e">
        <f t="shared" si="13"/>
        <v>#DIV/0!</v>
      </c>
      <c r="AS12" s="3">
        <v>6371.8</v>
      </c>
      <c r="AT12" s="2">
        <v>5580.7</v>
      </c>
      <c r="AU12" s="2">
        <f t="shared" si="14"/>
        <v>87.584356068928713</v>
      </c>
      <c r="AV12" s="11">
        <v>1629.5</v>
      </c>
      <c r="AW12" s="2">
        <v>1617.7</v>
      </c>
      <c r="AX12" s="2">
        <f t="shared" si="15"/>
        <v>99.275851488186561</v>
      </c>
      <c r="AY12" s="2">
        <v>1624.8</v>
      </c>
      <c r="AZ12" s="2">
        <v>1613.5</v>
      </c>
      <c r="BA12" s="2">
        <f t="shared" si="16"/>
        <v>99.304529788281641</v>
      </c>
      <c r="BB12" s="2">
        <v>1808.1</v>
      </c>
      <c r="BC12" s="2">
        <v>1449.7</v>
      </c>
      <c r="BD12" s="2">
        <f t="shared" si="17"/>
        <v>80.178087495160682</v>
      </c>
      <c r="BE12" s="2">
        <v>1755.3</v>
      </c>
      <c r="BF12" s="2">
        <v>1389.9</v>
      </c>
      <c r="BG12" s="2">
        <f t="shared" si="18"/>
        <v>79.183045633225106</v>
      </c>
      <c r="BH12" s="2">
        <v>1043.7</v>
      </c>
      <c r="BI12" s="2">
        <v>988.2</v>
      </c>
      <c r="BJ12" s="2">
        <f t="shared" si="19"/>
        <v>94.682379994251221</v>
      </c>
      <c r="BK12" s="3">
        <f t="shared" si="20"/>
        <v>-276</v>
      </c>
      <c r="BL12" s="3">
        <f>D12-AT12</f>
        <v>-86.099999999999454</v>
      </c>
      <c r="BM12" s="2">
        <f t="shared" ref="BM12:BM21" si="23">BL12/BK12*100</f>
        <v>31.195652173912848</v>
      </c>
      <c r="BN12" s="8"/>
      <c r="BO12" s="9"/>
    </row>
    <row r="13" spans="1:67" s="10" customFormat="1" ht="15" customHeight="1">
      <c r="A13" s="5">
        <v>4</v>
      </c>
      <c r="B13" s="6" t="s">
        <v>31</v>
      </c>
      <c r="C13" s="4">
        <f t="shared" si="3"/>
        <v>7065.3</v>
      </c>
      <c r="D13" s="4">
        <f t="shared" si="4"/>
        <v>6965.4</v>
      </c>
      <c r="E13" s="2">
        <f t="shared" si="0"/>
        <v>98.586047301600772</v>
      </c>
      <c r="F13" s="2">
        <v>1943.7</v>
      </c>
      <c r="G13" s="2">
        <v>2016.2</v>
      </c>
      <c r="H13" s="2">
        <f t="shared" si="5"/>
        <v>103.72999948551731</v>
      </c>
      <c r="I13" s="2">
        <v>107.6</v>
      </c>
      <c r="J13" s="2">
        <v>164.1</v>
      </c>
      <c r="K13" s="2">
        <f t="shared" si="1"/>
        <v>152.50929368029739</v>
      </c>
      <c r="L13" s="2">
        <v>1054.0999999999999</v>
      </c>
      <c r="M13" s="2">
        <v>1055.0999999999999</v>
      </c>
      <c r="N13" s="2">
        <f t="shared" si="6"/>
        <v>100.09486765961483</v>
      </c>
      <c r="O13" s="2">
        <v>111</v>
      </c>
      <c r="P13" s="2">
        <v>109.4</v>
      </c>
      <c r="Q13" s="2">
        <f t="shared" si="7"/>
        <v>98.558558558558559</v>
      </c>
      <c r="R13" s="2">
        <v>238</v>
      </c>
      <c r="S13" s="2">
        <v>208</v>
      </c>
      <c r="T13" s="2">
        <f t="shared" si="2"/>
        <v>87.394957983193279</v>
      </c>
      <c r="U13" s="2">
        <v>0</v>
      </c>
      <c r="V13" s="2">
        <v>0</v>
      </c>
      <c r="W13" s="2" t="e">
        <f t="shared" si="22"/>
        <v>#DIV/0!</v>
      </c>
      <c r="X13" s="2">
        <v>59.2</v>
      </c>
      <c r="Y13" s="2">
        <v>65</v>
      </c>
      <c r="Z13" s="2">
        <f t="shared" si="8"/>
        <v>109.79729729729731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2">
        <v>5121.6000000000004</v>
      </c>
      <c r="AK13" s="2">
        <v>4949.2</v>
      </c>
      <c r="AL13" s="2">
        <f t="shared" si="11"/>
        <v>96.633864417369566</v>
      </c>
      <c r="AM13" s="2">
        <v>1847.2</v>
      </c>
      <c r="AN13" s="2">
        <v>1847.2</v>
      </c>
      <c r="AO13" s="2">
        <f t="shared" si="12"/>
        <v>100</v>
      </c>
      <c r="AP13" s="2">
        <v>0</v>
      </c>
      <c r="AQ13" s="2">
        <v>0</v>
      </c>
      <c r="AR13" s="2" t="e">
        <f t="shared" si="13"/>
        <v>#DIV/0!</v>
      </c>
      <c r="AS13" s="3">
        <v>7572.6</v>
      </c>
      <c r="AT13" s="2">
        <v>7128.7</v>
      </c>
      <c r="AU13" s="2">
        <f t="shared" si="14"/>
        <v>94.138076750389558</v>
      </c>
      <c r="AV13" s="11">
        <v>1689.7</v>
      </c>
      <c r="AW13" s="2">
        <v>1657.7</v>
      </c>
      <c r="AX13" s="2">
        <f t="shared" si="15"/>
        <v>98.10617269337753</v>
      </c>
      <c r="AY13" s="2">
        <v>1670.1</v>
      </c>
      <c r="AZ13" s="2">
        <v>1638.6</v>
      </c>
      <c r="BA13" s="2">
        <f t="shared" si="16"/>
        <v>98.113885396084072</v>
      </c>
      <c r="BB13" s="2">
        <v>1305.5</v>
      </c>
      <c r="BC13" s="2">
        <v>1292.9000000000001</v>
      </c>
      <c r="BD13" s="2">
        <f t="shared" si="17"/>
        <v>99.034852546916895</v>
      </c>
      <c r="BE13" s="2">
        <v>2454.1999999999998</v>
      </c>
      <c r="BF13" s="2">
        <v>2105.9</v>
      </c>
      <c r="BG13" s="2">
        <f t="shared" si="18"/>
        <v>85.808002607774441</v>
      </c>
      <c r="BH13" s="2">
        <v>1935.3</v>
      </c>
      <c r="BI13" s="2">
        <v>1887.3</v>
      </c>
      <c r="BJ13" s="2">
        <f t="shared" si="19"/>
        <v>97.519764377615871</v>
      </c>
      <c r="BK13" s="3">
        <f t="shared" si="20"/>
        <v>-507.30000000000018</v>
      </c>
      <c r="BL13" s="3">
        <f>D13-AT13</f>
        <v>-163.30000000000018</v>
      </c>
      <c r="BM13" s="2">
        <f t="shared" si="23"/>
        <v>32.190025625862432</v>
      </c>
      <c r="BN13" s="8"/>
      <c r="BO13" s="9"/>
    </row>
    <row r="14" spans="1:67" s="10" customFormat="1">
      <c r="A14" s="5">
        <v>5</v>
      </c>
      <c r="B14" s="6" t="s">
        <v>32</v>
      </c>
      <c r="C14" s="4">
        <f t="shared" si="3"/>
        <v>41875.800000000003</v>
      </c>
      <c r="D14" s="4">
        <f t="shared" si="4"/>
        <v>38010</v>
      </c>
      <c r="E14" s="2">
        <f t="shared" si="0"/>
        <v>90.76841517057585</v>
      </c>
      <c r="F14" s="2">
        <v>12048.6</v>
      </c>
      <c r="G14" s="2">
        <v>12236.6</v>
      </c>
      <c r="H14" s="2">
        <f t="shared" si="5"/>
        <v>101.5603472602626</v>
      </c>
      <c r="I14" s="2">
        <v>2100</v>
      </c>
      <c r="J14" s="2">
        <v>2678.7</v>
      </c>
      <c r="K14" s="2">
        <f t="shared" si="1"/>
        <v>127.55714285714286</v>
      </c>
      <c r="L14" s="2">
        <v>2372.4</v>
      </c>
      <c r="M14" s="2">
        <v>2377.5</v>
      </c>
      <c r="N14" s="2">
        <f t="shared" si="6"/>
        <v>100.2149721800708</v>
      </c>
      <c r="O14" s="2">
        <v>4143</v>
      </c>
      <c r="P14" s="2">
        <v>3350.9</v>
      </c>
      <c r="Q14" s="2">
        <f t="shared" si="7"/>
        <v>80.881004103306793</v>
      </c>
      <c r="R14" s="2">
        <v>2256</v>
      </c>
      <c r="S14" s="2">
        <v>2227.1999999999998</v>
      </c>
      <c r="T14" s="2">
        <f t="shared" si="2"/>
        <v>98.723404255319139</v>
      </c>
      <c r="U14" s="2">
        <v>0</v>
      </c>
      <c r="V14" s="2">
        <v>0</v>
      </c>
      <c r="W14" s="2" t="e">
        <f t="shared" si="22"/>
        <v>#DIV/0!</v>
      </c>
      <c r="X14" s="2">
        <v>14.1</v>
      </c>
      <c r="Y14" s="2">
        <v>4.4000000000000004</v>
      </c>
      <c r="Z14" s="2">
        <f t="shared" si="8"/>
        <v>31.205673758865249</v>
      </c>
      <c r="AA14" s="2">
        <v>0</v>
      </c>
      <c r="AB14" s="2">
        <v>0</v>
      </c>
      <c r="AC14" s="2" t="e">
        <f t="shared" si="9"/>
        <v>#DIV/0!</v>
      </c>
      <c r="AD14" s="2">
        <v>2</v>
      </c>
      <c r="AE14" s="2">
        <v>2</v>
      </c>
      <c r="AF14" s="2">
        <f t="shared" si="10"/>
        <v>100</v>
      </c>
      <c r="AG14" s="2">
        <v>2.5</v>
      </c>
      <c r="AH14" s="2">
        <v>0.7</v>
      </c>
      <c r="AI14" s="2" t="e">
        <v>#DIV/0!</v>
      </c>
      <c r="AJ14" s="2">
        <v>29827.200000000001</v>
      </c>
      <c r="AK14" s="2">
        <v>25773.4</v>
      </c>
      <c r="AL14" s="2">
        <f t="shared" si="11"/>
        <v>86.409049458212635</v>
      </c>
      <c r="AM14" s="2">
        <v>6490.7</v>
      </c>
      <c r="AN14" s="2">
        <v>6490.7</v>
      </c>
      <c r="AO14" s="2">
        <f t="shared" si="12"/>
        <v>100</v>
      </c>
      <c r="AP14" s="2">
        <v>0</v>
      </c>
      <c r="AQ14" s="2">
        <v>0</v>
      </c>
      <c r="AR14" s="2" t="e">
        <f t="shared" si="13"/>
        <v>#DIV/0!</v>
      </c>
      <c r="AS14" s="3">
        <v>47518.6</v>
      </c>
      <c r="AT14" s="2">
        <v>41958.6</v>
      </c>
      <c r="AU14" s="2">
        <f t="shared" si="14"/>
        <v>88.29931858261817</v>
      </c>
      <c r="AV14" s="11">
        <v>3223.1</v>
      </c>
      <c r="AW14" s="2">
        <v>3150.2</v>
      </c>
      <c r="AX14" s="2">
        <f t="shared" si="15"/>
        <v>97.73820235177314</v>
      </c>
      <c r="AY14" s="2">
        <v>2878.3</v>
      </c>
      <c r="AZ14" s="2">
        <v>2835.5</v>
      </c>
      <c r="BA14" s="2">
        <f t="shared" si="16"/>
        <v>98.513011152416354</v>
      </c>
      <c r="BB14" s="2">
        <v>9192.7999999999993</v>
      </c>
      <c r="BC14" s="2">
        <v>5637.4</v>
      </c>
      <c r="BD14" s="2">
        <f t="shared" si="17"/>
        <v>61.324079714559218</v>
      </c>
      <c r="BE14" s="2">
        <v>30514.2</v>
      </c>
      <c r="BF14" s="2">
        <v>28844</v>
      </c>
      <c r="BG14" s="2">
        <f t="shared" si="18"/>
        <v>94.526482752292367</v>
      </c>
      <c r="BH14" s="2">
        <v>3644.1</v>
      </c>
      <c r="BI14" s="2">
        <v>3644.1</v>
      </c>
      <c r="BJ14" s="2">
        <f t="shared" si="19"/>
        <v>100</v>
      </c>
      <c r="BK14" s="3">
        <f t="shared" si="20"/>
        <v>-5642.7999999999956</v>
      </c>
      <c r="BL14" s="3">
        <f t="shared" si="21"/>
        <v>-3948.5999999999985</v>
      </c>
      <c r="BM14" s="2">
        <f t="shared" si="23"/>
        <v>69.975898490111319</v>
      </c>
      <c r="BN14" s="8"/>
      <c r="BO14" s="9"/>
    </row>
    <row r="15" spans="1:67" s="10" customFormat="1">
      <c r="A15" s="5">
        <v>6</v>
      </c>
      <c r="B15" s="6" t="s">
        <v>39</v>
      </c>
      <c r="C15" s="4">
        <f t="shared" si="3"/>
        <v>7869.4</v>
      </c>
      <c r="D15" s="4">
        <f t="shared" si="4"/>
        <v>7867</v>
      </c>
      <c r="E15" s="2">
        <f t="shared" si="0"/>
        <v>99.969502122144007</v>
      </c>
      <c r="F15" s="2">
        <v>987.2</v>
      </c>
      <c r="G15" s="2">
        <v>1340.6</v>
      </c>
      <c r="H15" s="2">
        <f t="shared" si="5"/>
        <v>135.79821717990274</v>
      </c>
      <c r="I15" s="2">
        <v>55.4</v>
      </c>
      <c r="J15" s="2">
        <v>52.9</v>
      </c>
      <c r="K15" s="2">
        <f t="shared" si="1"/>
        <v>95.487364620938635</v>
      </c>
      <c r="L15" s="2">
        <v>32.9</v>
      </c>
      <c r="M15" s="2">
        <v>32.9</v>
      </c>
      <c r="N15" s="2">
        <f t="shared" si="6"/>
        <v>100</v>
      </c>
      <c r="O15" s="2">
        <v>173</v>
      </c>
      <c r="P15" s="2">
        <v>158.5</v>
      </c>
      <c r="Q15" s="2">
        <f t="shared" si="7"/>
        <v>91.618497109826592</v>
      </c>
      <c r="R15" s="2">
        <v>455</v>
      </c>
      <c r="S15" s="2">
        <v>457.9</v>
      </c>
      <c r="T15" s="2">
        <f t="shared" si="2"/>
        <v>100.63736263736263</v>
      </c>
      <c r="U15" s="2">
        <v>0</v>
      </c>
      <c r="V15" s="2">
        <v>0</v>
      </c>
      <c r="W15" s="2" t="e">
        <f t="shared" si="22"/>
        <v>#DIV/0!</v>
      </c>
      <c r="X15" s="2">
        <v>36.700000000000003</v>
      </c>
      <c r="Y15" s="2">
        <v>51.4</v>
      </c>
      <c r="Z15" s="2">
        <f t="shared" si="8"/>
        <v>140.05449591280652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2">
        <v>6882.2</v>
      </c>
      <c r="AK15" s="2">
        <v>6526.4</v>
      </c>
      <c r="AL15" s="2">
        <f t="shared" si="11"/>
        <v>94.830141524512513</v>
      </c>
      <c r="AM15" s="2">
        <v>2688.5</v>
      </c>
      <c r="AN15" s="2">
        <v>2688.5</v>
      </c>
      <c r="AO15" s="2">
        <f t="shared" si="12"/>
        <v>100</v>
      </c>
      <c r="AP15" s="2">
        <v>0</v>
      </c>
      <c r="AQ15" s="2">
        <v>0</v>
      </c>
      <c r="AR15" s="2" t="e">
        <f t="shared" si="13"/>
        <v>#DIV/0!</v>
      </c>
      <c r="AS15" s="3">
        <v>8690.7000000000007</v>
      </c>
      <c r="AT15" s="2">
        <v>8242.2999999999993</v>
      </c>
      <c r="AU15" s="2">
        <f t="shared" si="14"/>
        <v>94.840461642905609</v>
      </c>
      <c r="AV15" s="11">
        <v>1749.9</v>
      </c>
      <c r="AW15" s="2">
        <v>1740.4</v>
      </c>
      <c r="AX15" s="2">
        <f t="shared" si="15"/>
        <v>99.457111834961992</v>
      </c>
      <c r="AY15" s="2">
        <v>1744.4</v>
      </c>
      <c r="AZ15" s="2">
        <v>1735.4</v>
      </c>
      <c r="BA15" s="2">
        <f t="shared" si="16"/>
        <v>99.484063288236641</v>
      </c>
      <c r="BB15" s="2">
        <v>2415.6</v>
      </c>
      <c r="BC15" s="2">
        <v>2178</v>
      </c>
      <c r="BD15" s="2">
        <f>BC15/BB15*100</f>
        <v>90.163934426229503</v>
      </c>
      <c r="BE15" s="2">
        <v>315.5</v>
      </c>
      <c r="BF15" s="2">
        <v>115.4</v>
      </c>
      <c r="BG15" s="2">
        <f t="shared" si="18"/>
        <v>36.57686212361331</v>
      </c>
      <c r="BH15" s="2">
        <v>2628.8</v>
      </c>
      <c r="BI15" s="2">
        <v>2627.7</v>
      </c>
      <c r="BJ15" s="2">
        <f t="shared" si="19"/>
        <v>99.958155812538024</v>
      </c>
      <c r="BK15" s="3">
        <f t="shared" si="20"/>
        <v>-821.30000000000109</v>
      </c>
      <c r="BL15" s="3">
        <f t="shared" si="21"/>
        <v>-375.29999999999927</v>
      </c>
      <c r="BM15" s="2">
        <f t="shared" si="23"/>
        <v>45.695848045780927</v>
      </c>
      <c r="BN15" s="8"/>
      <c r="BO15" s="9"/>
    </row>
    <row r="16" spans="1:67" s="10" customFormat="1" ht="14.25" customHeight="1">
      <c r="A16" s="5">
        <v>7</v>
      </c>
      <c r="B16" s="6" t="s">
        <v>33</v>
      </c>
      <c r="C16" s="4">
        <f t="shared" si="3"/>
        <v>20292.5</v>
      </c>
      <c r="D16" s="4">
        <f t="shared" si="4"/>
        <v>20340</v>
      </c>
      <c r="E16" s="2">
        <f t="shared" si="0"/>
        <v>100.23407662929654</v>
      </c>
      <c r="F16" s="2">
        <v>1321.4</v>
      </c>
      <c r="G16" s="2">
        <v>1338.9</v>
      </c>
      <c r="H16" s="2">
        <f t="shared" si="5"/>
        <v>101.3243529589829</v>
      </c>
      <c r="I16" s="2">
        <v>60.1</v>
      </c>
      <c r="J16" s="2">
        <v>70.3</v>
      </c>
      <c r="K16" s="2">
        <f t="shared" si="1"/>
        <v>116.97171381031612</v>
      </c>
      <c r="L16" s="2">
        <v>17.600000000000001</v>
      </c>
      <c r="M16" s="2">
        <v>19.899999999999999</v>
      </c>
      <c r="N16" s="2">
        <f t="shared" si="6"/>
        <v>113.06818181818178</v>
      </c>
      <c r="O16" s="2">
        <v>109</v>
      </c>
      <c r="P16" s="2">
        <v>117.8</v>
      </c>
      <c r="Q16" s="2">
        <f t="shared" si="7"/>
        <v>108.07339449541284</v>
      </c>
      <c r="R16" s="2">
        <v>642</v>
      </c>
      <c r="S16" s="2">
        <v>637.20000000000005</v>
      </c>
      <c r="T16" s="2">
        <f t="shared" si="2"/>
        <v>99.252336448598129</v>
      </c>
      <c r="U16" s="2">
        <v>0</v>
      </c>
      <c r="V16" s="2">
        <v>0</v>
      </c>
      <c r="W16" s="2" t="e">
        <f t="shared" si="22"/>
        <v>#DIV/0!</v>
      </c>
      <c r="X16" s="2">
        <v>102.2</v>
      </c>
      <c r="Y16" s="2">
        <v>51.1</v>
      </c>
      <c r="Z16" s="2">
        <f t="shared" si="8"/>
        <v>50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2">
        <v>18971.099999999999</v>
      </c>
      <c r="AK16" s="2">
        <v>19001.099999999999</v>
      </c>
      <c r="AL16" s="2">
        <f t="shared" si="11"/>
        <v>100.15813526890902</v>
      </c>
      <c r="AM16" s="2">
        <v>2423.5</v>
      </c>
      <c r="AN16" s="2">
        <v>2423.5</v>
      </c>
      <c r="AO16" s="2">
        <f t="shared" si="12"/>
        <v>100</v>
      </c>
      <c r="AP16" s="2">
        <v>0</v>
      </c>
      <c r="AQ16" s="2">
        <v>0</v>
      </c>
      <c r="AR16" s="2" t="e">
        <f t="shared" si="13"/>
        <v>#DIV/0!</v>
      </c>
      <c r="AS16" s="3">
        <v>22363.599999999999</v>
      </c>
      <c r="AT16" s="2">
        <v>22301.599999999999</v>
      </c>
      <c r="AU16" s="2">
        <f t="shared" si="14"/>
        <v>99.722763776851679</v>
      </c>
      <c r="AV16" s="11">
        <v>1719.4</v>
      </c>
      <c r="AW16" s="2">
        <v>1661.2</v>
      </c>
      <c r="AX16" s="2">
        <f t="shared" si="15"/>
        <v>96.615098290101201</v>
      </c>
      <c r="AY16" s="2">
        <v>1662.3</v>
      </c>
      <c r="AZ16" s="2">
        <v>1654.6</v>
      </c>
      <c r="BA16" s="2">
        <f t="shared" si="16"/>
        <v>99.536786380316428</v>
      </c>
      <c r="BB16" s="2">
        <v>12411.1</v>
      </c>
      <c r="BC16" s="2">
        <v>12411.1</v>
      </c>
      <c r="BD16" s="2">
        <f t="shared" si="17"/>
        <v>100</v>
      </c>
      <c r="BE16" s="2">
        <v>5862.3</v>
      </c>
      <c r="BF16" s="2">
        <v>5860.5</v>
      </c>
      <c r="BG16" s="2">
        <f t="shared" si="18"/>
        <v>99.969295327772372</v>
      </c>
      <c r="BH16" s="2">
        <v>2090</v>
      </c>
      <c r="BI16" s="2">
        <v>2088.3000000000002</v>
      </c>
      <c r="BJ16" s="2">
        <f t="shared" si="19"/>
        <v>99.918660287081352</v>
      </c>
      <c r="BK16" s="3">
        <f t="shared" si="20"/>
        <v>-2071.0999999999985</v>
      </c>
      <c r="BL16" s="3">
        <f t="shared" si="21"/>
        <v>-1961.5999999999985</v>
      </c>
      <c r="BM16" s="2">
        <f t="shared" si="23"/>
        <v>94.71295446863985</v>
      </c>
      <c r="BN16" s="8"/>
      <c r="BO16" s="9"/>
    </row>
    <row r="17" spans="1:67" s="10" customFormat="1" ht="15" customHeight="1">
      <c r="A17" s="5">
        <v>8</v>
      </c>
      <c r="B17" s="6" t="s">
        <v>34</v>
      </c>
      <c r="C17" s="4">
        <f t="shared" si="3"/>
        <v>7097.7000000000007</v>
      </c>
      <c r="D17" s="4">
        <f t="shared" si="4"/>
        <v>5737.8</v>
      </c>
      <c r="E17" s="2">
        <f t="shared" si="0"/>
        <v>80.840272200853789</v>
      </c>
      <c r="F17" s="2">
        <v>1137.4000000000001</v>
      </c>
      <c r="G17" s="2">
        <v>1138.8</v>
      </c>
      <c r="H17" s="2">
        <f t="shared" si="5"/>
        <v>100.12308774397749</v>
      </c>
      <c r="I17" s="2">
        <v>380</v>
      </c>
      <c r="J17" s="2">
        <v>393.2</v>
      </c>
      <c r="K17" s="2">
        <f t="shared" si="1"/>
        <v>103.47368421052632</v>
      </c>
      <c r="L17" s="2">
        <v>0.9</v>
      </c>
      <c r="M17" s="2">
        <v>0.9</v>
      </c>
      <c r="N17" s="2">
        <f t="shared" si="6"/>
        <v>100</v>
      </c>
      <c r="O17" s="2">
        <v>75</v>
      </c>
      <c r="P17" s="2">
        <v>45.8</v>
      </c>
      <c r="Q17" s="2">
        <f t="shared" si="7"/>
        <v>61.066666666666656</v>
      </c>
      <c r="R17" s="2">
        <v>262</v>
      </c>
      <c r="S17" s="2">
        <v>222.2</v>
      </c>
      <c r="T17" s="2">
        <f t="shared" si="2"/>
        <v>84.809160305343511</v>
      </c>
      <c r="U17" s="2">
        <v>0</v>
      </c>
      <c r="V17" s="2">
        <v>0</v>
      </c>
      <c r="W17" s="2" t="e">
        <f t="shared" si="22"/>
        <v>#DIV/0!</v>
      </c>
      <c r="X17" s="2">
        <v>48.1</v>
      </c>
      <c r="Y17" s="2">
        <v>48.2</v>
      </c>
      <c r="Z17" s="2">
        <f t="shared" si="8"/>
        <v>100.2079002079002</v>
      </c>
      <c r="AA17" s="2">
        <v>0</v>
      </c>
      <c r="AB17" s="2">
        <v>0</v>
      </c>
      <c r="AC17" s="2" t="e">
        <f t="shared" si="9"/>
        <v>#DIV/0!</v>
      </c>
      <c r="AD17" s="2">
        <v>59.9</v>
      </c>
      <c r="AE17" s="2">
        <v>62.4</v>
      </c>
      <c r="AF17" s="2">
        <f t="shared" si="10"/>
        <v>104.17362270450752</v>
      </c>
      <c r="AG17" s="2">
        <v>0</v>
      </c>
      <c r="AH17" s="2">
        <v>0</v>
      </c>
      <c r="AI17" s="2" t="e">
        <v>#DIV/0!</v>
      </c>
      <c r="AJ17" s="2">
        <v>5960.3</v>
      </c>
      <c r="AK17" s="2">
        <v>4599</v>
      </c>
      <c r="AL17" s="2">
        <f t="shared" si="11"/>
        <v>77.160545610120295</v>
      </c>
      <c r="AM17" s="2">
        <v>1319.8</v>
      </c>
      <c r="AN17" s="2">
        <v>1319.8</v>
      </c>
      <c r="AO17" s="2">
        <f t="shared" si="12"/>
        <v>100</v>
      </c>
      <c r="AP17" s="2">
        <v>0</v>
      </c>
      <c r="AQ17" s="2">
        <v>0</v>
      </c>
      <c r="AR17" s="2" t="e">
        <f t="shared" si="13"/>
        <v>#DIV/0!</v>
      </c>
      <c r="AS17" s="3">
        <v>10724.9</v>
      </c>
      <c r="AT17" s="2">
        <v>7775.8</v>
      </c>
      <c r="AU17" s="2">
        <f t="shared" si="14"/>
        <v>72.502307713824848</v>
      </c>
      <c r="AV17" s="11">
        <v>1780.6</v>
      </c>
      <c r="AW17" s="2">
        <v>1761</v>
      </c>
      <c r="AX17" s="2">
        <f t="shared" si="15"/>
        <v>98.899247444681578</v>
      </c>
      <c r="AY17" s="2">
        <v>1774.5</v>
      </c>
      <c r="AZ17" s="2">
        <v>1755.4</v>
      </c>
      <c r="BA17" s="2">
        <f t="shared" si="16"/>
        <v>98.923640462102</v>
      </c>
      <c r="BB17" s="2">
        <v>1618</v>
      </c>
      <c r="BC17" s="2">
        <v>1526</v>
      </c>
      <c r="BD17" s="2">
        <f t="shared" si="17"/>
        <v>94.313967861557472</v>
      </c>
      <c r="BE17" s="2">
        <v>4416.5</v>
      </c>
      <c r="BF17" s="2">
        <v>2919.9</v>
      </c>
      <c r="BG17" s="2">
        <f t="shared" si="18"/>
        <v>66.113438242952569</v>
      </c>
      <c r="BH17" s="2">
        <v>1444.1</v>
      </c>
      <c r="BI17" s="2">
        <v>924.3</v>
      </c>
      <c r="BJ17" s="2">
        <f t="shared" si="19"/>
        <v>64.005262793435364</v>
      </c>
      <c r="BK17" s="3">
        <f t="shared" si="20"/>
        <v>-3627.1999999999989</v>
      </c>
      <c r="BL17" s="3">
        <f t="shared" si="21"/>
        <v>-2038</v>
      </c>
      <c r="BM17" s="2">
        <f t="shared" si="23"/>
        <v>56.186590207322475</v>
      </c>
      <c r="BN17" s="8"/>
      <c r="BO17" s="9"/>
    </row>
    <row r="18" spans="1:67" s="10" customFormat="1">
      <c r="A18" s="5">
        <v>9</v>
      </c>
      <c r="B18" s="6" t="s">
        <v>35</v>
      </c>
      <c r="C18" s="4">
        <f t="shared" si="3"/>
        <v>39474.799999999996</v>
      </c>
      <c r="D18" s="4">
        <f t="shared" si="4"/>
        <v>37912.6</v>
      </c>
      <c r="E18" s="2">
        <f t="shared" si="0"/>
        <v>96.042538530910875</v>
      </c>
      <c r="F18" s="2">
        <v>3222.2</v>
      </c>
      <c r="G18" s="2">
        <v>3314.9</v>
      </c>
      <c r="H18" s="2">
        <f t="shared" si="5"/>
        <v>102.87691639252685</v>
      </c>
      <c r="I18" s="2">
        <v>167.1</v>
      </c>
      <c r="J18" s="2">
        <v>174.5</v>
      </c>
      <c r="K18" s="2">
        <f t="shared" si="1"/>
        <v>104.42848593656493</v>
      </c>
      <c r="L18" s="2">
        <v>226.1</v>
      </c>
      <c r="M18" s="2">
        <v>226.2</v>
      </c>
      <c r="N18" s="2">
        <f t="shared" si="6"/>
        <v>100.04422821760284</v>
      </c>
      <c r="O18" s="2">
        <v>281</v>
      </c>
      <c r="P18" s="2">
        <v>287.89999999999998</v>
      </c>
      <c r="Q18" s="2">
        <f t="shared" si="7"/>
        <v>102.45551601423486</v>
      </c>
      <c r="R18" s="2">
        <v>623.70000000000005</v>
      </c>
      <c r="S18" s="2">
        <v>592.6</v>
      </c>
      <c r="T18" s="2">
        <f t="shared" si="2"/>
        <v>95.013628346961681</v>
      </c>
      <c r="U18" s="2">
        <v>0</v>
      </c>
      <c r="V18" s="2">
        <v>0</v>
      </c>
      <c r="W18" s="2" t="e">
        <f t="shared" si="22"/>
        <v>#DIV/0!</v>
      </c>
      <c r="X18" s="2">
        <v>46.2</v>
      </c>
      <c r="Y18" s="2">
        <v>36.6</v>
      </c>
      <c r="Z18" s="2">
        <f t="shared" si="8"/>
        <v>79.220779220779207</v>
      </c>
      <c r="AA18" s="2">
        <v>0</v>
      </c>
      <c r="AB18" s="2">
        <v>0</v>
      </c>
      <c r="AC18" s="2" t="e">
        <f t="shared" si="9"/>
        <v>#DIV/0!</v>
      </c>
      <c r="AD18" s="2">
        <v>84.4</v>
      </c>
      <c r="AE18" s="2">
        <v>84.7</v>
      </c>
      <c r="AF18" s="2">
        <f t="shared" si="10"/>
        <v>100.35545023696682</v>
      </c>
      <c r="AG18" s="2">
        <v>0</v>
      </c>
      <c r="AH18" s="2">
        <v>0</v>
      </c>
      <c r="AI18" s="2" t="e">
        <v>#DIV/0!</v>
      </c>
      <c r="AJ18" s="2">
        <v>36252.6</v>
      </c>
      <c r="AK18" s="2">
        <v>34597.699999999997</v>
      </c>
      <c r="AL18" s="2">
        <f t="shared" si="11"/>
        <v>95.435086035208499</v>
      </c>
      <c r="AM18" s="2">
        <v>4563.5</v>
      </c>
      <c r="AN18" s="2">
        <v>4563.5</v>
      </c>
      <c r="AO18" s="2">
        <f t="shared" si="12"/>
        <v>100</v>
      </c>
      <c r="AP18" s="2">
        <v>0</v>
      </c>
      <c r="AQ18" s="2">
        <v>0</v>
      </c>
      <c r="AR18" s="2" t="e">
        <f t="shared" si="13"/>
        <v>#DIV/0!</v>
      </c>
      <c r="AS18" s="3">
        <v>40137.5</v>
      </c>
      <c r="AT18" s="2">
        <v>37012.5</v>
      </c>
      <c r="AU18" s="2">
        <f t="shared" si="14"/>
        <v>92.214263469324194</v>
      </c>
      <c r="AV18" s="11">
        <v>2191.8000000000002</v>
      </c>
      <c r="AW18" s="2">
        <v>2173.4</v>
      </c>
      <c r="AX18" s="2">
        <f t="shared" si="15"/>
        <v>99.160507345560717</v>
      </c>
      <c r="AY18" s="2">
        <v>2182.1</v>
      </c>
      <c r="AZ18" s="2">
        <v>2164.1999999999998</v>
      </c>
      <c r="BA18" s="2">
        <f t="shared" si="16"/>
        <v>99.179689290133354</v>
      </c>
      <c r="BB18" s="2">
        <v>2618.1999999999998</v>
      </c>
      <c r="BC18" s="2">
        <v>1965.9</v>
      </c>
      <c r="BD18" s="2">
        <f t="shared" si="17"/>
        <v>75.085936903215952</v>
      </c>
      <c r="BE18" s="2">
        <v>2609.1</v>
      </c>
      <c r="BF18" s="2">
        <v>2294.6</v>
      </c>
      <c r="BG18" s="2">
        <f t="shared" si="18"/>
        <v>87.946035031236818</v>
      </c>
      <c r="BH18" s="2">
        <v>32272.9</v>
      </c>
      <c r="BI18" s="2">
        <v>30143.1</v>
      </c>
      <c r="BJ18" s="2">
        <f t="shared" si="19"/>
        <v>93.400655038747672</v>
      </c>
      <c r="BK18" s="3">
        <f t="shared" si="20"/>
        <v>-662.70000000000437</v>
      </c>
      <c r="BL18" s="3">
        <f t="shared" si="21"/>
        <v>900.09999999999854</v>
      </c>
      <c r="BM18" s="2">
        <f t="shared" si="23"/>
        <v>-135.82314772898636</v>
      </c>
      <c r="BN18" s="8"/>
      <c r="BO18" s="9"/>
    </row>
    <row r="19" spans="1:67" s="10" customFormat="1">
      <c r="A19" s="5">
        <v>10</v>
      </c>
      <c r="B19" s="6" t="s">
        <v>36</v>
      </c>
      <c r="C19" s="4">
        <f t="shared" si="3"/>
        <v>27355.5</v>
      </c>
      <c r="D19" s="4">
        <f t="shared" si="4"/>
        <v>20488.5</v>
      </c>
      <c r="E19" s="2">
        <f t="shared" si="0"/>
        <v>74.897187037341666</v>
      </c>
      <c r="F19" s="2">
        <v>3823</v>
      </c>
      <c r="G19" s="2">
        <v>3861</v>
      </c>
      <c r="H19" s="2">
        <f t="shared" si="5"/>
        <v>100.99398378236985</v>
      </c>
      <c r="I19" s="2">
        <v>235.9</v>
      </c>
      <c r="J19" s="2">
        <v>282.39999999999998</v>
      </c>
      <c r="K19" s="2">
        <f t="shared" si="1"/>
        <v>119.71174226367103</v>
      </c>
      <c r="L19" s="2">
        <v>124.2</v>
      </c>
      <c r="M19" s="2">
        <v>126.9</v>
      </c>
      <c r="N19" s="2">
        <f t="shared" si="6"/>
        <v>102.17391304347827</v>
      </c>
      <c r="O19" s="2">
        <v>1571</v>
      </c>
      <c r="P19" s="2">
        <v>1410.6</v>
      </c>
      <c r="Q19" s="2">
        <f t="shared" si="7"/>
        <v>89.789942711648635</v>
      </c>
      <c r="R19" s="2">
        <v>831</v>
      </c>
      <c r="S19" s="2">
        <v>773</v>
      </c>
      <c r="T19" s="2">
        <f t="shared" si="2"/>
        <v>93.020457280385088</v>
      </c>
      <c r="U19" s="2">
        <v>0</v>
      </c>
      <c r="V19" s="2">
        <v>0</v>
      </c>
      <c r="W19" s="2" t="e">
        <f t="shared" si="22"/>
        <v>#DIV/0!</v>
      </c>
      <c r="X19" s="2">
        <v>12</v>
      </c>
      <c r="Y19" s="2">
        <v>0</v>
      </c>
      <c r="Z19" s="2">
        <f t="shared" si="8"/>
        <v>0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">
        <v>23532.5</v>
      </c>
      <c r="AK19" s="2">
        <v>16627.5</v>
      </c>
      <c r="AL19" s="2">
        <f t="shared" si="11"/>
        <v>70.657601189843831</v>
      </c>
      <c r="AM19" s="2">
        <v>8569.7000000000007</v>
      </c>
      <c r="AN19" s="2">
        <v>8569.7000000000007</v>
      </c>
      <c r="AO19" s="2">
        <f t="shared" si="12"/>
        <v>100</v>
      </c>
      <c r="AP19" s="2">
        <v>0</v>
      </c>
      <c r="AQ19" s="2">
        <v>0</v>
      </c>
      <c r="AR19" s="2" t="e">
        <f t="shared" si="13"/>
        <v>#DIV/0!</v>
      </c>
      <c r="AS19" s="3">
        <v>30025.3</v>
      </c>
      <c r="AT19" s="2">
        <v>21054.5</v>
      </c>
      <c r="AU19" s="2">
        <f t="shared" si="14"/>
        <v>70.122529999700262</v>
      </c>
      <c r="AV19" s="11">
        <v>2568.9</v>
      </c>
      <c r="AW19" s="2">
        <v>2284.1999999999998</v>
      </c>
      <c r="AX19" s="2">
        <f t="shared" si="15"/>
        <v>88.917435478220241</v>
      </c>
      <c r="AY19" s="2">
        <v>2447.1999999999998</v>
      </c>
      <c r="AZ19" s="2">
        <v>2223.5</v>
      </c>
      <c r="BA19" s="2">
        <f t="shared" si="16"/>
        <v>90.858940830336721</v>
      </c>
      <c r="BB19" s="2">
        <v>15625.5</v>
      </c>
      <c r="BC19" s="2">
        <v>7508.5</v>
      </c>
      <c r="BD19" s="2">
        <f t="shared" si="17"/>
        <v>48.052862308406134</v>
      </c>
      <c r="BE19" s="2">
        <v>4048.9</v>
      </c>
      <c r="BF19" s="2">
        <v>3815.6</v>
      </c>
      <c r="BG19" s="2">
        <f t="shared" si="18"/>
        <v>94.237941169206451</v>
      </c>
      <c r="BH19" s="2">
        <v>3896.9</v>
      </c>
      <c r="BI19" s="2">
        <v>3560.9</v>
      </c>
      <c r="BJ19" s="2">
        <f t="shared" si="19"/>
        <v>91.377761810670023</v>
      </c>
      <c r="BK19" s="3">
        <f t="shared" si="20"/>
        <v>-2669.7999999999993</v>
      </c>
      <c r="BL19" s="3">
        <f t="shared" si="21"/>
        <v>-566</v>
      </c>
      <c r="BM19" s="2">
        <f t="shared" si="23"/>
        <v>21.200089894374116</v>
      </c>
      <c r="BN19" s="8"/>
      <c r="BO19" s="9"/>
    </row>
    <row r="20" spans="1:67" s="10" customFormat="1">
      <c r="A20" s="5">
        <v>11</v>
      </c>
      <c r="B20" s="6" t="s">
        <v>37</v>
      </c>
      <c r="C20" s="4">
        <f t="shared" si="3"/>
        <v>16957.5</v>
      </c>
      <c r="D20" s="4">
        <f t="shared" si="4"/>
        <v>16366.800000000001</v>
      </c>
      <c r="E20" s="2">
        <f t="shared" si="0"/>
        <v>96.516585581601063</v>
      </c>
      <c r="F20" s="2">
        <v>1125.3</v>
      </c>
      <c r="G20" s="2">
        <v>1409.6</v>
      </c>
      <c r="H20" s="2">
        <f t="shared" si="5"/>
        <v>125.26437394472585</v>
      </c>
      <c r="I20" s="2">
        <v>123.3</v>
      </c>
      <c r="J20" s="2">
        <v>149</v>
      </c>
      <c r="K20" s="2">
        <f t="shared" si="1"/>
        <v>120.84347120843471</v>
      </c>
      <c r="L20" s="2">
        <v>0</v>
      </c>
      <c r="M20" s="2">
        <v>-1.3</v>
      </c>
      <c r="N20" s="2" t="e">
        <f t="shared" si="6"/>
        <v>#DIV/0!</v>
      </c>
      <c r="O20" s="2">
        <v>191</v>
      </c>
      <c r="P20" s="2">
        <v>182.7</v>
      </c>
      <c r="Q20" s="2">
        <f t="shared" si="7"/>
        <v>95.654450261780099</v>
      </c>
      <c r="R20" s="2">
        <v>370</v>
      </c>
      <c r="S20" s="2">
        <v>338.6</v>
      </c>
      <c r="T20" s="2">
        <f t="shared" si="2"/>
        <v>91.513513513513516</v>
      </c>
      <c r="U20" s="2">
        <v>0</v>
      </c>
      <c r="V20" s="2">
        <v>0</v>
      </c>
      <c r="W20" s="2" t="e">
        <f t="shared" si="22"/>
        <v>#DIV/0!</v>
      </c>
      <c r="X20" s="2">
        <v>30.5</v>
      </c>
      <c r="Y20" s="2">
        <v>30.5</v>
      </c>
      <c r="Z20" s="2">
        <f t="shared" si="8"/>
        <v>100</v>
      </c>
      <c r="AA20" s="2">
        <v>0</v>
      </c>
      <c r="AB20" s="2">
        <v>0</v>
      </c>
      <c r="AC20" s="2" t="e">
        <f t="shared" si="9"/>
        <v>#DIV/0!</v>
      </c>
      <c r="AD20" s="2">
        <v>13.8</v>
      </c>
      <c r="AE20" s="2">
        <v>12.5</v>
      </c>
      <c r="AF20" s="2">
        <f t="shared" si="10"/>
        <v>90.579710144927532</v>
      </c>
      <c r="AG20" s="2">
        <v>0</v>
      </c>
      <c r="AH20" s="2">
        <v>0</v>
      </c>
      <c r="AI20" s="2" t="e">
        <v>#DIV/0!</v>
      </c>
      <c r="AJ20" s="2">
        <v>15832.2</v>
      </c>
      <c r="AK20" s="2">
        <v>14957.2</v>
      </c>
      <c r="AL20" s="2">
        <f t="shared" si="11"/>
        <v>94.47328861434292</v>
      </c>
      <c r="AM20" s="2">
        <v>2746</v>
      </c>
      <c r="AN20" s="2">
        <v>2746</v>
      </c>
      <c r="AO20" s="2">
        <f t="shared" si="12"/>
        <v>100</v>
      </c>
      <c r="AP20" s="2">
        <v>0</v>
      </c>
      <c r="AQ20" s="2">
        <v>0</v>
      </c>
      <c r="AR20" s="2" t="e">
        <f>AQ20/AP20*100</f>
        <v>#DIV/0!</v>
      </c>
      <c r="AS20" s="3">
        <v>17918.900000000001</v>
      </c>
      <c r="AT20" s="2">
        <v>16944.7</v>
      </c>
      <c r="AU20" s="2">
        <f t="shared" si="14"/>
        <v>94.563282344340323</v>
      </c>
      <c r="AV20" s="11">
        <v>1755.7</v>
      </c>
      <c r="AW20" s="2">
        <v>1741.6</v>
      </c>
      <c r="AX20" s="2">
        <f t="shared" si="15"/>
        <v>99.196901520760932</v>
      </c>
      <c r="AY20" s="2">
        <v>1749.3</v>
      </c>
      <c r="AZ20" s="2">
        <v>1735.7</v>
      </c>
      <c r="BA20" s="2">
        <f t="shared" si="16"/>
        <v>99.222546161321674</v>
      </c>
      <c r="BB20" s="2">
        <v>2689.8</v>
      </c>
      <c r="BC20" s="2">
        <v>2689.8</v>
      </c>
      <c r="BD20" s="2">
        <f t="shared" si="17"/>
        <v>100</v>
      </c>
      <c r="BE20" s="2">
        <v>11256.2</v>
      </c>
      <c r="BF20" s="2">
        <v>10379.5</v>
      </c>
      <c r="BG20" s="2">
        <f t="shared" si="18"/>
        <v>92.211403493185969</v>
      </c>
      <c r="BH20" s="2">
        <v>2057.9</v>
      </c>
      <c r="BI20" s="2">
        <v>1981.8</v>
      </c>
      <c r="BJ20" s="2">
        <f t="shared" si="19"/>
        <v>96.302055493464195</v>
      </c>
      <c r="BK20" s="3">
        <f t="shared" si="20"/>
        <v>-961.40000000000146</v>
      </c>
      <c r="BL20" s="3">
        <f t="shared" si="21"/>
        <v>-577.89999999999964</v>
      </c>
      <c r="BM20" s="2">
        <f t="shared" si="23"/>
        <v>60.110255876846139</v>
      </c>
      <c r="BN20" s="8"/>
      <c r="BO20" s="9"/>
    </row>
    <row r="21" spans="1:67" s="10" customFormat="1" ht="15" customHeight="1">
      <c r="A21" s="5">
        <v>12</v>
      </c>
      <c r="B21" s="6" t="s">
        <v>38</v>
      </c>
      <c r="C21" s="4">
        <f>F21+AJ21</f>
        <v>8676.7000000000007</v>
      </c>
      <c r="D21" s="4">
        <f>G21+AK21</f>
        <v>8738.2999999999993</v>
      </c>
      <c r="E21" s="2">
        <f t="shared" si="0"/>
        <v>100.70994733020618</v>
      </c>
      <c r="F21" s="2">
        <v>1928.2</v>
      </c>
      <c r="G21" s="2">
        <v>1976.4</v>
      </c>
      <c r="H21" s="2">
        <f t="shared" si="5"/>
        <v>102.4997406907997</v>
      </c>
      <c r="I21" s="2">
        <v>132.4</v>
      </c>
      <c r="J21" s="2">
        <v>148.5</v>
      </c>
      <c r="K21" s="2">
        <f t="shared" si="1"/>
        <v>112.16012084592144</v>
      </c>
      <c r="L21" s="2">
        <v>0</v>
      </c>
      <c r="M21" s="2">
        <v>0</v>
      </c>
      <c r="N21" s="2" t="e">
        <f t="shared" si="6"/>
        <v>#DIV/0!</v>
      </c>
      <c r="O21" s="2">
        <v>124</v>
      </c>
      <c r="P21" s="2">
        <v>101.1</v>
      </c>
      <c r="Q21" s="2">
        <f t="shared" si="7"/>
        <v>81.532258064516128</v>
      </c>
      <c r="R21" s="2">
        <v>314</v>
      </c>
      <c r="S21" s="2">
        <v>293.8</v>
      </c>
      <c r="T21" s="2">
        <f t="shared" si="2"/>
        <v>93.566878980891715</v>
      </c>
      <c r="U21" s="2">
        <v>0</v>
      </c>
      <c r="V21" s="2">
        <v>0</v>
      </c>
      <c r="W21" s="2" t="e">
        <f t="shared" si="22"/>
        <v>#DIV/0!</v>
      </c>
      <c r="X21" s="2">
        <v>105.2</v>
      </c>
      <c r="Y21" s="2">
        <v>105.2</v>
      </c>
      <c r="Z21" s="2">
        <f t="shared" si="8"/>
        <v>100</v>
      </c>
      <c r="AA21" s="2">
        <v>0</v>
      </c>
      <c r="AB21" s="2">
        <v>0</v>
      </c>
      <c r="AC21" s="2" t="e">
        <f t="shared" si="9"/>
        <v>#DIV/0!</v>
      </c>
      <c r="AD21" s="2">
        <v>52.1</v>
      </c>
      <c r="AE21" s="2">
        <v>52.1</v>
      </c>
      <c r="AF21" s="2">
        <f t="shared" si="10"/>
        <v>100</v>
      </c>
      <c r="AG21" s="2">
        <v>0</v>
      </c>
      <c r="AH21" s="2">
        <v>0</v>
      </c>
      <c r="AI21" s="2" t="e">
        <v>#DIV/0!</v>
      </c>
      <c r="AJ21" s="2">
        <v>6748.5</v>
      </c>
      <c r="AK21" s="2">
        <v>6761.9</v>
      </c>
      <c r="AL21" s="2">
        <f t="shared" si="11"/>
        <v>100.1985626435504</v>
      </c>
      <c r="AM21" s="2">
        <v>2775</v>
      </c>
      <c r="AN21" s="2">
        <v>2775</v>
      </c>
      <c r="AO21" s="2">
        <f t="shared" si="12"/>
        <v>100</v>
      </c>
      <c r="AP21" s="2">
        <v>0</v>
      </c>
      <c r="AQ21" s="2">
        <v>0</v>
      </c>
      <c r="AR21" s="2" t="e">
        <f t="shared" si="13"/>
        <v>#DIV/0!</v>
      </c>
      <c r="AS21" s="3">
        <v>8922.1</v>
      </c>
      <c r="AT21" s="2">
        <v>8787.35</v>
      </c>
      <c r="AU21" s="2">
        <f>AT21/AS21*100</f>
        <v>98.489705338429289</v>
      </c>
      <c r="AV21" s="11">
        <v>1878.5</v>
      </c>
      <c r="AW21" s="2">
        <v>1841.4</v>
      </c>
      <c r="AX21" s="2">
        <f t="shared" si="15"/>
        <v>98.025019962736224</v>
      </c>
      <c r="AY21" s="2">
        <v>1858.7</v>
      </c>
      <c r="AZ21" s="2">
        <v>1822</v>
      </c>
      <c r="BA21" s="2">
        <f t="shared" si="16"/>
        <v>98.025501694732881</v>
      </c>
      <c r="BB21" s="2">
        <v>3709.1</v>
      </c>
      <c r="BC21" s="2">
        <v>3691.7</v>
      </c>
      <c r="BD21" s="2">
        <f t="shared" si="17"/>
        <v>99.530883502736515</v>
      </c>
      <c r="BE21" s="2">
        <v>787.2</v>
      </c>
      <c r="BF21" s="2">
        <v>743.8</v>
      </c>
      <c r="BG21" s="2">
        <f t="shared" si="18"/>
        <v>94.486788617886162</v>
      </c>
      <c r="BH21" s="2">
        <v>2316.3000000000002</v>
      </c>
      <c r="BI21" s="2">
        <v>2282.6</v>
      </c>
      <c r="BJ21" s="2">
        <f>BI21/BH21*100</f>
        <v>98.545093468030899</v>
      </c>
      <c r="BK21" s="3">
        <f t="shared" si="20"/>
        <v>-245.39999999999964</v>
      </c>
      <c r="BL21" s="3">
        <f t="shared" si="21"/>
        <v>-49.050000000001091</v>
      </c>
      <c r="BM21" s="2">
        <f t="shared" si="23"/>
        <v>19.98777506112517</v>
      </c>
      <c r="BN21" s="8"/>
      <c r="BO21" s="9"/>
    </row>
    <row r="22" spans="1:67" s="73" customFormat="1" ht="14.25" customHeight="1">
      <c r="A22" s="23" t="s">
        <v>18</v>
      </c>
      <c r="B22" s="24"/>
      <c r="C22" s="20">
        <f>SUM(C10:C21)</f>
        <v>205385.80000000002</v>
      </c>
      <c r="D22" s="20">
        <f>SUM(D10:D21)</f>
        <v>189044.89999999997</v>
      </c>
      <c r="E22" s="21">
        <f>D22/C22*100</f>
        <v>92.043802443985882</v>
      </c>
      <c r="F22" s="21">
        <f>SUM(F10:F21)</f>
        <v>31177.500000000004</v>
      </c>
      <c r="G22" s="21">
        <f>SUM(G10:G21)</f>
        <v>32447.5</v>
      </c>
      <c r="H22" s="21">
        <f>G22/F22*100</f>
        <v>104.07345040493945</v>
      </c>
      <c r="I22" s="21">
        <f>SUM(I10:I21)</f>
        <v>3895.6000000000004</v>
      </c>
      <c r="J22" s="21">
        <f>SUM(J10:J21)</f>
        <v>4744.5</v>
      </c>
      <c r="K22" s="21">
        <f>J22/I22*100</f>
        <v>121.79125166854912</v>
      </c>
      <c r="L22" s="21">
        <f>SUM(L10:L21)</f>
        <v>4005.5</v>
      </c>
      <c r="M22" s="21">
        <f>SUM(M10:M21)</f>
        <v>4017.8</v>
      </c>
      <c r="N22" s="21">
        <f>M22/L22*100</f>
        <v>100.30707776806891</v>
      </c>
      <c r="O22" s="21">
        <f>SUM(O10:O21)</f>
        <v>7233.7</v>
      </c>
      <c r="P22" s="21">
        <f>SUM(P10:P21)</f>
        <v>6145.2</v>
      </c>
      <c r="Q22" s="21">
        <f>P22/O22*100</f>
        <v>84.952375686025121</v>
      </c>
      <c r="R22" s="21">
        <f>SUM(R10:R21)</f>
        <v>7133.7</v>
      </c>
      <c r="S22" s="21">
        <f>SUM(S10:S21)</f>
        <v>6787.2000000000007</v>
      </c>
      <c r="T22" s="21">
        <f>S22/R22*100</f>
        <v>95.142773035030928</v>
      </c>
      <c r="U22" s="21">
        <f>SUM(U10:U21)</f>
        <v>0</v>
      </c>
      <c r="V22" s="21">
        <f>SUM(V10:V21)</f>
        <v>0</v>
      </c>
      <c r="W22" s="21" t="e">
        <f>V22/U22*100</f>
        <v>#DIV/0!</v>
      </c>
      <c r="X22" s="21">
        <f>SUM(X10:X21)</f>
        <v>580.9</v>
      </c>
      <c r="Y22" s="21">
        <f>SUM(Y10:Y21)</f>
        <v>513.1</v>
      </c>
      <c r="Z22" s="21">
        <f>Y22/X22*100</f>
        <v>88.32845584437942</v>
      </c>
      <c r="AA22" s="21">
        <f>SUM(AA10:AA21)</f>
        <v>0</v>
      </c>
      <c r="AB22" s="21">
        <f>SUM(AB10:AB21)</f>
        <v>0</v>
      </c>
      <c r="AC22" s="21" t="e">
        <f>AB22/AA22*100</f>
        <v>#DIV/0!</v>
      </c>
      <c r="AD22" s="21">
        <f>SUM(AD10:AD21)</f>
        <v>249.1</v>
      </c>
      <c r="AE22" s="21">
        <f>SUM(AE10:AE21)</f>
        <v>250.6</v>
      </c>
      <c r="AF22" s="21">
        <f>AE22/AD22*100</f>
        <v>100.60216780409475</v>
      </c>
      <c r="AG22" s="21">
        <f>SUM(AG10:AG21)</f>
        <v>7.7</v>
      </c>
      <c r="AH22" s="21">
        <f>SUM(AH10:AH21)</f>
        <v>6</v>
      </c>
      <c r="AI22" s="21" t="e">
        <v>#DIV/0!</v>
      </c>
      <c r="AJ22" s="21">
        <f>SUM(AJ10:AJ21)</f>
        <v>174208.3</v>
      </c>
      <c r="AK22" s="21">
        <f>SUM(AK10:AK21)</f>
        <v>156597.4</v>
      </c>
      <c r="AL22" s="21">
        <f>AK22/AJ22*100</f>
        <v>89.89089498031953</v>
      </c>
      <c r="AM22" s="21">
        <f>SUM(AM10:AM21)</f>
        <v>40975.9</v>
      </c>
      <c r="AN22" s="21">
        <f>SUM(AN10:AN21)</f>
        <v>40975.9</v>
      </c>
      <c r="AO22" s="21">
        <f>AN22/AM22*100</f>
        <v>100</v>
      </c>
      <c r="AP22" s="21">
        <f>SUM(AP10:AP21)</f>
        <v>0</v>
      </c>
      <c r="AQ22" s="21">
        <f>SUM(AQ10:AQ21)</f>
        <v>0</v>
      </c>
      <c r="AR22" s="21" t="e">
        <f>AQ22/AP22*100</f>
        <v>#DIV/0!</v>
      </c>
      <c r="AS22" s="22">
        <f>SUM(AS10:AS21)</f>
        <v>223057.99999999997</v>
      </c>
      <c r="AT22" s="22">
        <f>SUM(AT10:AT21)</f>
        <v>197631.55000000002</v>
      </c>
      <c r="AU22" s="21">
        <f>(AT22/AS22)*100</f>
        <v>88.600969254633341</v>
      </c>
      <c r="AV22" s="21">
        <f>SUM(AV10:AV21)</f>
        <v>23914.600000000002</v>
      </c>
      <c r="AW22" s="21">
        <f>SUM(AW10:AW21)</f>
        <v>23347.7</v>
      </c>
      <c r="AX22" s="21">
        <f>AW22/AV22*100</f>
        <v>97.629481571926775</v>
      </c>
      <c r="AY22" s="21">
        <f>SUM(AY10:AY21)</f>
        <v>23306.400000000001</v>
      </c>
      <c r="AZ22" s="21">
        <f>SUM(AZ10:AZ21)</f>
        <v>22885.4</v>
      </c>
      <c r="BA22" s="21">
        <f t="shared" si="16"/>
        <v>98.193629217725615</v>
      </c>
      <c r="BB22" s="21">
        <f>SUM(BB10:BB21)</f>
        <v>57070.5</v>
      </c>
      <c r="BC22" s="21">
        <f>SUM(BC10:BC21)</f>
        <v>42925.8</v>
      </c>
      <c r="BD22" s="21">
        <f>BC22/BB22*100</f>
        <v>75.215391489473546</v>
      </c>
      <c r="BE22" s="21">
        <f>SUM(BE10:BE21)</f>
        <v>66945</v>
      </c>
      <c r="BF22" s="21">
        <f>SUM(BF10:BF21)</f>
        <v>61292.3</v>
      </c>
      <c r="BG22" s="21">
        <f>BF22/BE22*100</f>
        <v>91.556202853088365</v>
      </c>
      <c r="BH22" s="21">
        <f>SUM(BH10:BH21)</f>
        <v>65403.100000000006</v>
      </c>
      <c r="BI22" s="21">
        <f>SUM(BI10:BI21)</f>
        <v>61447.399999999994</v>
      </c>
      <c r="BJ22" s="21">
        <f>BI22/BH22*100</f>
        <v>93.951815739620898</v>
      </c>
      <c r="BK22" s="21">
        <f>SUM(BK10:BK21)</f>
        <v>-17672.199999999997</v>
      </c>
      <c r="BL22" s="21">
        <f>SUM(BL10:BL21)</f>
        <v>-8586.6499999999978</v>
      </c>
      <c r="BM22" s="21">
        <f>BL22/BK22*100</f>
        <v>48.588460972601027</v>
      </c>
      <c r="BN22" s="67"/>
      <c r="BO22" s="68"/>
    </row>
    <row r="23" spans="1:67" s="10" customFormat="1">
      <c r="A23" s="69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69"/>
    </row>
    <row r="24" spans="1:67" s="10" customForma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69"/>
      <c r="AL24" s="69"/>
      <c r="AM24" s="69"/>
      <c r="AN24" s="69"/>
      <c r="AO24" s="69"/>
      <c r="AP24" s="69"/>
      <c r="AQ24" s="69"/>
      <c r="AR24" s="69"/>
      <c r="AS24" s="70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</row>
    <row r="25" spans="1:67" s="10" customForma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69"/>
      <c r="BG25" s="69"/>
      <c r="BH25" s="69"/>
      <c r="BI25" s="69"/>
      <c r="BJ25" s="69"/>
      <c r="BK25" s="69"/>
      <c r="BL25" s="69"/>
      <c r="BM25" s="69"/>
      <c r="BN25" s="69"/>
      <c r="BO25" s="69"/>
    </row>
    <row r="26" spans="1:67" s="10" customForma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0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</row>
    <row r="27" spans="1:67" s="10" customForma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1"/>
      <c r="AI27" s="69"/>
      <c r="AJ27" s="69"/>
      <c r="AK27" s="69"/>
      <c r="AL27" s="69"/>
      <c r="AM27" s="70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</row>
    <row r="28" spans="1:67" s="10" customForma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0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</row>
    <row r="29" spans="1:67">
      <c r="AM29" s="70"/>
    </row>
    <row r="30" spans="1:67">
      <c r="AM30" s="70"/>
    </row>
    <row r="31" spans="1:67">
      <c r="AM31" s="70"/>
    </row>
    <row r="32" spans="1:67">
      <c r="AM32" s="70"/>
    </row>
    <row r="33" spans="38:60">
      <c r="AM33" s="70"/>
    </row>
    <row r="34" spans="38:60">
      <c r="AM34" s="70"/>
      <c r="BG34" s="72"/>
      <c r="BH34" s="72"/>
    </row>
    <row r="35" spans="38:60">
      <c r="AL35" s="70"/>
      <c r="AM35" s="70"/>
      <c r="BG35" s="72"/>
      <c r="BH35" s="72"/>
    </row>
    <row r="36" spans="38:60">
      <c r="BG36" s="72"/>
      <c r="BH36" s="72"/>
    </row>
  </sheetData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honeticPr fontId="18" type="noConversion"/>
  <pageMargins left="0.23622047244094491" right="0.2" top="0.74803149606299213" bottom="0.74803149606299213" header="0.31496062992125984" footer="0.31496062992125984"/>
  <pageSetup paperSize="9" scale="57" fitToWidth="2" orientation="landscape" r:id="rId1"/>
  <colBreaks count="2" manualBreakCount="2">
    <brk id="20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(4)</vt:lpstr>
    </vt:vector>
  </TitlesOfParts>
  <Company>Урмарский 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bud-3</dc:creator>
  <cp:lastModifiedBy>RePack by SPecialiST</cp:lastModifiedBy>
  <cp:lastPrinted>2023-01-17T15:56:54Z</cp:lastPrinted>
  <dcterms:created xsi:type="dcterms:W3CDTF">2013-04-03T10:22:22Z</dcterms:created>
  <dcterms:modified xsi:type="dcterms:W3CDTF">2023-01-17T16:02:46Z</dcterms:modified>
</cp:coreProperties>
</file>