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7400" windowHeight="11775"/>
  </bookViews>
  <sheets>
    <sheet name="Лист1 (4)" sheetId="4" r:id="rId1"/>
  </sheets>
  <calcPr calcId="125725"/>
</workbook>
</file>

<file path=xl/calcChain.xml><?xml version="1.0" encoding="utf-8"?>
<calcChain xmlns="http://schemas.openxmlformats.org/spreadsheetml/2006/main">
  <c r="N20" i="4"/>
  <c r="N21"/>
  <c r="D21"/>
  <c r="C21"/>
  <c r="C15"/>
  <c r="D12"/>
  <c r="C10"/>
  <c r="AK22"/>
  <c r="D10"/>
  <c r="D11"/>
  <c r="D13"/>
  <c r="D14"/>
  <c r="D15"/>
  <c r="D16"/>
  <c r="D17"/>
  <c r="D18"/>
  <c r="D19"/>
  <c r="D20"/>
  <c r="C11"/>
  <c r="C12"/>
  <c r="C13"/>
  <c r="C14"/>
  <c r="C16"/>
  <c r="C17"/>
  <c r="C18"/>
  <c r="C19"/>
  <c r="C20"/>
  <c r="BJ21"/>
  <c r="D22" l="1"/>
  <c r="C22"/>
  <c r="BL13"/>
  <c r="BL20"/>
  <c r="N17"/>
  <c r="BD10"/>
  <c r="T10"/>
  <c r="AY22"/>
  <c r="N10"/>
  <c r="AL13"/>
  <c r="AD22"/>
  <c r="BD15"/>
  <c r="BG15"/>
  <c r="BG16"/>
  <c r="BG17"/>
  <c r="BG18"/>
  <c r="BG19"/>
  <c r="T12"/>
  <c r="AX16"/>
  <c r="Q12"/>
  <c r="N11"/>
  <c r="AX11"/>
  <c r="T11"/>
  <c r="T13"/>
  <c r="T14"/>
  <c r="T15"/>
  <c r="T16"/>
  <c r="T17"/>
  <c r="T18"/>
  <c r="T19"/>
  <c r="T20"/>
  <c r="T21"/>
  <c r="Q11"/>
  <c r="Q13"/>
  <c r="Q14"/>
  <c r="Q15"/>
  <c r="Q16"/>
  <c r="Q17"/>
  <c r="Q18"/>
  <c r="Q19"/>
  <c r="Q20"/>
  <c r="Q21"/>
  <c r="N12"/>
  <c r="N13"/>
  <c r="N14"/>
  <c r="N15"/>
  <c r="N16"/>
  <c r="N18"/>
  <c r="N19"/>
  <c r="H11"/>
  <c r="H12"/>
  <c r="H13"/>
  <c r="H14"/>
  <c r="H15"/>
  <c r="H16"/>
  <c r="H17"/>
  <c r="H18"/>
  <c r="H19"/>
  <c r="H20"/>
  <c r="H21"/>
  <c r="K11"/>
  <c r="K12"/>
  <c r="K13"/>
  <c r="K14"/>
  <c r="K15"/>
  <c r="K16"/>
  <c r="K17"/>
  <c r="K18"/>
  <c r="K19"/>
  <c r="K20"/>
  <c r="K21"/>
  <c r="BL21"/>
  <c r="AU21"/>
  <c r="AW22"/>
  <c r="AO11"/>
  <c r="AO12"/>
  <c r="AO13"/>
  <c r="AO14"/>
  <c r="AO15"/>
  <c r="AO16"/>
  <c r="AO17"/>
  <c r="AO18"/>
  <c r="AO19"/>
  <c r="AO20"/>
  <c r="AO21"/>
  <c r="AO10"/>
  <c r="AL11"/>
  <c r="AL12"/>
  <c r="AL14"/>
  <c r="AL15"/>
  <c r="AL16"/>
  <c r="AL17"/>
  <c r="AL18"/>
  <c r="AL19"/>
  <c r="AL20"/>
  <c r="AL21"/>
  <c r="AL10"/>
  <c r="AF11"/>
  <c r="AF12"/>
  <c r="AF13"/>
  <c r="AF14"/>
  <c r="AF15"/>
  <c r="AF16"/>
  <c r="AF17"/>
  <c r="AF18"/>
  <c r="AF19"/>
  <c r="AF20"/>
  <c r="AF21"/>
  <c r="AF10"/>
  <c r="Z11"/>
  <c r="Z12"/>
  <c r="Z13"/>
  <c r="Z14"/>
  <c r="Z15"/>
  <c r="Z16"/>
  <c r="Z17"/>
  <c r="Z18"/>
  <c r="Z19"/>
  <c r="Z20"/>
  <c r="Z21"/>
  <c r="Z10"/>
  <c r="BL14"/>
  <c r="AX10"/>
  <c r="BL10"/>
  <c r="BL11"/>
  <c r="BL12"/>
  <c r="BL15"/>
  <c r="BL16"/>
  <c r="BL17"/>
  <c r="BL18"/>
  <c r="BL19"/>
  <c r="AM22"/>
  <c r="F22"/>
  <c r="G22"/>
  <c r="I22"/>
  <c r="J22"/>
  <c r="L22"/>
  <c r="M22"/>
  <c r="O22"/>
  <c r="P22"/>
  <c r="R22"/>
  <c r="S22"/>
  <c r="U22"/>
  <c r="V22"/>
  <c r="W22"/>
  <c r="X22"/>
  <c r="Y22"/>
  <c r="AA22"/>
  <c r="AB22"/>
  <c r="AC22" s="1"/>
  <c r="AE22"/>
  <c r="AG22"/>
  <c r="AH22"/>
  <c r="AJ22"/>
  <c r="AN22"/>
  <c r="AP22"/>
  <c r="AQ22"/>
  <c r="AS22"/>
  <c r="AT22"/>
  <c r="AV22"/>
  <c r="AZ22"/>
  <c r="BB22"/>
  <c r="BC22"/>
  <c r="BE22"/>
  <c r="BF22"/>
  <c r="BH22"/>
  <c r="BI22"/>
  <c r="AR20"/>
  <c r="AX20"/>
  <c r="BK14"/>
  <c r="AU11"/>
  <c r="BJ10"/>
  <c r="BA10"/>
  <c r="AR10"/>
  <c r="Q10"/>
  <c r="BJ11"/>
  <c r="BJ12"/>
  <c r="BJ13"/>
  <c r="BJ14"/>
  <c r="BJ15"/>
  <c r="BJ16"/>
  <c r="BJ17"/>
  <c r="BJ18"/>
  <c r="BJ19"/>
  <c r="BJ20"/>
  <c r="BG11"/>
  <c r="BG12"/>
  <c r="BG13"/>
  <c r="BG14"/>
  <c r="BG20"/>
  <c r="BG21"/>
  <c r="BD11"/>
  <c r="BD12"/>
  <c r="BD13"/>
  <c r="BD14"/>
  <c r="BD16"/>
  <c r="BD17"/>
  <c r="BD18"/>
  <c r="BD19"/>
  <c r="BD20"/>
  <c r="BD21"/>
  <c r="BA11"/>
  <c r="BA12"/>
  <c r="BA13"/>
  <c r="BA14"/>
  <c r="BA15"/>
  <c r="BA16"/>
  <c r="BA17"/>
  <c r="BA18"/>
  <c r="BA19"/>
  <c r="BA20"/>
  <c r="BA21"/>
  <c r="AX12"/>
  <c r="AX13"/>
  <c r="AX14"/>
  <c r="AX15"/>
  <c r="AX17"/>
  <c r="AX18"/>
  <c r="AX19"/>
  <c r="AX21"/>
  <c r="AU12"/>
  <c r="AU13"/>
  <c r="AU14"/>
  <c r="AU15"/>
  <c r="AU16"/>
  <c r="AU17"/>
  <c r="AU18"/>
  <c r="AU19"/>
  <c r="AU20"/>
  <c r="AR11"/>
  <c r="AR12"/>
  <c r="AR13"/>
  <c r="AR14"/>
  <c r="AR15"/>
  <c r="AR16"/>
  <c r="AR17"/>
  <c r="AR18"/>
  <c r="AR19"/>
  <c r="AR21"/>
  <c r="W10"/>
  <c r="W11"/>
  <c r="AC21"/>
  <c r="W21"/>
  <c r="AC20"/>
  <c r="W20"/>
  <c r="BK20"/>
  <c r="AC19"/>
  <c r="W19"/>
  <c r="AC18"/>
  <c r="W18"/>
  <c r="AC17"/>
  <c r="W17"/>
  <c r="AC16"/>
  <c r="W16"/>
  <c r="AC15"/>
  <c r="W15"/>
  <c r="BK15"/>
  <c r="AC14"/>
  <c r="W14"/>
  <c r="AC13"/>
  <c r="W13"/>
  <c r="AC12"/>
  <c r="W12"/>
  <c r="AC11"/>
  <c r="BK11"/>
  <c r="BG10"/>
  <c r="AU10"/>
  <c r="AC10"/>
  <c r="K10"/>
  <c r="H10"/>
  <c r="K22" l="1"/>
  <c r="AF22"/>
  <c r="BM11"/>
  <c r="E21"/>
  <c r="E18"/>
  <c r="E16"/>
  <c r="E17"/>
  <c r="E12"/>
  <c r="AO22"/>
  <c r="Q22"/>
  <c r="E19"/>
  <c r="BK19"/>
  <c r="BM19" s="1"/>
  <c r="BK21"/>
  <c r="BM21" s="1"/>
  <c r="BM20"/>
  <c r="E20"/>
  <c r="BK18"/>
  <c r="BM18" s="1"/>
  <c r="BK17"/>
  <c r="BM17" s="1"/>
  <c r="N22"/>
  <c r="BK16"/>
  <c r="BM16" s="1"/>
  <c r="BM15"/>
  <c r="E15"/>
  <c r="E14"/>
  <c r="BM14"/>
  <c r="E13"/>
  <c r="BK13"/>
  <c r="BM13" s="1"/>
  <c r="BD22"/>
  <c r="AR22"/>
  <c r="Z22"/>
  <c r="H22"/>
  <c r="BK12"/>
  <c r="BM12" s="1"/>
  <c r="BG22"/>
  <c r="AX22"/>
  <c r="AU22"/>
  <c r="E11"/>
  <c r="BL22"/>
  <c r="BA22"/>
  <c r="BJ22"/>
  <c r="AL22"/>
  <c r="T22"/>
  <c r="BK10"/>
  <c r="BM10" s="1"/>
  <c r="E10"/>
  <c r="BK22" l="1"/>
  <c r="BM22" s="1"/>
  <c r="E22"/>
</calcChain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<sst xmlns="http://schemas.openxmlformats.org/spreadsheetml/2006/main" count="106" uniqueCount="43">
  <si>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</si>
  <si>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</si>
  <si>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t>в том числе:</t>
  </si>
  <si>
    <r>
      <rPr>
        <sz val="12"/>
        <rFont val="TimesET"/>
      </rPr>
      <t xml:space="preserve">Дефицит -  всего    </t>
    </r>
    <r>
      <rPr>
        <sz val="10"/>
        <rFont val="TimesET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</si>
  <si>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</si>
  <si>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</si>
  <si>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</si>
  <si>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</si>
  <si>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</si>
  <si>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</si>
  <si>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</si>
  <si>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</si>
  <si>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</si>
  <si>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</si>
  <si>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</si>
  <si>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</si>
  <si>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</si>
  <si>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</si>
  <si>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</si>
  <si>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</si>
  <si>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</si>
  <si>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</si>
  <si>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</si>
  <si>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</si>
  <si>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</si>
  <si>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</si>
  <si>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</si>
  <si>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</si>
  <si>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</si>
  <si>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</si>
  <si>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</si>
  <si>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</si>
  <si>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</si>
  <si>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</si>
  <si>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</si>
  <si>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</si>
  <si>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</si>
  <si>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</si>
  <si>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</si>
  <si>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</si>
  <si>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r>
      <rPr>
        <sz val="12"/>
        <rFont val="TimesET"/>
      </rPr>
      <t xml:space="preserve">Расходы - всего  </t>
    </r>
    <r>
      <rPr>
        <sz val="11"/>
        <rFont val="TimesET"/>
      </rPr>
      <t xml:space="preserve"> (код расхода 00096000000000000000)</t>
    </r>
  </si>
  <si>
    <r>
      <rPr>
        <sz val="12"/>
        <rFont val="TimesET"/>
      </rPr>
      <t xml:space="preserve">Доходы - всего </t>
    </r>
    <r>
      <rPr>
        <sz val="10"/>
        <rFont val="TimesET"/>
      </rPr>
      <t>(код дохода 00085000000000000000)</t>
    </r>
  </si>
  <si>
    <t>Справка об исполнении бюджетов поселений Комсомольского района на 01 декабря 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</si>
</sst>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9"/>
      <name val="TimesET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color indexed="8"/>
      <name val="Arial Cyr"/>
      <charset val="204"/>
    </font>
    <font>
      <b/>
      <sz val="12"/>
      <name val="TimesET"/>
    </font>
    <font>
      <b/>
      <sz val="10"/>
      <name val="TimesET"/>
    </font>
    <font>
      <b/>
      <sz val="8"/>
      <name val="Arial Cyr"/>
      <charset val="204"/>
    </font>
    <font>
      <sz val="10"/>
      <name val="TimesET"/>
    </font>
    <font>
      <sz val="8"/>
      <name val="TimesET"/>
    </font>
    <font>
      <sz val="11"/>
      <name val="TimesET"/>
    </font>
    <font>
      <sz val="12"/>
      <name val="TimesET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charset val="204"/>
    </font>
    <font>
      <sz val="8"/>
      <name val="Calibri"/>
      <family val="2"/>
      <charset val="204"/>
    </font>
    <font>
      <b/>
      <sz val="11"/>
      <name val="TimesET"/>
    </font>
    <font>
      <b/>
      <sz val="9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" fillId="0" borderId="0" xfId="1" applyFill="1"/>
    <xf numFmtId="0" fontId="8" fillId="0" borderId="0" xfId="1" applyFont="1" applyFill="1"/>
    <xf numFmtId="164" fontId="8" fillId="0" borderId="0" xfId="1" applyNumberFormat="1" applyFont="1" applyFill="1"/>
    <xf numFmtId="0" fontId="24" fillId="0" borderId="0" xfId="0" applyFont="1" applyFill="1"/>
    <xf numFmtId="164" fontId="3" fillId="2" borderId="1" xfId="1" applyNumberFormat="1" applyFont="1" applyFill="1" applyBorder="1" applyAlignment="1" applyProtection="1">
      <alignment vertical="center" wrapText="1"/>
      <protection locked="0"/>
    </xf>
    <xf numFmtId="164" fontId="6" fillId="2" borderId="1" xfId="1" applyNumberFormat="1" applyFont="1" applyFill="1" applyBorder="1" applyAlignment="1" applyProtection="1">
      <alignment vertical="center" wrapText="1"/>
      <protection locked="0"/>
    </xf>
    <xf numFmtId="164" fontId="19" fillId="2" borderId="1" xfId="1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ont="1" applyFill="1" applyBorder="1" applyAlignment="1" applyProtection="1">
      <alignment vertical="center" wrapText="1"/>
      <protection locked="0"/>
    </xf>
    <xf numFmtId="0" fontId="4" fillId="2" borderId="1" xfId="2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 applyProtection="1">
      <alignment horizontal="right" vertical="top" shrinkToFit="1"/>
      <protection locked="0"/>
    </xf>
    <xf numFmtId="0" fontId="1" fillId="2" borderId="0" xfId="1" applyFont="1" applyFill="1"/>
    <xf numFmtId="164" fontId="1" fillId="2" borderId="0" xfId="1" applyNumberFormat="1" applyFont="1" applyFill="1"/>
    <xf numFmtId="0" fontId="0" fillId="2" borderId="0" xfId="0" applyFill="1"/>
    <xf numFmtId="164" fontId="1" fillId="2" borderId="1" xfId="1" applyNumberFormat="1" applyFont="1" applyFill="1" applyBorder="1" applyProtection="1">
      <protection locked="0"/>
    </xf>
    <xf numFmtId="164" fontId="9" fillId="2" borderId="1" xfId="1" applyNumberFormat="1" applyFont="1" applyFill="1" applyBorder="1" applyAlignment="1" applyProtection="1">
      <alignment vertical="center" wrapText="1"/>
      <protection locked="0"/>
    </xf>
    <xf numFmtId="0" fontId="1" fillId="2" borderId="0" xfId="1" applyFill="1" applyAlignment="1">
      <alignment vertical="center" wrapText="1"/>
    </xf>
    <xf numFmtId="0" fontId="15" fillId="2" borderId="0" xfId="1" applyFont="1" applyFill="1" applyAlignment="1">
      <alignment vertical="center" wrapText="1"/>
    </xf>
    <xf numFmtId="0" fontId="11" fillId="2" borderId="0" xfId="1" applyFont="1" applyFill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ill="1"/>
    <xf numFmtId="0" fontId="7" fillId="2" borderId="0" xfId="1" applyFont="1" applyFill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 applyProtection="1">
      <alignment vertical="center" wrapText="1"/>
      <protection locked="0"/>
    </xf>
    <xf numFmtId="164" fontId="5" fillId="2" borderId="1" xfId="1" applyNumberFormat="1" applyFont="1" applyFill="1" applyBorder="1" applyAlignment="1" applyProtection="1">
      <alignment vertical="center" wrapText="1"/>
      <protection locked="0"/>
    </xf>
    <xf numFmtId="164" fontId="22" fillId="2" borderId="1" xfId="1" applyNumberFormat="1" applyFont="1" applyFill="1" applyBorder="1" applyAlignment="1" applyProtection="1">
      <alignment vertical="center" wrapText="1"/>
      <protection locked="0"/>
    </xf>
    <xf numFmtId="164" fontId="0" fillId="2" borderId="0" xfId="0" applyNumberFormat="1" applyFill="1"/>
    <xf numFmtId="2" fontId="0" fillId="2" borderId="0" xfId="0" applyNumberFormat="1" applyFill="1"/>
    <xf numFmtId="0" fontId="0" fillId="2" borderId="0" xfId="0" applyFill="1" applyBorder="1"/>
    <xf numFmtId="0" fontId="23" fillId="2" borderId="0" xfId="0" applyFont="1" applyFill="1"/>
    <xf numFmtId="0" fontId="21" fillId="2" borderId="10" xfId="2" applyFont="1" applyFill="1" applyBorder="1" applyAlignment="1">
      <alignment horizontal="center" vertical="center" wrapText="1"/>
    </xf>
    <xf numFmtId="0" fontId="21" fillId="2" borderId="12" xfId="2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/>
    </xf>
    <xf numFmtId="49" fontId="13" fillId="2" borderId="3" xfId="1" applyNumberFormat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left" vertical="center" wrapText="1"/>
    </xf>
    <xf numFmtId="0" fontId="13" fillId="2" borderId="11" xfId="1" applyFont="1" applyFill="1" applyBorder="1" applyAlignment="1">
      <alignment horizontal="left" vertical="center" wrapText="1"/>
    </xf>
    <xf numFmtId="0" fontId="13" fillId="2" borderId="12" xfId="1" applyFont="1" applyFill="1" applyBorder="1" applyAlignment="1">
      <alignment horizontal="left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0" fillId="2" borderId="0" xfId="1" applyFont="1" applyFill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tabSelected="1" zoomScaleNormal="100" workbookViewId="0">
      <pane xSplit="2" topLeftCell="W1" activePane="topRight" state="frozen"/>
      <selection pane="topRight" activeCell="AE26" sqref="AE26"/>
    </sheetView>
  </sheetViews>
  <sheetFormatPr defaultRowHeight="15"/>
  <cols>
    <col min="1" max="1" width="6" style="16" customWidth="1"/>
    <col min="2" max="2" width="45" style="16" customWidth="1"/>
    <col min="3" max="3" width="12.5703125" style="16" customWidth="1"/>
    <col min="4" max="4" width="11.42578125" style="16" customWidth="1"/>
    <col min="5" max="5" width="9.42578125" style="16" customWidth="1"/>
    <col min="6" max="6" width="12.42578125" style="16" bestFit="1" customWidth="1"/>
    <col min="7" max="7" width="11.5703125" style="16" bestFit="1" customWidth="1"/>
    <col min="8" max="8" width="8.85546875" style="16" customWidth="1"/>
    <col min="9" max="10" width="10.5703125" style="16" bestFit="1" customWidth="1"/>
    <col min="11" max="11" width="9.42578125" style="16" bestFit="1" customWidth="1"/>
    <col min="12" max="13" width="10.5703125" style="16" bestFit="1" customWidth="1"/>
    <col min="14" max="14" width="9.42578125" style="16" bestFit="1" customWidth="1"/>
    <col min="15" max="15" width="10.5703125" style="16" bestFit="1" customWidth="1"/>
    <col min="16" max="16" width="10.42578125" style="16" bestFit="1" customWidth="1"/>
    <col min="17" max="17" width="9.140625" style="16"/>
    <col min="18" max="19" width="10.42578125" style="16" bestFit="1" customWidth="1"/>
    <col min="20" max="20" width="9.140625" style="16"/>
    <col min="21" max="27" width="9.140625" style="16" customWidth="1"/>
    <col min="28" max="33" width="9.28515625" style="16" customWidth="1"/>
    <col min="34" max="34" width="8" style="16" customWidth="1"/>
    <col min="35" max="35" width="9.28515625" style="16" customWidth="1"/>
    <col min="36" max="36" width="13.7109375" style="16" customWidth="1"/>
    <col min="37" max="37" width="12.42578125" style="16" customWidth="1"/>
    <col min="38" max="38" width="9.28515625" style="16" customWidth="1"/>
    <col min="39" max="40" width="11.42578125" style="16" customWidth="1"/>
    <col min="41" max="41" width="9.28515625" style="16" customWidth="1"/>
    <col min="42" max="43" width="11.42578125" style="16" customWidth="1"/>
    <col min="44" max="44" width="9.140625" style="16" customWidth="1"/>
    <col min="45" max="46" width="12.42578125" style="16" customWidth="1"/>
    <col min="47" max="47" width="9.140625" style="16" customWidth="1"/>
    <col min="48" max="49" width="11.42578125" style="16" customWidth="1"/>
    <col min="50" max="50" width="9.140625" style="16" customWidth="1"/>
    <col min="51" max="52" width="11.42578125" style="16" customWidth="1"/>
    <col min="53" max="53" width="9.140625" style="16" customWidth="1"/>
    <col min="54" max="55" width="11.42578125" style="16" customWidth="1"/>
    <col min="56" max="56" width="9.140625" style="16" customWidth="1"/>
    <col min="57" max="58" width="11.42578125" style="16" customWidth="1"/>
    <col min="59" max="59" width="9.140625" style="16" customWidth="1"/>
    <col min="60" max="61" width="11.42578125" style="16" customWidth="1"/>
    <col min="62" max="62" width="9.140625" style="16" customWidth="1"/>
    <col min="63" max="63" width="10.42578125" style="16" customWidth="1"/>
    <col min="64" max="64" width="9.5703125" style="16" customWidth="1"/>
    <col min="65" max="65" width="8" style="16" customWidth="1"/>
    <col min="66" max="66" width="9.140625" style="1" customWidth="1"/>
    <col min="67" max="67" width="10.7109375" style="1" customWidth="1"/>
    <col min="68" max="16384" width="9.140625" style="1"/>
  </cols>
  <sheetData>
    <row r="1" spans="1:67" ht="15" customHeight="1">
      <c r="A1" s="19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78" t="s">
        <v>0</v>
      </c>
      <c r="S1" s="78"/>
      <c r="T1" s="7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3"/>
      <c r="AK1" s="23"/>
      <c r="AL1" s="23"/>
      <c r="AM1" s="23"/>
      <c r="AN1" s="23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24"/>
      <c r="BL1" s="24"/>
      <c r="BM1" s="24"/>
      <c r="BN1" s="3"/>
      <c r="BO1" s="3"/>
    </row>
    <row r="2" spans="1:67" ht="15.75">
      <c r="A2" s="19"/>
      <c r="B2" s="19"/>
      <c r="C2" s="79" t="s">
        <v>42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3"/>
      <c r="AK2" s="23"/>
      <c r="AL2" s="23"/>
      <c r="AM2" s="23"/>
      <c r="AN2" s="23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24"/>
      <c r="BL2" s="24"/>
      <c r="BM2" s="24"/>
      <c r="BN2" s="3"/>
      <c r="BO2" s="3"/>
    </row>
    <row r="3" spans="1:67" ht="15.75">
      <c r="A3" s="19"/>
      <c r="B3" s="1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3"/>
      <c r="AK3" s="23"/>
      <c r="AL3" s="23"/>
      <c r="AM3" s="23"/>
      <c r="AN3" s="23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24"/>
      <c r="BL3" s="24"/>
      <c r="BM3" s="24"/>
      <c r="BN3" s="3"/>
      <c r="BO3" s="3"/>
    </row>
    <row r="4" spans="1:67" ht="15" customHeight="1">
      <c r="A4" s="40" t="s">
        <v>19</v>
      </c>
      <c r="B4" s="44" t="s">
        <v>1</v>
      </c>
      <c r="C4" s="38" t="s">
        <v>41</v>
      </c>
      <c r="D4" s="39"/>
      <c r="E4" s="40"/>
      <c r="F4" s="67" t="s">
        <v>2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9" t="s">
        <v>40</v>
      </c>
      <c r="AT4" s="70"/>
      <c r="AU4" s="71"/>
      <c r="AV4" s="67" t="s">
        <v>5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38" t="s">
        <v>3</v>
      </c>
      <c r="BL4" s="39"/>
      <c r="BM4" s="40"/>
      <c r="BN4" s="3"/>
      <c r="BO4" s="3"/>
    </row>
    <row r="5" spans="1:67" ht="15" customHeight="1">
      <c r="A5" s="47"/>
      <c r="B5" s="45"/>
      <c r="C5" s="48"/>
      <c r="D5" s="49"/>
      <c r="E5" s="47"/>
      <c r="F5" s="57" t="s">
        <v>4</v>
      </c>
      <c r="G5" s="57"/>
      <c r="H5" s="57"/>
      <c r="I5" s="64" t="s">
        <v>5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6"/>
      <c r="AJ5" s="57" t="s">
        <v>6</v>
      </c>
      <c r="AK5" s="57"/>
      <c r="AL5" s="57"/>
      <c r="AM5" s="67" t="s">
        <v>5</v>
      </c>
      <c r="AN5" s="68"/>
      <c r="AO5" s="68"/>
      <c r="AP5" s="68"/>
      <c r="AQ5" s="68"/>
      <c r="AR5" s="68"/>
      <c r="AS5" s="72"/>
      <c r="AT5" s="73"/>
      <c r="AU5" s="74"/>
      <c r="AV5" s="58" t="s">
        <v>10</v>
      </c>
      <c r="AW5" s="59"/>
      <c r="AX5" s="59"/>
      <c r="AY5" s="50" t="s">
        <v>5</v>
      </c>
      <c r="AZ5" s="50"/>
      <c r="BA5" s="50"/>
      <c r="BB5" s="50" t="s">
        <v>11</v>
      </c>
      <c r="BC5" s="50"/>
      <c r="BD5" s="50"/>
      <c r="BE5" s="50" t="s">
        <v>12</v>
      </c>
      <c r="BF5" s="50"/>
      <c r="BG5" s="50"/>
      <c r="BH5" s="57" t="s">
        <v>13</v>
      </c>
      <c r="BI5" s="57"/>
      <c r="BJ5" s="57"/>
      <c r="BK5" s="48"/>
      <c r="BL5" s="49"/>
      <c r="BM5" s="47"/>
      <c r="BN5" s="3"/>
      <c r="BO5" s="3"/>
    </row>
    <row r="6" spans="1:67" ht="15" customHeight="1">
      <c r="A6" s="47"/>
      <c r="B6" s="45"/>
      <c r="C6" s="48"/>
      <c r="D6" s="49"/>
      <c r="E6" s="47"/>
      <c r="F6" s="57"/>
      <c r="G6" s="57"/>
      <c r="H6" s="57"/>
      <c r="I6" s="38" t="s">
        <v>7</v>
      </c>
      <c r="J6" s="39"/>
      <c r="K6" s="40"/>
      <c r="L6" s="38" t="s">
        <v>8</v>
      </c>
      <c r="M6" s="39"/>
      <c r="N6" s="40"/>
      <c r="O6" s="38" t="s">
        <v>21</v>
      </c>
      <c r="P6" s="39"/>
      <c r="Q6" s="40"/>
      <c r="R6" s="38" t="s">
        <v>9</v>
      </c>
      <c r="S6" s="39"/>
      <c r="T6" s="40"/>
      <c r="U6" s="38" t="s">
        <v>20</v>
      </c>
      <c r="V6" s="39"/>
      <c r="W6" s="40"/>
      <c r="X6" s="38" t="s">
        <v>22</v>
      </c>
      <c r="Y6" s="39"/>
      <c r="Z6" s="40"/>
      <c r="AA6" s="38" t="s">
        <v>26</v>
      </c>
      <c r="AB6" s="39"/>
      <c r="AC6" s="40"/>
      <c r="AD6" s="51" t="s">
        <v>27</v>
      </c>
      <c r="AE6" s="52"/>
      <c r="AF6" s="53"/>
      <c r="AG6" s="38" t="s">
        <v>25</v>
      </c>
      <c r="AH6" s="39"/>
      <c r="AI6" s="40"/>
      <c r="AJ6" s="57"/>
      <c r="AK6" s="57"/>
      <c r="AL6" s="57"/>
      <c r="AM6" s="38" t="s">
        <v>23</v>
      </c>
      <c r="AN6" s="39"/>
      <c r="AO6" s="40"/>
      <c r="AP6" s="38" t="s">
        <v>24</v>
      </c>
      <c r="AQ6" s="39"/>
      <c r="AR6" s="40"/>
      <c r="AS6" s="72"/>
      <c r="AT6" s="73"/>
      <c r="AU6" s="74"/>
      <c r="AV6" s="60"/>
      <c r="AW6" s="61"/>
      <c r="AX6" s="61"/>
      <c r="AY6" s="50" t="s">
        <v>14</v>
      </c>
      <c r="AZ6" s="50"/>
      <c r="BA6" s="50"/>
      <c r="BB6" s="50"/>
      <c r="BC6" s="50"/>
      <c r="BD6" s="50"/>
      <c r="BE6" s="50"/>
      <c r="BF6" s="50"/>
      <c r="BG6" s="50"/>
      <c r="BH6" s="57"/>
      <c r="BI6" s="57"/>
      <c r="BJ6" s="57"/>
      <c r="BK6" s="48"/>
      <c r="BL6" s="49"/>
      <c r="BM6" s="47"/>
      <c r="BN6" s="3"/>
      <c r="BO6" s="3"/>
    </row>
    <row r="7" spans="1:67" ht="168" customHeight="1">
      <c r="A7" s="47"/>
      <c r="B7" s="45"/>
      <c r="C7" s="41"/>
      <c r="D7" s="42"/>
      <c r="E7" s="43"/>
      <c r="F7" s="57"/>
      <c r="G7" s="57"/>
      <c r="H7" s="57"/>
      <c r="I7" s="41"/>
      <c r="J7" s="42"/>
      <c r="K7" s="43"/>
      <c r="L7" s="41"/>
      <c r="M7" s="42"/>
      <c r="N7" s="43"/>
      <c r="O7" s="41"/>
      <c r="P7" s="42"/>
      <c r="Q7" s="43"/>
      <c r="R7" s="41"/>
      <c r="S7" s="42"/>
      <c r="T7" s="43"/>
      <c r="U7" s="41"/>
      <c r="V7" s="42"/>
      <c r="W7" s="43"/>
      <c r="X7" s="41"/>
      <c r="Y7" s="42"/>
      <c r="Z7" s="43"/>
      <c r="AA7" s="41"/>
      <c r="AB7" s="42"/>
      <c r="AC7" s="43"/>
      <c r="AD7" s="54"/>
      <c r="AE7" s="55"/>
      <c r="AF7" s="56"/>
      <c r="AG7" s="41"/>
      <c r="AH7" s="42"/>
      <c r="AI7" s="43"/>
      <c r="AJ7" s="57"/>
      <c r="AK7" s="57"/>
      <c r="AL7" s="57"/>
      <c r="AM7" s="41"/>
      <c r="AN7" s="42"/>
      <c r="AO7" s="43"/>
      <c r="AP7" s="41"/>
      <c r="AQ7" s="42"/>
      <c r="AR7" s="43"/>
      <c r="AS7" s="75"/>
      <c r="AT7" s="76"/>
      <c r="AU7" s="77"/>
      <c r="AV7" s="62"/>
      <c r="AW7" s="63"/>
      <c r="AX7" s="63"/>
      <c r="AY7" s="50"/>
      <c r="AZ7" s="50"/>
      <c r="BA7" s="50"/>
      <c r="BB7" s="50"/>
      <c r="BC7" s="50"/>
      <c r="BD7" s="50"/>
      <c r="BE7" s="50"/>
      <c r="BF7" s="50"/>
      <c r="BG7" s="50"/>
      <c r="BH7" s="57"/>
      <c r="BI7" s="57"/>
      <c r="BJ7" s="57"/>
      <c r="BK7" s="41"/>
      <c r="BL7" s="42"/>
      <c r="BM7" s="43"/>
      <c r="BN7" s="3"/>
      <c r="BO7" s="3"/>
    </row>
    <row r="8" spans="1:67" ht="33.75">
      <c r="A8" s="43"/>
      <c r="B8" s="46"/>
      <c r="C8" s="26" t="s">
        <v>15</v>
      </c>
      <c r="D8" s="26" t="s">
        <v>16</v>
      </c>
      <c r="E8" s="26" t="s">
        <v>17</v>
      </c>
      <c r="F8" s="26" t="s">
        <v>15</v>
      </c>
      <c r="G8" s="26" t="s">
        <v>16</v>
      </c>
      <c r="H8" s="26" t="s">
        <v>17</v>
      </c>
      <c r="I8" s="26" t="s">
        <v>15</v>
      </c>
      <c r="J8" s="26" t="s">
        <v>16</v>
      </c>
      <c r="K8" s="26" t="s">
        <v>17</v>
      </c>
      <c r="L8" s="26" t="s">
        <v>15</v>
      </c>
      <c r="M8" s="26" t="s">
        <v>16</v>
      </c>
      <c r="N8" s="26" t="s">
        <v>17</v>
      </c>
      <c r="O8" s="26" t="s">
        <v>15</v>
      </c>
      <c r="P8" s="26" t="s">
        <v>16</v>
      </c>
      <c r="Q8" s="26" t="s">
        <v>17</v>
      </c>
      <c r="R8" s="26" t="s">
        <v>15</v>
      </c>
      <c r="S8" s="26" t="s">
        <v>16</v>
      </c>
      <c r="T8" s="26" t="s">
        <v>17</v>
      </c>
      <c r="U8" s="26" t="s">
        <v>15</v>
      </c>
      <c r="V8" s="26" t="s">
        <v>16</v>
      </c>
      <c r="W8" s="26" t="s">
        <v>17</v>
      </c>
      <c r="X8" s="26" t="s">
        <v>15</v>
      </c>
      <c r="Y8" s="26" t="s">
        <v>16</v>
      </c>
      <c r="Z8" s="26" t="s">
        <v>17</v>
      </c>
      <c r="AA8" s="26" t="s">
        <v>15</v>
      </c>
      <c r="AB8" s="26" t="s">
        <v>16</v>
      </c>
      <c r="AC8" s="26" t="s">
        <v>17</v>
      </c>
      <c r="AD8" s="27" t="s">
        <v>15</v>
      </c>
      <c r="AE8" s="27" t="s">
        <v>16</v>
      </c>
      <c r="AF8" s="27" t="s">
        <v>17</v>
      </c>
      <c r="AG8" s="26" t="s">
        <v>15</v>
      </c>
      <c r="AH8" s="26" t="s">
        <v>16</v>
      </c>
      <c r="AI8" s="26" t="s">
        <v>17</v>
      </c>
      <c r="AJ8" s="26" t="s">
        <v>15</v>
      </c>
      <c r="AK8" s="26" t="s">
        <v>16</v>
      </c>
      <c r="AL8" s="26" t="s">
        <v>17</v>
      </c>
      <c r="AM8" s="26" t="s">
        <v>15</v>
      </c>
      <c r="AN8" s="26" t="s">
        <v>16</v>
      </c>
      <c r="AO8" s="26" t="s">
        <v>17</v>
      </c>
      <c r="AP8" s="26" t="s">
        <v>15</v>
      </c>
      <c r="AQ8" s="26" t="s">
        <v>16</v>
      </c>
      <c r="AR8" s="26" t="s">
        <v>17</v>
      </c>
      <c r="AS8" s="26" t="s">
        <v>15</v>
      </c>
      <c r="AT8" s="26" t="s">
        <v>16</v>
      </c>
      <c r="AU8" s="26" t="s">
        <v>17</v>
      </c>
      <c r="AV8" s="26" t="s">
        <v>15</v>
      </c>
      <c r="AW8" s="26" t="s">
        <v>16</v>
      </c>
      <c r="AX8" s="26" t="s">
        <v>17</v>
      </c>
      <c r="AY8" s="26" t="s">
        <v>15</v>
      </c>
      <c r="AZ8" s="26" t="s">
        <v>16</v>
      </c>
      <c r="BA8" s="26" t="s">
        <v>17</v>
      </c>
      <c r="BB8" s="26" t="s">
        <v>15</v>
      </c>
      <c r="BC8" s="26" t="s">
        <v>16</v>
      </c>
      <c r="BD8" s="26" t="s">
        <v>17</v>
      </c>
      <c r="BE8" s="26" t="s">
        <v>15</v>
      </c>
      <c r="BF8" s="26" t="s">
        <v>16</v>
      </c>
      <c r="BG8" s="26" t="s">
        <v>17</v>
      </c>
      <c r="BH8" s="26" t="s">
        <v>15</v>
      </c>
      <c r="BI8" s="26" t="s">
        <v>16</v>
      </c>
      <c r="BJ8" s="26" t="s">
        <v>17</v>
      </c>
      <c r="BK8" s="26" t="s">
        <v>15</v>
      </c>
      <c r="BL8" s="26" t="s">
        <v>16</v>
      </c>
      <c r="BM8" s="26" t="s">
        <v>17</v>
      </c>
      <c r="BN8" s="3"/>
      <c r="BO8" s="3"/>
    </row>
    <row r="9" spans="1:67" ht="1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28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28">
        <v>30</v>
      </c>
      <c r="AE9" s="28">
        <v>31</v>
      </c>
      <c r="AF9" s="28">
        <v>32</v>
      </c>
      <c r="AG9" s="28">
        <v>33</v>
      </c>
      <c r="AH9" s="28">
        <v>34</v>
      </c>
      <c r="AI9" s="28">
        <v>35</v>
      </c>
      <c r="AJ9" s="28">
        <v>36</v>
      </c>
      <c r="AK9" s="28">
        <v>37</v>
      </c>
      <c r="AL9" s="28">
        <v>38</v>
      </c>
      <c r="AM9" s="28">
        <v>39</v>
      </c>
      <c r="AN9" s="28">
        <v>40</v>
      </c>
      <c r="AO9" s="28">
        <v>41</v>
      </c>
      <c r="AP9" s="28">
        <v>42</v>
      </c>
      <c r="AQ9" s="28">
        <v>43</v>
      </c>
      <c r="AR9" s="28">
        <v>44</v>
      </c>
      <c r="AS9" s="28">
        <v>45</v>
      </c>
      <c r="AT9" s="28">
        <v>46</v>
      </c>
      <c r="AU9" s="28">
        <v>47</v>
      </c>
      <c r="AV9" s="28">
        <v>48</v>
      </c>
      <c r="AW9" s="28">
        <v>49</v>
      </c>
      <c r="AX9" s="28">
        <v>50</v>
      </c>
      <c r="AY9" s="28">
        <v>51</v>
      </c>
      <c r="AZ9" s="28">
        <v>52</v>
      </c>
      <c r="BA9" s="28">
        <v>53</v>
      </c>
      <c r="BB9" s="28">
        <v>54</v>
      </c>
      <c r="BC9" s="28">
        <v>55</v>
      </c>
      <c r="BD9" s="28">
        <v>56</v>
      </c>
      <c r="BE9" s="28">
        <v>57</v>
      </c>
      <c r="BF9" s="28">
        <v>58</v>
      </c>
      <c r="BG9" s="28">
        <v>59</v>
      </c>
      <c r="BH9" s="28">
        <v>60</v>
      </c>
      <c r="BI9" s="28">
        <v>61</v>
      </c>
      <c r="BJ9" s="28">
        <v>62</v>
      </c>
      <c r="BK9" s="28">
        <v>63</v>
      </c>
      <c r="BL9" s="28">
        <v>64</v>
      </c>
      <c r="BM9" s="28">
        <v>65</v>
      </c>
      <c r="BN9" s="3"/>
      <c r="BO9" s="3"/>
    </row>
    <row r="10" spans="1:67" s="16" customFormat="1">
      <c r="A10" s="11">
        <v>1</v>
      </c>
      <c r="B10" s="12" t="s">
        <v>28</v>
      </c>
      <c r="C10" s="9">
        <f>F10+AJ10</f>
        <v>14193.4</v>
      </c>
      <c r="D10" s="10">
        <f>G10+AK10</f>
        <v>13076.2</v>
      </c>
      <c r="E10" s="7">
        <f t="shared" ref="E10:E21" si="0">D10/C10*100</f>
        <v>92.128735891329782</v>
      </c>
      <c r="F10" s="7">
        <v>1874</v>
      </c>
      <c r="G10" s="7">
        <v>1355</v>
      </c>
      <c r="H10" s="7">
        <f>G10/F10*100</f>
        <v>72.305229455709707</v>
      </c>
      <c r="I10" s="7">
        <v>160.5</v>
      </c>
      <c r="J10" s="7">
        <v>190.1</v>
      </c>
      <c r="K10" s="7">
        <f t="shared" ref="K10:K21" si="1">J10/I10*100</f>
        <v>118.44236760124612</v>
      </c>
      <c r="L10" s="7">
        <v>64</v>
      </c>
      <c r="M10" s="7">
        <v>64</v>
      </c>
      <c r="N10" s="7">
        <f>M10/L10*100</f>
        <v>100</v>
      </c>
      <c r="O10" s="7">
        <v>275</v>
      </c>
      <c r="P10" s="7">
        <v>110.1</v>
      </c>
      <c r="Q10" s="7">
        <f>P10/O10*100</f>
        <v>40.036363636363639</v>
      </c>
      <c r="R10" s="7">
        <v>629</v>
      </c>
      <c r="S10" s="7">
        <v>488.6</v>
      </c>
      <c r="T10" s="7">
        <f t="shared" ref="T10:T21" si="2">S10/R10*100</f>
        <v>77.678855325914157</v>
      </c>
      <c r="U10" s="7">
        <v>0</v>
      </c>
      <c r="V10" s="7">
        <v>0</v>
      </c>
      <c r="W10" s="7" t="e">
        <f>V10/U10*100</f>
        <v>#DIV/0!</v>
      </c>
      <c r="X10" s="7">
        <v>23.9</v>
      </c>
      <c r="Y10" s="7">
        <v>17.3</v>
      </c>
      <c r="Z10" s="7">
        <f>Y10/X10*100</f>
        <v>72.384937238493734</v>
      </c>
      <c r="AA10" s="7">
        <v>0</v>
      </c>
      <c r="AB10" s="7">
        <v>0</v>
      </c>
      <c r="AC10" s="7" t="e">
        <f>AB10/AA10*100</f>
        <v>#DIV/0!</v>
      </c>
      <c r="AD10" s="7">
        <v>15</v>
      </c>
      <c r="AE10" s="7">
        <v>27.5</v>
      </c>
      <c r="AF10" s="7">
        <f>AE10/AD10*100</f>
        <v>183.33333333333331</v>
      </c>
      <c r="AG10" s="7">
        <v>0</v>
      </c>
      <c r="AH10" s="7">
        <v>0</v>
      </c>
      <c r="AI10" s="7" t="e">
        <v>#DIV/0!</v>
      </c>
      <c r="AJ10" s="7">
        <v>12319.4</v>
      </c>
      <c r="AK10" s="7">
        <v>11721.2</v>
      </c>
      <c r="AL10" s="7">
        <f>AK10/AJ10*100</f>
        <v>95.144244037858996</v>
      </c>
      <c r="AM10" s="7">
        <v>3771.9</v>
      </c>
      <c r="AN10" s="7">
        <v>3456.5</v>
      </c>
      <c r="AO10" s="7">
        <f>AN10/AM10*100</f>
        <v>91.638166441316045</v>
      </c>
      <c r="AP10" s="7">
        <v>0</v>
      </c>
      <c r="AQ10" s="7">
        <v>0</v>
      </c>
      <c r="AR10" s="7" t="e">
        <f>AQ10/AP10*100</f>
        <v>#DIV/0!</v>
      </c>
      <c r="AS10" s="8">
        <v>14266.4</v>
      </c>
      <c r="AT10" s="7">
        <v>12335.9</v>
      </c>
      <c r="AU10" s="7">
        <f>AT10/AS10*100</f>
        <v>86.468205013177808</v>
      </c>
      <c r="AV10" s="13">
        <v>2070.8000000000002</v>
      </c>
      <c r="AW10" s="7">
        <v>1384.3</v>
      </c>
      <c r="AX10" s="7">
        <f>AW10/AV10*100</f>
        <v>66.848560942630868</v>
      </c>
      <c r="AY10" s="13">
        <v>2063.1999999999998</v>
      </c>
      <c r="AZ10" s="7">
        <v>1377.3</v>
      </c>
      <c r="BA10" s="7">
        <f>AZ10/AY10*100</f>
        <v>66.755525397440877</v>
      </c>
      <c r="BB10" s="7">
        <v>1134.3</v>
      </c>
      <c r="BC10" s="7">
        <v>840.6</v>
      </c>
      <c r="BD10" s="7">
        <f>BC10/BB10*100</f>
        <v>74.107379000264487</v>
      </c>
      <c r="BE10" s="7">
        <v>1826.9</v>
      </c>
      <c r="BF10" s="7">
        <v>1751</v>
      </c>
      <c r="BG10" s="7">
        <f>BF10/BE10*100</f>
        <v>95.845421205320477</v>
      </c>
      <c r="BH10" s="7">
        <v>8970.7000000000007</v>
      </c>
      <c r="BI10" s="7">
        <v>8135.9</v>
      </c>
      <c r="BJ10" s="7">
        <f>BI10/BH10*100</f>
        <v>90.69414872863878</v>
      </c>
      <c r="BK10" s="8">
        <f>C10-AS10</f>
        <v>-73</v>
      </c>
      <c r="BL10" s="8">
        <f>D10-AT10</f>
        <v>740.30000000000109</v>
      </c>
      <c r="BM10" s="7">
        <f>BL10/BK10*100</f>
        <v>-1014.1095890410974</v>
      </c>
      <c r="BN10" s="14"/>
      <c r="BO10" s="15"/>
    </row>
    <row r="11" spans="1:67" s="16" customFormat="1">
      <c r="A11" s="11">
        <v>2</v>
      </c>
      <c r="B11" s="12" t="s">
        <v>29</v>
      </c>
      <c r="C11" s="9">
        <f t="shared" ref="C11:C20" si="3">F11+AJ11</f>
        <v>6896.7000000000007</v>
      </c>
      <c r="D11" s="10">
        <f t="shared" ref="D11:D20" si="4">G11+AK11</f>
        <v>5615.0999999999995</v>
      </c>
      <c r="E11" s="7">
        <f t="shared" si="0"/>
        <v>81.417199530210084</v>
      </c>
      <c r="F11" s="7">
        <v>1272.0999999999999</v>
      </c>
      <c r="G11" s="7">
        <v>919.9</v>
      </c>
      <c r="H11" s="7">
        <f t="shared" ref="H11:H21" si="5">G11/F11*100</f>
        <v>72.313497366559233</v>
      </c>
      <c r="I11" s="7">
        <v>80.599999999999994</v>
      </c>
      <c r="J11" s="7">
        <v>69.400000000000006</v>
      </c>
      <c r="K11" s="7">
        <f t="shared" si="1"/>
        <v>86.104218362282893</v>
      </c>
      <c r="L11" s="7">
        <v>33.6</v>
      </c>
      <c r="M11" s="7">
        <v>33.6</v>
      </c>
      <c r="N11" s="7">
        <f t="shared" ref="N11:N21" si="6">M11/L11*100</f>
        <v>100</v>
      </c>
      <c r="O11" s="7">
        <v>108.7</v>
      </c>
      <c r="P11" s="7">
        <v>75.099999999999994</v>
      </c>
      <c r="Q11" s="7">
        <f t="shared" ref="Q11:Q21" si="7">P11/O11*100</f>
        <v>69.089236430542769</v>
      </c>
      <c r="R11" s="7">
        <v>281</v>
      </c>
      <c r="S11" s="7">
        <v>217.5</v>
      </c>
      <c r="T11" s="7">
        <f t="shared" si="2"/>
        <v>77.40213523131672</v>
      </c>
      <c r="U11" s="7">
        <v>0</v>
      </c>
      <c r="V11" s="7">
        <v>0</v>
      </c>
      <c r="W11" s="7" t="e">
        <f>V11/U11*100</f>
        <v>#DIV/0!</v>
      </c>
      <c r="X11" s="7">
        <v>38</v>
      </c>
      <c r="Y11" s="7">
        <v>38.1</v>
      </c>
      <c r="Z11" s="7">
        <f t="shared" ref="Z11:Z21" si="8">Y11/X11*100</f>
        <v>100.26315789473685</v>
      </c>
      <c r="AA11" s="7">
        <v>0</v>
      </c>
      <c r="AB11" s="7">
        <v>0</v>
      </c>
      <c r="AC11" s="7" t="e">
        <f t="shared" ref="AC11:AC21" si="9">AB11/AA11*100</f>
        <v>#DIV/0!</v>
      </c>
      <c r="AD11" s="7">
        <v>0</v>
      </c>
      <c r="AE11" s="7">
        <v>0</v>
      </c>
      <c r="AF11" s="7" t="e">
        <f t="shared" ref="AF11:AF21" si="10">AE11/AD11*100</f>
        <v>#DIV/0!</v>
      </c>
      <c r="AG11" s="7">
        <v>0</v>
      </c>
      <c r="AH11" s="7">
        <v>0</v>
      </c>
      <c r="AI11" s="7" t="e">
        <v>#DIV/0!</v>
      </c>
      <c r="AJ11" s="7">
        <v>5624.6</v>
      </c>
      <c r="AK11" s="7">
        <v>4695.2</v>
      </c>
      <c r="AL11" s="7">
        <f t="shared" ref="AL11:AL21" si="11">AK11/AJ11*100</f>
        <v>83.476158304590541</v>
      </c>
      <c r="AM11" s="7">
        <v>2212.8000000000002</v>
      </c>
      <c r="AN11" s="7">
        <v>2027.6</v>
      </c>
      <c r="AO11" s="7">
        <f t="shared" ref="AO11:AO21" si="12">AN11/AM11*100</f>
        <v>91.630513376717275</v>
      </c>
      <c r="AP11" s="7">
        <v>0</v>
      </c>
      <c r="AQ11" s="7">
        <v>0</v>
      </c>
      <c r="AR11" s="7" t="e">
        <f t="shared" ref="AR11:AR21" si="13">AQ11/AP11*100</f>
        <v>#DIV/0!</v>
      </c>
      <c r="AS11" s="8">
        <v>7010.8</v>
      </c>
      <c r="AT11" s="7">
        <v>5517.7</v>
      </c>
      <c r="AU11" s="7">
        <f t="shared" ref="AU11:AU20" si="14">AT11/AS11*100</f>
        <v>78.702858446967525</v>
      </c>
      <c r="AV11" s="17">
        <v>1628.6</v>
      </c>
      <c r="AW11" s="7">
        <v>1314.6</v>
      </c>
      <c r="AX11" s="7">
        <f t="shared" ref="AX11:AX21" si="15">AW11/AV11*100</f>
        <v>80.719636497605308</v>
      </c>
      <c r="AY11" s="7">
        <v>1623.3</v>
      </c>
      <c r="AZ11" s="7">
        <v>1309.8</v>
      </c>
      <c r="BA11" s="7">
        <f t="shared" ref="BA11:BA22" si="16">AZ11/AY11*100</f>
        <v>80.687488449454818</v>
      </c>
      <c r="BB11" s="7">
        <v>2073.8000000000002</v>
      </c>
      <c r="BC11" s="7">
        <v>1598.9</v>
      </c>
      <c r="BD11" s="7">
        <f t="shared" ref="BD11:BD21" si="17">BC11/BB11*100</f>
        <v>77.100009644131546</v>
      </c>
      <c r="BE11" s="7">
        <v>1072.5</v>
      </c>
      <c r="BF11" s="7">
        <v>926.2</v>
      </c>
      <c r="BG11" s="7">
        <f t="shared" ref="BG11:BG21" si="18">BF11/BE11*100</f>
        <v>86.358974358974365</v>
      </c>
      <c r="BH11" s="7">
        <v>2081.4</v>
      </c>
      <c r="BI11" s="7">
        <v>1542.9</v>
      </c>
      <c r="BJ11" s="7">
        <f t="shared" ref="BJ11:BJ20" si="19">BI11/BH11*100</f>
        <v>74.127990775439613</v>
      </c>
      <c r="BK11" s="8">
        <f t="shared" ref="BK11:BK21" si="20">C11-AS11</f>
        <v>-114.09999999999945</v>
      </c>
      <c r="BL11" s="8">
        <f t="shared" ref="BL11:BL21" si="21">D11-AT11</f>
        <v>97.399999999999636</v>
      </c>
      <c r="BM11" s="7">
        <f>BL11/BK11*100</f>
        <v>-85.363716038562757</v>
      </c>
      <c r="BN11" s="14"/>
      <c r="BO11" s="15"/>
    </row>
    <row r="12" spans="1:67" s="16" customFormat="1" ht="15.75" customHeight="1">
      <c r="A12" s="11">
        <v>3</v>
      </c>
      <c r="B12" s="12" t="s">
        <v>30</v>
      </c>
      <c r="C12" s="9">
        <f t="shared" si="3"/>
        <v>5048.3</v>
      </c>
      <c r="D12" s="10">
        <f>G12+AK12</f>
        <v>4465.6000000000004</v>
      </c>
      <c r="E12" s="7">
        <f t="shared" si="0"/>
        <v>88.457500544737826</v>
      </c>
      <c r="F12" s="7">
        <v>1027.4000000000001</v>
      </c>
      <c r="G12" s="7">
        <v>962.6</v>
      </c>
      <c r="H12" s="7">
        <f t="shared" si="5"/>
        <v>93.692816819155141</v>
      </c>
      <c r="I12" s="7">
        <v>207.3</v>
      </c>
      <c r="J12" s="7">
        <v>256.60000000000002</v>
      </c>
      <c r="K12" s="7">
        <f t="shared" si="1"/>
        <v>123.7819585142306</v>
      </c>
      <c r="L12" s="7">
        <v>64.7</v>
      </c>
      <c r="M12" s="7">
        <v>79.7</v>
      </c>
      <c r="N12" s="7">
        <f t="shared" si="6"/>
        <v>123.1839258114374</v>
      </c>
      <c r="O12" s="7">
        <v>72</v>
      </c>
      <c r="P12" s="7">
        <v>44.1</v>
      </c>
      <c r="Q12" s="7">
        <f>P12/O12*100</f>
        <v>61.250000000000007</v>
      </c>
      <c r="R12" s="18">
        <v>231</v>
      </c>
      <c r="S12" s="7">
        <v>159.4</v>
      </c>
      <c r="T12" s="7">
        <f t="shared" si="2"/>
        <v>69.004329004329009</v>
      </c>
      <c r="U12" s="7">
        <v>0</v>
      </c>
      <c r="V12" s="7">
        <v>0</v>
      </c>
      <c r="W12" s="7" t="e">
        <f t="shared" ref="W12:W21" si="22">V12/U12*100</f>
        <v>#DIV/0!</v>
      </c>
      <c r="X12" s="7">
        <v>64.8</v>
      </c>
      <c r="Y12" s="7">
        <v>48.6</v>
      </c>
      <c r="Z12" s="7">
        <f t="shared" si="8"/>
        <v>75</v>
      </c>
      <c r="AA12" s="7">
        <v>0</v>
      </c>
      <c r="AB12" s="7">
        <v>0</v>
      </c>
      <c r="AC12" s="7" t="e">
        <f t="shared" si="9"/>
        <v>#DIV/0!</v>
      </c>
      <c r="AD12" s="7">
        <v>9.4</v>
      </c>
      <c r="AE12" s="7">
        <v>9.4</v>
      </c>
      <c r="AF12" s="7">
        <f t="shared" si="10"/>
        <v>100</v>
      </c>
      <c r="AG12" s="7">
        <v>0</v>
      </c>
      <c r="AH12" s="7">
        <v>0</v>
      </c>
      <c r="AI12" s="7" t="e">
        <v>#DIV/0!</v>
      </c>
      <c r="AJ12" s="7">
        <v>4020.9</v>
      </c>
      <c r="AK12" s="7">
        <v>3503</v>
      </c>
      <c r="AL12" s="7">
        <f t="shared" si="11"/>
        <v>87.119799049963945</v>
      </c>
      <c r="AM12" s="7">
        <v>1567.3</v>
      </c>
      <c r="AN12" s="7">
        <v>1435.8</v>
      </c>
      <c r="AO12" s="7">
        <f t="shared" si="12"/>
        <v>91.609774771900717</v>
      </c>
      <c r="AP12" s="7">
        <v>0</v>
      </c>
      <c r="AQ12" s="7">
        <v>0</v>
      </c>
      <c r="AR12" s="7" t="e">
        <f t="shared" si="13"/>
        <v>#DIV/0!</v>
      </c>
      <c r="AS12" s="8">
        <v>5324.2</v>
      </c>
      <c r="AT12" s="7">
        <v>4580.3</v>
      </c>
      <c r="AU12" s="7">
        <f t="shared" si="14"/>
        <v>86.027947860711478</v>
      </c>
      <c r="AV12" s="17">
        <v>1617.7</v>
      </c>
      <c r="AW12" s="7">
        <v>1299.7</v>
      </c>
      <c r="AX12" s="7">
        <f t="shared" si="15"/>
        <v>80.342461519441173</v>
      </c>
      <c r="AY12" s="7">
        <v>1613</v>
      </c>
      <c r="AZ12" s="7">
        <v>1295.5</v>
      </c>
      <c r="BA12" s="7">
        <f t="shared" si="16"/>
        <v>80.316181029138249</v>
      </c>
      <c r="BB12" s="7">
        <v>1465.6</v>
      </c>
      <c r="BC12" s="7">
        <v>1449.7</v>
      </c>
      <c r="BD12" s="7">
        <f t="shared" si="17"/>
        <v>98.915120087336248</v>
      </c>
      <c r="BE12" s="7">
        <v>1116.5</v>
      </c>
      <c r="BF12" s="7">
        <v>731.6</v>
      </c>
      <c r="BG12" s="7">
        <f t="shared" si="18"/>
        <v>65.52619793999105</v>
      </c>
      <c r="BH12" s="7">
        <v>988.7</v>
      </c>
      <c r="BI12" s="7">
        <v>973.4</v>
      </c>
      <c r="BJ12" s="7">
        <f t="shared" si="19"/>
        <v>98.452513401436221</v>
      </c>
      <c r="BK12" s="8">
        <f t="shared" si="20"/>
        <v>-275.89999999999964</v>
      </c>
      <c r="BL12" s="8">
        <f>D12-AT12</f>
        <v>-114.69999999999982</v>
      </c>
      <c r="BM12" s="7">
        <f t="shared" ref="BM12:BM21" si="23">BL12/BK12*100</f>
        <v>41.573033707865157</v>
      </c>
      <c r="BN12" s="14"/>
      <c r="BO12" s="15"/>
    </row>
    <row r="13" spans="1:67" s="16" customFormat="1" ht="15" customHeight="1">
      <c r="A13" s="11">
        <v>4</v>
      </c>
      <c r="B13" s="12" t="s">
        <v>31</v>
      </c>
      <c r="C13" s="9">
        <f t="shared" si="3"/>
        <v>6896.7</v>
      </c>
      <c r="D13" s="10">
        <f t="shared" si="4"/>
        <v>5993.6</v>
      </c>
      <c r="E13" s="7">
        <f t="shared" si="0"/>
        <v>86.905331535372</v>
      </c>
      <c r="F13" s="7">
        <v>1950.7</v>
      </c>
      <c r="G13" s="7">
        <v>1846.4</v>
      </c>
      <c r="H13" s="7">
        <f t="shared" si="5"/>
        <v>94.653201414876705</v>
      </c>
      <c r="I13" s="7">
        <v>107.6</v>
      </c>
      <c r="J13" s="7">
        <v>132.4</v>
      </c>
      <c r="K13" s="7">
        <f t="shared" si="1"/>
        <v>123.04832713754648</v>
      </c>
      <c r="L13" s="7">
        <v>1054.0999999999999</v>
      </c>
      <c r="M13" s="7">
        <v>1055.0999999999999</v>
      </c>
      <c r="N13" s="7">
        <f t="shared" si="6"/>
        <v>100.09486765961483</v>
      </c>
      <c r="O13" s="7">
        <v>111</v>
      </c>
      <c r="P13" s="7">
        <v>100.5</v>
      </c>
      <c r="Q13" s="7">
        <f t="shared" si="7"/>
        <v>90.540540540540533</v>
      </c>
      <c r="R13" s="7">
        <v>238</v>
      </c>
      <c r="S13" s="7">
        <v>178.9</v>
      </c>
      <c r="T13" s="7">
        <f t="shared" si="2"/>
        <v>75.168067226890756</v>
      </c>
      <c r="U13" s="7">
        <v>0</v>
      </c>
      <c r="V13" s="7">
        <v>0</v>
      </c>
      <c r="W13" s="7" t="e">
        <f t="shared" si="22"/>
        <v>#DIV/0!</v>
      </c>
      <c r="X13" s="7">
        <v>59.2</v>
      </c>
      <c r="Y13" s="7">
        <v>0</v>
      </c>
      <c r="Z13" s="7">
        <f t="shared" si="8"/>
        <v>0</v>
      </c>
      <c r="AA13" s="7">
        <v>0</v>
      </c>
      <c r="AB13" s="7">
        <v>0</v>
      </c>
      <c r="AC13" s="7" t="e">
        <f t="shared" si="9"/>
        <v>#DIV/0!</v>
      </c>
      <c r="AD13" s="7">
        <v>0</v>
      </c>
      <c r="AE13" s="7">
        <v>0</v>
      </c>
      <c r="AF13" s="7" t="e">
        <f t="shared" si="10"/>
        <v>#DIV/0!</v>
      </c>
      <c r="AG13" s="7">
        <v>0</v>
      </c>
      <c r="AH13" s="7">
        <v>0</v>
      </c>
      <c r="AI13" s="7" t="e">
        <v>#DIV/0!</v>
      </c>
      <c r="AJ13" s="7">
        <v>4946</v>
      </c>
      <c r="AK13" s="7">
        <v>4147.2</v>
      </c>
      <c r="AL13" s="7">
        <f t="shared" si="11"/>
        <v>83.849575414476334</v>
      </c>
      <c r="AM13" s="7">
        <v>1847.2</v>
      </c>
      <c r="AN13" s="7">
        <v>1692.4</v>
      </c>
      <c r="AO13" s="7">
        <f t="shared" si="12"/>
        <v>91.619748809008229</v>
      </c>
      <c r="AP13" s="7">
        <v>0</v>
      </c>
      <c r="AQ13" s="7">
        <v>0</v>
      </c>
      <c r="AR13" s="7" t="e">
        <f t="shared" si="13"/>
        <v>#DIV/0!</v>
      </c>
      <c r="AS13" s="8">
        <v>7403.9</v>
      </c>
      <c r="AT13" s="7">
        <v>5729.8</v>
      </c>
      <c r="AU13" s="7">
        <f t="shared" si="14"/>
        <v>77.388943664825305</v>
      </c>
      <c r="AV13" s="17">
        <v>1704.7</v>
      </c>
      <c r="AW13" s="7">
        <v>1352.3</v>
      </c>
      <c r="AX13" s="7">
        <f t="shared" si="15"/>
        <v>79.327740951487058</v>
      </c>
      <c r="AY13" s="7">
        <v>1685.1</v>
      </c>
      <c r="AZ13" s="7">
        <v>1333.2</v>
      </c>
      <c r="BA13" s="7">
        <f t="shared" si="16"/>
        <v>79.116966352145283</v>
      </c>
      <c r="BB13" s="7">
        <v>1314.5</v>
      </c>
      <c r="BC13" s="7">
        <v>1268.0999999999999</v>
      </c>
      <c r="BD13" s="7">
        <f t="shared" si="17"/>
        <v>96.47014073792316</v>
      </c>
      <c r="BE13" s="7">
        <v>2290.6999999999998</v>
      </c>
      <c r="BF13" s="7">
        <v>1448.7</v>
      </c>
      <c r="BG13" s="7">
        <f t="shared" si="18"/>
        <v>63.242676910987917</v>
      </c>
      <c r="BH13" s="7">
        <v>1906.1</v>
      </c>
      <c r="BI13" s="7">
        <v>1485</v>
      </c>
      <c r="BJ13" s="7">
        <f t="shared" si="19"/>
        <v>77.907769791721321</v>
      </c>
      <c r="BK13" s="8">
        <f t="shared" si="20"/>
        <v>-507.19999999999982</v>
      </c>
      <c r="BL13" s="8">
        <f>D13-AT13</f>
        <v>263.80000000000018</v>
      </c>
      <c r="BM13" s="7">
        <f t="shared" si="23"/>
        <v>-52.011041009463774</v>
      </c>
      <c r="BN13" s="14"/>
      <c r="BO13" s="15"/>
    </row>
    <row r="14" spans="1:67" s="16" customFormat="1">
      <c r="A14" s="11">
        <v>5</v>
      </c>
      <c r="B14" s="12" t="s">
        <v>32</v>
      </c>
      <c r="C14" s="9">
        <f t="shared" si="3"/>
        <v>46534.400000000001</v>
      </c>
      <c r="D14" s="10">
        <f t="shared" si="4"/>
        <v>32469</v>
      </c>
      <c r="E14" s="7">
        <f t="shared" si="0"/>
        <v>69.774188557282358</v>
      </c>
      <c r="F14" s="7">
        <v>12399.4</v>
      </c>
      <c r="G14" s="7">
        <v>9450.4</v>
      </c>
      <c r="H14" s="7">
        <f t="shared" si="5"/>
        <v>76.216591125377036</v>
      </c>
      <c r="I14" s="7">
        <v>1999</v>
      </c>
      <c r="J14" s="7">
        <v>2209.1</v>
      </c>
      <c r="K14" s="7">
        <f t="shared" si="1"/>
        <v>110.51025512756378</v>
      </c>
      <c r="L14" s="7">
        <v>2372.4</v>
      </c>
      <c r="M14" s="7">
        <v>2375.3000000000002</v>
      </c>
      <c r="N14" s="7">
        <f t="shared" si="6"/>
        <v>100.12223908278537</v>
      </c>
      <c r="O14" s="7">
        <v>4143</v>
      </c>
      <c r="P14" s="7">
        <v>1775.1</v>
      </c>
      <c r="Q14" s="7">
        <f t="shared" si="7"/>
        <v>42.84576393917451</v>
      </c>
      <c r="R14" s="7">
        <v>2256</v>
      </c>
      <c r="S14" s="7">
        <v>1804.6</v>
      </c>
      <c r="T14" s="7">
        <f t="shared" si="2"/>
        <v>79.991134751773046</v>
      </c>
      <c r="U14" s="7">
        <v>0</v>
      </c>
      <c r="V14" s="7">
        <v>0</v>
      </c>
      <c r="W14" s="7" t="e">
        <f t="shared" si="22"/>
        <v>#DIV/0!</v>
      </c>
      <c r="X14" s="7">
        <v>14.1</v>
      </c>
      <c r="Y14" s="7">
        <v>2.2000000000000002</v>
      </c>
      <c r="Z14" s="7">
        <f t="shared" si="8"/>
        <v>15.602836879432624</v>
      </c>
      <c r="AA14" s="7">
        <v>0</v>
      </c>
      <c r="AB14" s="7">
        <v>0</v>
      </c>
      <c r="AC14" s="7" t="e">
        <f t="shared" si="9"/>
        <v>#DIV/0!</v>
      </c>
      <c r="AD14" s="7">
        <v>2</v>
      </c>
      <c r="AE14" s="7">
        <v>2</v>
      </c>
      <c r="AF14" s="7">
        <f t="shared" si="10"/>
        <v>100</v>
      </c>
      <c r="AG14" s="7">
        <v>2.5</v>
      </c>
      <c r="AH14" s="7">
        <v>0</v>
      </c>
      <c r="AI14" s="7" t="e">
        <v>#DIV/0!</v>
      </c>
      <c r="AJ14" s="7">
        <v>34135</v>
      </c>
      <c r="AK14" s="7">
        <v>23018.6</v>
      </c>
      <c r="AL14" s="7">
        <f t="shared" si="11"/>
        <v>67.434012011132268</v>
      </c>
      <c r="AM14" s="7">
        <v>6490.7</v>
      </c>
      <c r="AN14" s="7">
        <v>5948.6</v>
      </c>
      <c r="AO14" s="7">
        <f t="shared" si="12"/>
        <v>91.648050287334186</v>
      </c>
      <c r="AP14" s="7">
        <v>0</v>
      </c>
      <c r="AQ14" s="7">
        <v>0</v>
      </c>
      <c r="AR14" s="7" t="e">
        <f t="shared" si="13"/>
        <v>#DIV/0!</v>
      </c>
      <c r="AS14" s="8">
        <v>52177.2</v>
      </c>
      <c r="AT14" s="7">
        <v>36577.199999999997</v>
      </c>
      <c r="AU14" s="7">
        <f t="shared" si="14"/>
        <v>70.101883581334377</v>
      </c>
      <c r="AV14" s="17">
        <v>3269.2</v>
      </c>
      <c r="AW14" s="7">
        <v>2576.5</v>
      </c>
      <c r="AX14" s="7">
        <f t="shared" si="15"/>
        <v>78.811329988988135</v>
      </c>
      <c r="AY14" s="7">
        <v>2924.4</v>
      </c>
      <c r="AZ14" s="7">
        <v>2261.6999999999998</v>
      </c>
      <c r="BA14" s="7">
        <f t="shared" si="16"/>
        <v>77.338941321296673</v>
      </c>
      <c r="BB14" s="7">
        <v>7084.3</v>
      </c>
      <c r="BC14" s="7">
        <v>5284.5</v>
      </c>
      <c r="BD14" s="7">
        <f t="shared" si="17"/>
        <v>74.594525923521033</v>
      </c>
      <c r="BE14" s="7">
        <v>37609.199999999997</v>
      </c>
      <c r="BF14" s="7">
        <v>25712.799999999999</v>
      </c>
      <c r="BG14" s="7">
        <f t="shared" si="18"/>
        <v>68.368377950076052</v>
      </c>
      <c r="BH14" s="7">
        <v>3487.6</v>
      </c>
      <c r="BI14" s="7">
        <v>2699.9</v>
      </c>
      <c r="BJ14" s="7">
        <f t="shared" si="19"/>
        <v>77.414267691249009</v>
      </c>
      <c r="BK14" s="8">
        <f t="shared" si="20"/>
        <v>-5642.7999999999956</v>
      </c>
      <c r="BL14" s="8">
        <f t="shared" si="21"/>
        <v>-4108.1999999999971</v>
      </c>
      <c r="BM14" s="7">
        <f t="shared" si="23"/>
        <v>72.80428156234494</v>
      </c>
      <c r="BN14" s="14"/>
      <c r="BO14" s="15"/>
    </row>
    <row r="15" spans="1:67" s="16" customFormat="1">
      <c r="A15" s="11">
        <v>6</v>
      </c>
      <c r="B15" s="12" t="s">
        <v>39</v>
      </c>
      <c r="C15" s="9">
        <f t="shared" si="3"/>
        <v>6773.9</v>
      </c>
      <c r="D15" s="10">
        <f t="shared" si="4"/>
        <v>6152.4</v>
      </c>
      <c r="E15" s="7">
        <f t="shared" si="0"/>
        <v>90.825078610549312</v>
      </c>
      <c r="F15" s="7">
        <v>1174.4000000000001</v>
      </c>
      <c r="G15" s="7">
        <v>1130.2</v>
      </c>
      <c r="H15" s="7">
        <f t="shared" si="5"/>
        <v>96.236376021798364</v>
      </c>
      <c r="I15" s="7">
        <v>55.4</v>
      </c>
      <c r="J15" s="7">
        <v>39.9</v>
      </c>
      <c r="K15" s="7">
        <f t="shared" si="1"/>
        <v>72.021660649819495</v>
      </c>
      <c r="L15" s="7">
        <v>32.9</v>
      </c>
      <c r="M15" s="7">
        <v>32.9</v>
      </c>
      <c r="N15" s="7">
        <f t="shared" si="6"/>
        <v>100</v>
      </c>
      <c r="O15" s="7">
        <v>173</v>
      </c>
      <c r="P15" s="7">
        <v>75.2</v>
      </c>
      <c r="Q15" s="7">
        <f t="shared" si="7"/>
        <v>43.468208092485547</v>
      </c>
      <c r="R15" s="7">
        <v>455</v>
      </c>
      <c r="S15" s="7">
        <v>382.6</v>
      </c>
      <c r="T15" s="7">
        <f t="shared" si="2"/>
        <v>84.087912087912102</v>
      </c>
      <c r="U15" s="7">
        <v>0</v>
      </c>
      <c r="V15" s="7">
        <v>0</v>
      </c>
      <c r="W15" s="7" t="e">
        <f t="shared" si="22"/>
        <v>#DIV/0!</v>
      </c>
      <c r="X15" s="7">
        <v>36.700000000000003</v>
      </c>
      <c r="Y15" s="7">
        <v>34.799999999999997</v>
      </c>
      <c r="Z15" s="7">
        <f t="shared" si="8"/>
        <v>94.822888283378731</v>
      </c>
      <c r="AA15" s="7">
        <v>0</v>
      </c>
      <c r="AB15" s="7">
        <v>0</v>
      </c>
      <c r="AC15" s="7" t="e">
        <f t="shared" si="9"/>
        <v>#DIV/0!</v>
      </c>
      <c r="AD15" s="7">
        <v>0</v>
      </c>
      <c r="AE15" s="7">
        <v>0</v>
      </c>
      <c r="AF15" s="7" t="e">
        <f t="shared" si="10"/>
        <v>#DIV/0!</v>
      </c>
      <c r="AG15" s="7">
        <v>0</v>
      </c>
      <c r="AH15" s="7">
        <v>0</v>
      </c>
      <c r="AI15" s="7" t="e">
        <v>#DIV/0!</v>
      </c>
      <c r="AJ15" s="7">
        <v>5599.5</v>
      </c>
      <c r="AK15" s="7">
        <v>5022.2</v>
      </c>
      <c r="AL15" s="7">
        <f t="shared" si="11"/>
        <v>89.690150906330928</v>
      </c>
      <c r="AM15" s="7">
        <v>2688.5</v>
      </c>
      <c r="AN15" s="7">
        <v>2463.5</v>
      </c>
      <c r="AO15" s="7">
        <f t="shared" si="12"/>
        <v>91.631021015436119</v>
      </c>
      <c r="AP15" s="7">
        <v>0</v>
      </c>
      <c r="AQ15" s="7">
        <v>0</v>
      </c>
      <c r="AR15" s="7" t="e">
        <f t="shared" si="13"/>
        <v>#DIV/0!</v>
      </c>
      <c r="AS15" s="8">
        <v>7595.2</v>
      </c>
      <c r="AT15" s="7">
        <v>6456.5</v>
      </c>
      <c r="AU15" s="7">
        <f t="shared" si="14"/>
        <v>85.007636401938072</v>
      </c>
      <c r="AV15" s="17">
        <v>1753.1</v>
      </c>
      <c r="AW15" s="7">
        <v>1493</v>
      </c>
      <c r="AX15" s="7">
        <f t="shared" si="15"/>
        <v>85.163424790371351</v>
      </c>
      <c r="AY15" s="7">
        <v>1747.7</v>
      </c>
      <c r="AZ15" s="7">
        <v>1488.1</v>
      </c>
      <c r="BA15" s="7">
        <f t="shared" si="16"/>
        <v>85.146192138238817</v>
      </c>
      <c r="BB15" s="7">
        <v>1556</v>
      </c>
      <c r="BC15" s="7">
        <v>1325.4</v>
      </c>
      <c r="BD15" s="7">
        <f>BC15/BB15*100</f>
        <v>85.179948586118257</v>
      </c>
      <c r="BE15" s="7">
        <v>215.5</v>
      </c>
      <c r="BF15" s="7">
        <v>81.400000000000006</v>
      </c>
      <c r="BG15" s="7">
        <f t="shared" si="18"/>
        <v>37.772621809744784</v>
      </c>
      <c r="BH15" s="7">
        <v>2618.9</v>
      </c>
      <c r="BI15" s="7">
        <v>2326.1999999999998</v>
      </c>
      <c r="BJ15" s="7">
        <f t="shared" si="19"/>
        <v>88.82355187292373</v>
      </c>
      <c r="BK15" s="8">
        <f t="shared" si="20"/>
        <v>-821.30000000000018</v>
      </c>
      <c r="BL15" s="8">
        <f t="shared" si="21"/>
        <v>-304.10000000000036</v>
      </c>
      <c r="BM15" s="7">
        <f t="shared" si="23"/>
        <v>37.026665043224192</v>
      </c>
      <c r="BN15" s="14"/>
      <c r="BO15" s="15"/>
    </row>
    <row r="16" spans="1:67" s="16" customFormat="1" ht="14.25" customHeight="1">
      <c r="A16" s="11">
        <v>7</v>
      </c>
      <c r="B16" s="12" t="s">
        <v>33</v>
      </c>
      <c r="C16" s="9">
        <f t="shared" si="3"/>
        <v>20085.100000000002</v>
      </c>
      <c r="D16" s="10">
        <f t="shared" si="4"/>
        <v>19041.7</v>
      </c>
      <c r="E16" s="7">
        <f t="shared" si="0"/>
        <v>94.805104281283135</v>
      </c>
      <c r="F16" s="7">
        <v>1321.4</v>
      </c>
      <c r="G16" s="7">
        <v>1155.8</v>
      </c>
      <c r="H16" s="7">
        <f t="shared" si="5"/>
        <v>87.467837142424685</v>
      </c>
      <c r="I16" s="7">
        <v>60.1</v>
      </c>
      <c r="J16" s="7">
        <v>59.6</v>
      </c>
      <c r="K16" s="7">
        <f t="shared" si="1"/>
        <v>99.168053244592343</v>
      </c>
      <c r="L16" s="7">
        <v>17.600000000000001</v>
      </c>
      <c r="M16" s="7">
        <v>19.899999999999999</v>
      </c>
      <c r="N16" s="7">
        <f t="shared" si="6"/>
        <v>113.06818181818178</v>
      </c>
      <c r="O16" s="7">
        <v>109</v>
      </c>
      <c r="P16" s="7">
        <v>31.5</v>
      </c>
      <c r="Q16" s="7">
        <f t="shared" si="7"/>
        <v>28.899082568807337</v>
      </c>
      <c r="R16" s="7">
        <v>642</v>
      </c>
      <c r="S16" s="7">
        <v>583.4</v>
      </c>
      <c r="T16" s="7">
        <f t="shared" si="2"/>
        <v>90.872274143302178</v>
      </c>
      <c r="U16" s="7">
        <v>0</v>
      </c>
      <c r="V16" s="7">
        <v>0</v>
      </c>
      <c r="W16" s="7" t="e">
        <f t="shared" si="22"/>
        <v>#DIV/0!</v>
      </c>
      <c r="X16" s="7">
        <v>102.2</v>
      </c>
      <c r="Y16" s="7">
        <v>51.1</v>
      </c>
      <c r="Z16" s="7">
        <f t="shared" si="8"/>
        <v>50</v>
      </c>
      <c r="AA16" s="7">
        <v>0</v>
      </c>
      <c r="AB16" s="7">
        <v>0</v>
      </c>
      <c r="AC16" s="7" t="e">
        <f t="shared" si="9"/>
        <v>#DIV/0!</v>
      </c>
      <c r="AD16" s="7">
        <v>0</v>
      </c>
      <c r="AE16" s="7">
        <v>0</v>
      </c>
      <c r="AF16" s="7" t="e">
        <f t="shared" si="10"/>
        <v>#DIV/0!</v>
      </c>
      <c r="AG16" s="7">
        <v>0</v>
      </c>
      <c r="AH16" s="7">
        <v>0</v>
      </c>
      <c r="AI16" s="7" t="e">
        <v>#DIV/0!</v>
      </c>
      <c r="AJ16" s="7">
        <v>18763.7</v>
      </c>
      <c r="AK16" s="7">
        <v>17885.900000000001</v>
      </c>
      <c r="AL16" s="7">
        <f t="shared" si="11"/>
        <v>95.321818191508072</v>
      </c>
      <c r="AM16" s="7">
        <v>2423.5</v>
      </c>
      <c r="AN16" s="7">
        <v>2220.6</v>
      </c>
      <c r="AO16" s="7">
        <f t="shared" si="12"/>
        <v>91.627811017123989</v>
      </c>
      <c r="AP16" s="7">
        <v>0</v>
      </c>
      <c r="AQ16" s="7">
        <v>0</v>
      </c>
      <c r="AR16" s="7" t="e">
        <f t="shared" si="13"/>
        <v>#DIV/0!</v>
      </c>
      <c r="AS16" s="8">
        <v>22156.2</v>
      </c>
      <c r="AT16" s="7">
        <v>20875.3</v>
      </c>
      <c r="AU16" s="7">
        <f t="shared" si="14"/>
        <v>94.218773977487103</v>
      </c>
      <c r="AV16" s="17">
        <v>1658.7</v>
      </c>
      <c r="AW16" s="7">
        <v>1379.5</v>
      </c>
      <c r="AX16" s="7">
        <f t="shared" si="15"/>
        <v>83.167540845240254</v>
      </c>
      <c r="AY16" s="7">
        <v>1651.6</v>
      </c>
      <c r="AZ16" s="7">
        <v>1372.9</v>
      </c>
      <c r="BA16" s="7">
        <f t="shared" si="16"/>
        <v>83.125454105110208</v>
      </c>
      <c r="BB16" s="7">
        <v>12338.1</v>
      </c>
      <c r="BC16" s="7">
        <v>12318</v>
      </c>
      <c r="BD16" s="7">
        <f t="shared" si="17"/>
        <v>99.83708998954458</v>
      </c>
      <c r="BE16" s="7">
        <v>5830.3</v>
      </c>
      <c r="BF16" s="7">
        <v>5631.9</v>
      </c>
      <c r="BG16" s="7">
        <f t="shared" si="18"/>
        <v>96.597087628423921</v>
      </c>
      <c r="BH16" s="7">
        <v>2059.9</v>
      </c>
      <c r="BI16" s="7">
        <v>1310.0999999999999</v>
      </c>
      <c r="BJ16" s="7">
        <f t="shared" si="19"/>
        <v>63.600174765765317</v>
      </c>
      <c r="BK16" s="8">
        <f t="shared" si="20"/>
        <v>-2071.0999999999985</v>
      </c>
      <c r="BL16" s="8">
        <f t="shared" si="21"/>
        <v>-1833.5999999999985</v>
      </c>
      <c r="BM16" s="7">
        <f t="shared" si="23"/>
        <v>88.532663801844421</v>
      </c>
      <c r="BN16" s="14"/>
      <c r="BO16" s="15"/>
    </row>
    <row r="17" spans="1:67" s="16" customFormat="1" ht="15" customHeight="1">
      <c r="A17" s="11">
        <v>8</v>
      </c>
      <c r="B17" s="12" t="s">
        <v>34</v>
      </c>
      <c r="C17" s="9">
        <f t="shared" si="3"/>
        <v>6715.7000000000007</v>
      </c>
      <c r="D17" s="10">
        <f t="shared" si="4"/>
        <v>5409.7999999999993</v>
      </c>
      <c r="E17" s="7">
        <f t="shared" si="0"/>
        <v>80.554521494408604</v>
      </c>
      <c r="F17" s="7">
        <v>1949.9</v>
      </c>
      <c r="G17" s="7">
        <v>1002.4</v>
      </c>
      <c r="H17" s="7">
        <f t="shared" si="5"/>
        <v>51.407764500743625</v>
      </c>
      <c r="I17" s="7">
        <v>367.2</v>
      </c>
      <c r="J17" s="7">
        <v>379.4</v>
      </c>
      <c r="K17" s="7">
        <f t="shared" si="1"/>
        <v>103.32244008714598</v>
      </c>
      <c r="L17" s="7">
        <v>0.9</v>
      </c>
      <c r="M17" s="7">
        <v>0.8</v>
      </c>
      <c r="N17" s="7">
        <f t="shared" si="6"/>
        <v>88.8888888888889</v>
      </c>
      <c r="O17" s="7">
        <v>75</v>
      </c>
      <c r="P17" s="7">
        <v>35.700000000000003</v>
      </c>
      <c r="Q17" s="7">
        <f t="shared" si="7"/>
        <v>47.6</v>
      </c>
      <c r="R17" s="7">
        <v>262</v>
      </c>
      <c r="S17" s="7">
        <v>196</v>
      </c>
      <c r="T17" s="7">
        <f t="shared" si="2"/>
        <v>74.809160305343511</v>
      </c>
      <c r="U17" s="7">
        <v>0</v>
      </c>
      <c r="V17" s="7">
        <v>0</v>
      </c>
      <c r="W17" s="7" t="e">
        <f t="shared" si="22"/>
        <v>#DIV/0!</v>
      </c>
      <c r="X17" s="7">
        <v>48.1</v>
      </c>
      <c r="Y17" s="7">
        <v>13.7</v>
      </c>
      <c r="Z17" s="7">
        <f t="shared" si="8"/>
        <v>28.482328482328477</v>
      </c>
      <c r="AA17" s="7">
        <v>0</v>
      </c>
      <c r="AB17" s="7">
        <v>0</v>
      </c>
      <c r="AC17" s="7" t="e">
        <f t="shared" si="9"/>
        <v>#DIV/0!</v>
      </c>
      <c r="AD17" s="7">
        <v>31.2</v>
      </c>
      <c r="AE17" s="7">
        <v>41.6</v>
      </c>
      <c r="AF17" s="7">
        <f t="shared" si="10"/>
        <v>133.33333333333334</v>
      </c>
      <c r="AG17" s="7">
        <v>0</v>
      </c>
      <c r="AH17" s="7">
        <v>0</v>
      </c>
      <c r="AI17" s="7" t="e">
        <v>#DIV/0!</v>
      </c>
      <c r="AJ17" s="7">
        <v>4765.8</v>
      </c>
      <c r="AK17" s="7">
        <v>4407.3999999999996</v>
      </c>
      <c r="AL17" s="7">
        <f t="shared" si="11"/>
        <v>92.479751563221271</v>
      </c>
      <c r="AM17" s="7">
        <v>1319.8</v>
      </c>
      <c r="AN17" s="7">
        <v>1208.9000000000001</v>
      </c>
      <c r="AO17" s="7">
        <f t="shared" si="12"/>
        <v>91.597211698742242</v>
      </c>
      <c r="AP17" s="7">
        <v>0</v>
      </c>
      <c r="AQ17" s="7">
        <v>0</v>
      </c>
      <c r="AR17" s="7" t="e">
        <f t="shared" si="13"/>
        <v>#DIV/0!</v>
      </c>
      <c r="AS17" s="8">
        <v>10342.9</v>
      </c>
      <c r="AT17" s="7">
        <v>7227.8</v>
      </c>
      <c r="AU17" s="7">
        <f t="shared" si="14"/>
        <v>69.881754633613397</v>
      </c>
      <c r="AV17" s="17">
        <v>1774.4</v>
      </c>
      <c r="AW17" s="7">
        <v>1403.2</v>
      </c>
      <c r="AX17" s="7">
        <f t="shared" si="15"/>
        <v>79.080252479711461</v>
      </c>
      <c r="AY17" s="7">
        <v>1768.3</v>
      </c>
      <c r="AZ17" s="7">
        <v>1397.6</v>
      </c>
      <c r="BA17" s="7">
        <f t="shared" si="16"/>
        <v>79.036362608154718</v>
      </c>
      <c r="BB17" s="7">
        <v>1665.6</v>
      </c>
      <c r="BC17" s="7">
        <v>1473</v>
      </c>
      <c r="BD17" s="7">
        <f t="shared" si="17"/>
        <v>88.436599423631122</v>
      </c>
      <c r="BE17" s="7">
        <v>4911.3999999999996</v>
      </c>
      <c r="BF17" s="7">
        <v>2833.4</v>
      </c>
      <c r="BG17" s="7">
        <f t="shared" si="18"/>
        <v>57.690271612982045</v>
      </c>
      <c r="BH17" s="7">
        <v>1344.8</v>
      </c>
      <c r="BI17" s="7">
        <v>890.4</v>
      </c>
      <c r="BJ17" s="7">
        <f t="shared" si="19"/>
        <v>66.210588935157645</v>
      </c>
      <c r="BK17" s="8">
        <f t="shared" si="20"/>
        <v>-3627.1999999999989</v>
      </c>
      <c r="BL17" s="8">
        <f t="shared" si="21"/>
        <v>-1818.0000000000009</v>
      </c>
      <c r="BM17" s="7">
        <f t="shared" si="23"/>
        <v>50.121305690339703</v>
      </c>
      <c r="BN17" s="14"/>
      <c r="BO17" s="15"/>
    </row>
    <row r="18" spans="1:67" s="16" customFormat="1">
      <c r="A18" s="11">
        <v>9</v>
      </c>
      <c r="B18" s="12" t="s">
        <v>35</v>
      </c>
      <c r="C18" s="9">
        <f t="shared" si="3"/>
        <v>38979.1</v>
      </c>
      <c r="D18" s="10">
        <f t="shared" si="4"/>
        <v>27525.100000000002</v>
      </c>
      <c r="E18" s="7">
        <f t="shared" si="0"/>
        <v>70.615021896349589</v>
      </c>
      <c r="F18" s="7">
        <v>3414.5</v>
      </c>
      <c r="G18" s="7">
        <v>3011.2</v>
      </c>
      <c r="H18" s="7">
        <f t="shared" si="5"/>
        <v>88.188607409576804</v>
      </c>
      <c r="I18" s="7">
        <v>167.1</v>
      </c>
      <c r="J18" s="7">
        <v>151.80000000000001</v>
      </c>
      <c r="K18" s="7">
        <f t="shared" si="1"/>
        <v>90.843806104129271</v>
      </c>
      <c r="L18" s="7">
        <v>226.1</v>
      </c>
      <c r="M18" s="7">
        <v>226.2</v>
      </c>
      <c r="N18" s="7">
        <f t="shared" si="6"/>
        <v>100.04422821760284</v>
      </c>
      <c r="O18" s="7">
        <v>281</v>
      </c>
      <c r="P18" s="7">
        <v>232.5</v>
      </c>
      <c r="Q18" s="7">
        <f t="shared" si="7"/>
        <v>82.740213523131672</v>
      </c>
      <c r="R18" s="7">
        <v>617</v>
      </c>
      <c r="S18" s="7">
        <v>513.20000000000005</v>
      </c>
      <c r="T18" s="7">
        <f t="shared" si="2"/>
        <v>83.176661264181533</v>
      </c>
      <c r="U18" s="7">
        <v>0</v>
      </c>
      <c r="V18" s="7">
        <v>0</v>
      </c>
      <c r="W18" s="7" t="e">
        <f t="shared" si="22"/>
        <v>#DIV/0!</v>
      </c>
      <c r="X18" s="7">
        <v>46.2</v>
      </c>
      <c r="Y18" s="7">
        <v>8.5</v>
      </c>
      <c r="Z18" s="7">
        <f t="shared" si="8"/>
        <v>18.398268398268396</v>
      </c>
      <c r="AA18" s="7">
        <v>0</v>
      </c>
      <c r="AB18" s="7">
        <v>0</v>
      </c>
      <c r="AC18" s="7" t="e">
        <f t="shared" si="9"/>
        <v>#DIV/0!</v>
      </c>
      <c r="AD18" s="7">
        <v>84.4</v>
      </c>
      <c r="AE18" s="7">
        <v>66</v>
      </c>
      <c r="AF18" s="7">
        <f t="shared" si="10"/>
        <v>78.199052132701425</v>
      </c>
      <c r="AG18" s="7">
        <v>0</v>
      </c>
      <c r="AH18" s="7">
        <v>0</v>
      </c>
      <c r="AI18" s="7" t="e">
        <v>#DIV/0!</v>
      </c>
      <c r="AJ18" s="7">
        <v>35564.6</v>
      </c>
      <c r="AK18" s="7">
        <v>24513.9</v>
      </c>
      <c r="AL18" s="7">
        <f t="shared" si="11"/>
        <v>68.927810238270652</v>
      </c>
      <c r="AM18" s="7">
        <v>4563.5</v>
      </c>
      <c r="AN18" s="7">
        <v>4182.2</v>
      </c>
      <c r="AO18" s="7">
        <f t="shared" si="12"/>
        <v>91.6445710529199</v>
      </c>
      <c r="AP18" s="7">
        <v>0</v>
      </c>
      <c r="AQ18" s="7">
        <v>0</v>
      </c>
      <c r="AR18" s="7" t="e">
        <f t="shared" si="13"/>
        <v>#DIV/0!</v>
      </c>
      <c r="AS18" s="8">
        <v>39641.800000000003</v>
      </c>
      <c r="AT18" s="7">
        <v>27132.3</v>
      </c>
      <c r="AU18" s="7">
        <f t="shared" si="14"/>
        <v>68.44366300218455</v>
      </c>
      <c r="AV18" s="17">
        <v>2205.1</v>
      </c>
      <c r="AW18" s="7">
        <v>1647.9</v>
      </c>
      <c r="AX18" s="7">
        <f t="shared" si="15"/>
        <v>74.731304702734576</v>
      </c>
      <c r="AY18" s="7">
        <v>2195.4</v>
      </c>
      <c r="AZ18" s="7">
        <v>1638.7</v>
      </c>
      <c r="BA18" s="7">
        <f t="shared" si="16"/>
        <v>74.642434180559349</v>
      </c>
      <c r="BB18" s="7">
        <v>2259.6999999999998</v>
      </c>
      <c r="BC18" s="7">
        <v>1897</v>
      </c>
      <c r="BD18" s="7">
        <f t="shared" si="17"/>
        <v>83.949196796034869</v>
      </c>
      <c r="BE18" s="7">
        <v>2682.1</v>
      </c>
      <c r="BF18" s="7">
        <v>2211.1</v>
      </c>
      <c r="BG18" s="7">
        <f t="shared" si="18"/>
        <v>82.439133514783194</v>
      </c>
      <c r="BH18" s="7">
        <v>32068.2</v>
      </c>
      <c r="BI18" s="7">
        <v>20999.599999999999</v>
      </c>
      <c r="BJ18" s="7">
        <f t="shared" si="19"/>
        <v>65.484186826825322</v>
      </c>
      <c r="BK18" s="8">
        <f t="shared" si="20"/>
        <v>-662.70000000000437</v>
      </c>
      <c r="BL18" s="8">
        <f t="shared" si="21"/>
        <v>392.80000000000291</v>
      </c>
      <c r="BM18" s="7">
        <f t="shared" si="23"/>
        <v>-59.272672400784721</v>
      </c>
      <c r="BN18" s="14"/>
      <c r="BO18" s="15"/>
    </row>
    <row r="19" spans="1:67" s="16" customFormat="1">
      <c r="A19" s="11">
        <v>10</v>
      </c>
      <c r="B19" s="12" t="s">
        <v>36</v>
      </c>
      <c r="C19" s="9">
        <f t="shared" si="3"/>
        <v>20545.100000000002</v>
      </c>
      <c r="D19" s="10">
        <f t="shared" si="4"/>
        <v>18231.5</v>
      </c>
      <c r="E19" s="7">
        <f t="shared" si="0"/>
        <v>88.73892071588844</v>
      </c>
      <c r="F19" s="7">
        <v>3898.9</v>
      </c>
      <c r="G19" s="7">
        <v>3027.6</v>
      </c>
      <c r="H19" s="7">
        <f t="shared" si="5"/>
        <v>77.652671266254586</v>
      </c>
      <c r="I19" s="7">
        <v>189.5</v>
      </c>
      <c r="J19" s="7">
        <v>218.6</v>
      </c>
      <c r="K19" s="7">
        <f t="shared" si="1"/>
        <v>115.35620052770447</v>
      </c>
      <c r="L19" s="7">
        <v>124.2</v>
      </c>
      <c r="M19" s="7">
        <v>125</v>
      </c>
      <c r="N19" s="7">
        <f t="shared" si="6"/>
        <v>100.64412238325282</v>
      </c>
      <c r="O19" s="7">
        <v>1571</v>
      </c>
      <c r="P19" s="7">
        <v>869.4</v>
      </c>
      <c r="Q19" s="7">
        <f t="shared" si="7"/>
        <v>55.340547422024187</v>
      </c>
      <c r="R19" s="7">
        <v>831</v>
      </c>
      <c r="S19" s="7">
        <v>623.5</v>
      </c>
      <c r="T19" s="7">
        <f t="shared" si="2"/>
        <v>75.0300842358604</v>
      </c>
      <c r="U19" s="7">
        <v>0</v>
      </c>
      <c r="V19" s="7">
        <v>0</v>
      </c>
      <c r="W19" s="7" t="e">
        <f t="shared" si="22"/>
        <v>#DIV/0!</v>
      </c>
      <c r="X19" s="7">
        <v>12</v>
      </c>
      <c r="Y19" s="7">
        <v>0</v>
      </c>
      <c r="Z19" s="7">
        <f t="shared" si="8"/>
        <v>0</v>
      </c>
      <c r="AA19" s="7">
        <v>0</v>
      </c>
      <c r="AB19" s="7">
        <v>0</v>
      </c>
      <c r="AC19" s="7" t="e">
        <f t="shared" si="9"/>
        <v>#DIV/0!</v>
      </c>
      <c r="AD19" s="7">
        <v>0</v>
      </c>
      <c r="AE19" s="7">
        <v>0</v>
      </c>
      <c r="AF19" s="7" t="e">
        <f t="shared" si="10"/>
        <v>#DIV/0!</v>
      </c>
      <c r="AG19" s="7">
        <v>0</v>
      </c>
      <c r="AH19" s="7">
        <v>0</v>
      </c>
      <c r="AI19" s="7" t="e">
        <v>#DIV/0!</v>
      </c>
      <c r="AJ19" s="7">
        <v>16646.2</v>
      </c>
      <c r="AK19" s="7">
        <v>15203.9</v>
      </c>
      <c r="AL19" s="7">
        <f t="shared" si="11"/>
        <v>91.335560067763211</v>
      </c>
      <c r="AM19" s="7">
        <v>8569.7000000000007</v>
      </c>
      <c r="AN19" s="7">
        <v>7854.3</v>
      </c>
      <c r="AO19" s="7">
        <f t="shared" si="12"/>
        <v>91.651983149935234</v>
      </c>
      <c r="AP19" s="7">
        <v>0</v>
      </c>
      <c r="AQ19" s="7">
        <v>0</v>
      </c>
      <c r="AR19" s="7" t="e">
        <f t="shared" si="13"/>
        <v>#DIV/0!</v>
      </c>
      <c r="AS19" s="8">
        <v>23215</v>
      </c>
      <c r="AT19" s="7">
        <v>18111.400000000001</v>
      </c>
      <c r="AU19" s="7">
        <f t="shared" si="14"/>
        <v>78.015937971139365</v>
      </c>
      <c r="AV19" s="17">
        <v>2574.9</v>
      </c>
      <c r="AW19" s="7">
        <v>1782</v>
      </c>
      <c r="AX19" s="7">
        <f t="shared" si="15"/>
        <v>69.206571128975881</v>
      </c>
      <c r="AY19" s="7">
        <v>2474.1999999999998</v>
      </c>
      <c r="AZ19" s="7">
        <v>1731.3</v>
      </c>
      <c r="BA19" s="7">
        <f t="shared" si="16"/>
        <v>69.974133053108076</v>
      </c>
      <c r="BB19" s="7">
        <v>8572.7000000000007</v>
      </c>
      <c r="BC19" s="7">
        <v>7100.1</v>
      </c>
      <c r="BD19" s="7">
        <f t="shared" si="17"/>
        <v>82.822214704818791</v>
      </c>
      <c r="BE19" s="7">
        <v>4271</v>
      </c>
      <c r="BF19" s="7">
        <v>3237.7</v>
      </c>
      <c r="BG19" s="7">
        <f t="shared" si="18"/>
        <v>75.806602669164121</v>
      </c>
      <c r="BH19" s="7">
        <v>3889.7</v>
      </c>
      <c r="BI19" s="7">
        <v>2166</v>
      </c>
      <c r="BJ19" s="7">
        <f t="shared" si="19"/>
        <v>55.685528446923925</v>
      </c>
      <c r="BK19" s="8">
        <f t="shared" si="20"/>
        <v>-2669.8999999999978</v>
      </c>
      <c r="BL19" s="8">
        <f t="shared" si="21"/>
        <v>120.09999999999854</v>
      </c>
      <c r="BM19" s="7">
        <f t="shared" si="23"/>
        <v>-4.4982958163226581</v>
      </c>
      <c r="BN19" s="14"/>
      <c r="BO19" s="15"/>
    </row>
    <row r="20" spans="1:67" s="16" customFormat="1">
      <c r="A20" s="11">
        <v>11</v>
      </c>
      <c r="B20" s="12" t="s">
        <v>37</v>
      </c>
      <c r="C20" s="9">
        <f t="shared" si="3"/>
        <v>16548.099999999999</v>
      </c>
      <c r="D20" s="10">
        <f t="shared" si="4"/>
        <v>15806.5</v>
      </c>
      <c r="E20" s="7">
        <f t="shared" si="0"/>
        <v>95.518518742332972</v>
      </c>
      <c r="F20" s="7">
        <v>1357.1</v>
      </c>
      <c r="G20" s="7">
        <v>1189.8</v>
      </c>
      <c r="H20" s="7">
        <f t="shared" si="5"/>
        <v>87.672242281335201</v>
      </c>
      <c r="I20" s="7">
        <v>105.1</v>
      </c>
      <c r="J20" s="7">
        <v>121.5</v>
      </c>
      <c r="K20" s="7">
        <f t="shared" si="1"/>
        <v>115.60418648905804</v>
      </c>
      <c r="L20" s="7">
        <v>0</v>
      </c>
      <c r="M20" s="7">
        <v>-1.3</v>
      </c>
      <c r="N20" s="7" t="e">
        <f t="shared" si="6"/>
        <v>#DIV/0!</v>
      </c>
      <c r="O20" s="7">
        <v>191</v>
      </c>
      <c r="P20" s="7">
        <v>139.5</v>
      </c>
      <c r="Q20" s="7">
        <f t="shared" si="7"/>
        <v>73.03664921465969</v>
      </c>
      <c r="R20" s="7">
        <v>370</v>
      </c>
      <c r="S20" s="7">
        <v>293.60000000000002</v>
      </c>
      <c r="T20" s="7">
        <f t="shared" si="2"/>
        <v>79.351351351351369</v>
      </c>
      <c r="U20" s="7">
        <v>0</v>
      </c>
      <c r="V20" s="7">
        <v>0</v>
      </c>
      <c r="W20" s="7" t="e">
        <f t="shared" si="22"/>
        <v>#DIV/0!</v>
      </c>
      <c r="X20" s="7">
        <v>30.5</v>
      </c>
      <c r="Y20" s="7">
        <v>30.5</v>
      </c>
      <c r="Z20" s="7">
        <f t="shared" si="8"/>
        <v>100</v>
      </c>
      <c r="AA20" s="7">
        <v>0</v>
      </c>
      <c r="AB20" s="7">
        <v>0</v>
      </c>
      <c r="AC20" s="7" t="e">
        <f t="shared" si="9"/>
        <v>#DIV/0!</v>
      </c>
      <c r="AD20" s="7">
        <v>13.8</v>
      </c>
      <c r="AE20" s="7">
        <v>8.4</v>
      </c>
      <c r="AF20" s="7">
        <f t="shared" si="10"/>
        <v>60.869565217391312</v>
      </c>
      <c r="AG20" s="7">
        <v>0</v>
      </c>
      <c r="AH20" s="7">
        <v>0</v>
      </c>
      <c r="AI20" s="7" t="e">
        <v>#DIV/0!</v>
      </c>
      <c r="AJ20" s="7">
        <v>15191</v>
      </c>
      <c r="AK20" s="7">
        <v>14616.7</v>
      </c>
      <c r="AL20" s="7">
        <f t="shared" si="11"/>
        <v>96.219472055822536</v>
      </c>
      <c r="AM20" s="7">
        <v>2746</v>
      </c>
      <c r="AN20" s="7">
        <v>2516.3000000000002</v>
      </c>
      <c r="AO20" s="7">
        <f t="shared" si="12"/>
        <v>91.635105608157332</v>
      </c>
      <c r="AP20" s="7">
        <v>0</v>
      </c>
      <c r="AQ20" s="7">
        <v>0</v>
      </c>
      <c r="AR20" s="7" t="e">
        <f>AQ20/AP20*100</f>
        <v>#DIV/0!</v>
      </c>
      <c r="AS20" s="8">
        <v>17509.5</v>
      </c>
      <c r="AT20" s="7">
        <v>16078.2</v>
      </c>
      <c r="AU20" s="7">
        <f t="shared" si="14"/>
        <v>91.825580399211859</v>
      </c>
      <c r="AV20" s="17">
        <v>1757.1</v>
      </c>
      <c r="AW20" s="7">
        <v>1234.7</v>
      </c>
      <c r="AX20" s="7">
        <f t="shared" si="15"/>
        <v>70.269193557566453</v>
      </c>
      <c r="AY20" s="7">
        <v>1750.6</v>
      </c>
      <c r="AZ20" s="7">
        <v>1228.7</v>
      </c>
      <c r="BA20" s="7">
        <f t="shared" si="16"/>
        <v>70.187364332228952</v>
      </c>
      <c r="BB20" s="7">
        <v>2689.8</v>
      </c>
      <c r="BC20" s="7">
        <v>2674.8</v>
      </c>
      <c r="BD20" s="7">
        <f t="shared" si="17"/>
        <v>99.442337720276598</v>
      </c>
      <c r="BE20" s="7">
        <v>10999.3</v>
      </c>
      <c r="BF20" s="7">
        <v>10281</v>
      </c>
      <c r="BG20" s="7">
        <f t="shared" si="18"/>
        <v>93.469584428099978</v>
      </c>
      <c r="BH20" s="7">
        <v>1924.5</v>
      </c>
      <c r="BI20" s="7">
        <v>1764.4</v>
      </c>
      <c r="BJ20" s="7">
        <f t="shared" si="19"/>
        <v>91.680956092491556</v>
      </c>
      <c r="BK20" s="8">
        <f t="shared" si="20"/>
        <v>-961.40000000000146</v>
      </c>
      <c r="BL20" s="8">
        <f t="shared" si="21"/>
        <v>-271.70000000000073</v>
      </c>
      <c r="BM20" s="7">
        <f t="shared" si="23"/>
        <v>28.260869565217423</v>
      </c>
      <c r="BN20" s="14"/>
      <c r="BO20" s="15"/>
    </row>
    <row r="21" spans="1:67" s="16" customFormat="1" ht="15" customHeight="1">
      <c r="A21" s="11">
        <v>12</v>
      </c>
      <c r="B21" s="12" t="s">
        <v>38</v>
      </c>
      <c r="C21" s="9">
        <f>F21+AJ21</f>
        <v>8926.6</v>
      </c>
      <c r="D21" s="10">
        <f>G21+AK21</f>
        <v>7587.3</v>
      </c>
      <c r="E21" s="7">
        <f t="shared" si="0"/>
        <v>84.996527233213087</v>
      </c>
      <c r="F21" s="7">
        <v>2304.5</v>
      </c>
      <c r="G21" s="7">
        <v>1736</v>
      </c>
      <c r="H21" s="7">
        <f t="shared" si="5"/>
        <v>75.330874376220436</v>
      </c>
      <c r="I21" s="7">
        <v>111.9</v>
      </c>
      <c r="J21" s="7">
        <v>126.7</v>
      </c>
      <c r="K21" s="7">
        <f t="shared" si="1"/>
        <v>113.22609472743521</v>
      </c>
      <c r="L21" s="7">
        <v>0</v>
      </c>
      <c r="M21" s="7">
        <v>0</v>
      </c>
      <c r="N21" s="7" t="e">
        <f t="shared" si="6"/>
        <v>#DIV/0!</v>
      </c>
      <c r="O21" s="7">
        <v>124</v>
      </c>
      <c r="P21" s="7">
        <v>76.8</v>
      </c>
      <c r="Q21" s="7">
        <f t="shared" si="7"/>
        <v>61.935483870967744</v>
      </c>
      <c r="R21" s="7">
        <v>314</v>
      </c>
      <c r="S21" s="7">
        <v>263.10000000000002</v>
      </c>
      <c r="T21" s="7">
        <f t="shared" si="2"/>
        <v>83.789808917197462</v>
      </c>
      <c r="U21" s="7">
        <v>0</v>
      </c>
      <c r="V21" s="7">
        <v>0</v>
      </c>
      <c r="W21" s="7" t="e">
        <f t="shared" si="22"/>
        <v>#DIV/0!</v>
      </c>
      <c r="X21" s="7">
        <v>105.2</v>
      </c>
      <c r="Y21" s="7">
        <v>105.2</v>
      </c>
      <c r="Z21" s="7">
        <f t="shared" si="8"/>
        <v>100</v>
      </c>
      <c r="AA21" s="7">
        <v>0</v>
      </c>
      <c r="AB21" s="7">
        <v>33.9</v>
      </c>
      <c r="AC21" s="7" t="e">
        <f t="shared" si="9"/>
        <v>#DIV/0!</v>
      </c>
      <c r="AD21" s="7">
        <v>52.1</v>
      </c>
      <c r="AE21" s="7">
        <v>6.3</v>
      </c>
      <c r="AF21" s="7">
        <f t="shared" si="10"/>
        <v>12.092130518234164</v>
      </c>
      <c r="AG21" s="7">
        <v>0</v>
      </c>
      <c r="AH21" s="7">
        <v>0</v>
      </c>
      <c r="AI21" s="7" t="e">
        <v>#DIV/0!</v>
      </c>
      <c r="AJ21" s="7">
        <v>6622.1</v>
      </c>
      <c r="AK21" s="7">
        <v>5851.3</v>
      </c>
      <c r="AL21" s="7">
        <f t="shared" si="11"/>
        <v>88.360187855816136</v>
      </c>
      <c r="AM21" s="7">
        <v>2775</v>
      </c>
      <c r="AN21" s="7">
        <v>2542.9</v>
      </c>
      <c r="AO21" s="7">
        <f t="shared" si="12"/>
        <v>91.636036036036046</v>
      </c>
      <c r="AP21" s="7">
        <v>0</v>
      </c>
      <c r="AQ21" s="7">
        <v>0</v>
      </c>
      <c r="AR21" s="7" t="e">
        <f t="shared" si="13"/>
        <v>#DIV/0!</v>
      </c>
      <c r="AS21" s="8">
        <v>9172.1</v>
      </c>
      <c r="AT21" s="7">
        <v>7425.3</v>
      </c>
      <c r="AU21" s="7">
        <f>AT21/AS21*100</f>
        <v>80.955288320013949</v>
      </c>
      <c r="AV21" s="17">
        <v>1830.7</v>
      </c>
      <c r="AW21" s="7">
        <v>1400.5</v>
      </c>
      <c r="AX21" s="7">
        <f t="shared" si="15"/>
        <v>76.500792046758065</v>
      </c>
      <c r="AY21" s="7">
        <v>1820.9</v>
      </c>
      <c r="AZ21" s="7">
        <v>1391.1</v>
      </c>
      <c r="BA21" s="7">
        <f t="shared" si="16"/>
        <v>76.396287550112575</v>
      </c>
      <c r="BB21" s="7">
        <v>4010.1</v>
      </c>
      <c r="BC21" s="7">
        <v>3447.1</v>
      </c>
      <c r="BD21" s="7">
        <f t="shared" si="17"/>
        <v>85.960449864093164</v>
      </c>
      <c r="BE21" s="7">
        <v>833.2</v>
      </c>
      <c r="BF21" s="7">
        <v>655.5</v>
      </c>
      <c r="BG21" s="7">
        <f t="shared" si="18"/>
        <v>78.672587614018241</v>
      </c>
      <c r="BH21" s="7">
        <v>2287.1</v>
      </c>
      <c r="BI21" s="7">
        <v>1737.2</v>
      </c>
      <c r="BJ21" s="7">
        <f>BI21/BH21*100</f>
        <v>75.956451401337944</v>
      </c>
      <c r="BK21" s="8">
        <f t="shared" si="20"/>
        <v>-245.5</v>
      </c>
      <c r="BL21" s="8">
        <f t="shared" si="21"/>
        <v>162</v>
      </c>
      <c r="BM21" s="7">
        <f t="shared" si="23"/>
        <v>-65.987780040733199</v>
      </c>
      <c r="BN21" s="14"/>
      <c r="BO21" s="15"/>
    </row>
    <row r="22" spans="1:67" s="6" customFormat="1" ht="14.25" customHeight="1">
      <c r="A22" s="36" t="s">
        <v>18</v>
      </c>
      <c r="B22" s="37"/>
      <c r="C22" s="29">
        <f>SUM(C10:C21)</f>
        <v>198143.1</v>
      </c>
      <c r="D22" s="29">
        <f>SUM(D10:D21)</f>
        <v>161373.79999999999</v>
      </c>
      <c r="E22" s="30">
        <f>D22/C22*100</f>
        <v>81.44305807267574</v>
      </c>
      <c r="F22" s="30">
        <f>SUM(F10:F21)</f>
        <v>33944.300000000003</v>
      </c>
      <c r="G22" s="30">
        <f>SUM(G10:G21)</f>
        <v>26787.3</v>
      </c>
      <c r="H22" s="30">
        <f>G22/F22*100</f>
        <v>78.915458560052784</v>
      </c>
      <c r="I22" s="30">
        <f>SUM(I10:I21)</f>
        <v>3611.2999999999997</v>
      </c>
      <c r="J22" s="30">
        <f>SUM(J10:J21)</f>
        <v>3955.1</v>
      </c>
      <c r="K22" s="30">
        <f>J22/I22*100</f>
        <v>109.52011740924321</v>
      </c>
      <c r="L22" s="30">
        <f>SUM(L10:L21)</f>
        <v>3990.5</v>
      </c>
      <c r="M22" s="30">
        <f>SUM(M10:M21)</f>
        <v>4011.2</v>
      </c>
      <c r="N22" s="30">
        <f>M22/L22*100</f>
        <v>100.51873198847261</v>
      </c>
      <c r="O22" s="30">
        <f>SUM(O10:O21)</f>
        <v>7233.7</v>
      </c>
      <c r="P22" s="30">
        <f>SUM(P10:P21)</f>
        <v>3565.4999999999995</v>
      </c>
      <c r="Q22" s="30">
        <f>P22/O22*100</f>
        <v>49.290128150185929</v>
      </c>
      <c r="R22" s="30">
        <f>SUM(R10:R21)</f>
        <v>7126</v>
      </c>
      <c r="S22" s="30">
        <f>SUM(S10:S21)</f>
        <v>5704.4000000000005</v>
      </c>
      <c r="T22" s="30">
        <f>S22/R22*100</f>
        <v>80.050519225371886</v>
      </c>
      <c r="U22" s="30">
        <f>SUM(U10:U21)</f>
        <v>0</v>
      </c>
      <c r="V22" s="30">
        <f>SUM(V10:V21)</f>
        <v>0</v>
      </c>
      <c r="W22" s="30" t="e">
        <f>V22/U22*100</f>
        <v>#DIV/0!</v>
      </c>
      <c r="X22" s="30">
        <f>SUM(X10:X21)</f>
        <v>580.9</v>
      </c>
      <c r="Y22" s="30">
        <f>SUM(Y10:Y21)</f>
        <v>350</v>
      </c>
      <c r="Z22" s="30">
        <f>Y22/X22*100</f>
        <v>60.251334136684456</v>
      </c>
      <c r="AA22" s="30">
        <f>SUM(AA10:AA21)</f>
        <v>0</v>
      </c>
      <c r="AB22" s="30">
        <f>SUM(AB10:AB21)</f>
        <v>33.9</v>
      </c>
      <c r="AC22" s="30" t="e">
        <f>AB22/AA22*100</f>
        <v>#DIV/0!</v>
      </c>
      <c r="AD22" s="30">
        <f>SUM(AD10:AD21)</f>
        <v>207.9</v>
      </c>
      <c r="AE22" s="30">
        <f>SUM(AE10:AE21)</f>
        <v>161.20000000000002</v>
      </c>
      <c r="AF22" s="30">
        <f>AE22/AD22*100</f>
        <v>77.537277537277532</v>
      </c>
      <c r="AG22" s="30">
        <f>SUM(AG10:AG21)</f>
        <v>2.5</v>
      </c>
      <c r="AH22" s="30">
        <f>SUM(AH10:AH21)</f>
        <v>0</v>
      </c>
      <c r="AI22" s="30" t="e">
        <v>#DIV/0!</v>
      </c>
      <c r="AJ22" s="30">
        <f>SUM(AJ10:AJ21)</f>
        <v>164198.80000000002</v>
      </c>
      <c r="AK22" s="30">
        <f>SUM(AK10:AK21)</f>
        <v>134586.49999999997</v>
      </c>
      <c r="AL22" s="30">
        <f>AK22/AJ22*100</f>
        <v>81.965580747240523</v>
      </c>
      <c r="AM22" s="30">
        <f>SUM(AM10:AM21)</f>
        <v>40975.9</v>
      </c>
      <c r="AN22" s="30">
        <f>SUM(AN10:AN21)</f>
        <v>37549.600000000006</v>
      </c>
      <c r="AO22" s="30">
        <f>AN22/AM22*100</f>
        <v>91.638255657593874</v>
      </c>
      <c r="AP22" s="30">
        <f>SUM(AP10:AP21)</f>
        <v>0</v>
      </c>
      <c r="AQ22" s="30">
        <f>SUM(AQ10:AQ21)</f>
        <v>0</v>
      </c>
      <c r="AR22" s="30" t="e">
        <f>AQ22/AP22*100</f>
        <v>#DIV/0!</v>
      </c>
      <c r="AS22" s="31">
        <f>SUM(AS10:AS21)</f>
        <v>215815.19999999998</v>
      </c>
      <c r="AT22" s="31">
        <f>SUM(AT10:AT21)</f>
        <v>168047.7</v>
      </c>
      <c r="AU22" s="30">
        <f>(AT22/AS22)*100</f>
        <v>77.866480210847072</v>
      </c>
      <c r="AV22" s="30">
        <f>SUM(AV10:AV21)</f>
        <v>23845</v>
      </c>
      <c r="AW22" s="30">
        <f>SUM(AW10:AW21)</f>
        <v>18268.2</v>
      </c>
      <c r="AX22" s="30">
        <f>AW22/AV22*100</f>
        <v>76.612287691339915</v>
      </c>
      <c r="AY22" s="30">
        <f>SUM(AY10:AY21)</f>
        <v>23317.7</v>
      </c>
      <c r="AZ22" s="30">
        <f>SUM(AZ10:AZ21)</f>
        <v>17825.899999999998</v>
      </c>
      <c r="BA22" s="30">
        <f t="shared" si="16"/>
        <v>76.447934401763447</v>
      </c>
      <c r="BB22" s="30">
        <f>SUM(BB10:BB21)</f>
        <v>46164.5</v>
      </c>
      <c r="BC22" s="30">
        <f>SUM(BC10:BC21)</f>
        <v>40677.199999999997</v>
      </c>
      <c r="BD22" s="30">
        <f>BC22/BB22*100</f>
        <v>88.113593778769399</v>
      </c>
      <c r="BE22" s="30">
        <f>SUM(BE10:BE21)</f>
        <v>73658.599999999991</v>
      </c>
      <c r="BF22" s="30">
        <f>SUM(BF10:BF21)</f>
        <v>55502.299999999996</v>
      </c>
      <c r="BG22" s="30">
        <f>BF22/BE22*100</f>
        <v>75.350739764263778</v>
      </c>
      <c r="BH22" s="30">
        <f>SUM(BH10:BH21)</f>
        <v>63627.6</v>
      </c>
      <c r="BI22" s="30">
        <f>SUM(BI10:BI21)</f>
        <v>46030.999999999993</v>
      </c>
      <c r="BJ22" s="30">
        <f>BI22/BH22*100</f>
        <v>72.344391427619442</v>
      </c>
      <c r="BK22" s="30">
        <f>SUM(BK10:BK21)</f>
        <v>-17672.099999999999</v>
      </c>
      <c r="BL22" s="30">
        <f>SUM(BL10:BL21)</f>
        <v>-6673.8999999999951</v>
      </c>
      <c r="BM22" s="30">
        <f>BL22/BK22*100</f>
        <v>37.76517787925598</v>
      </c>
      <c r="BN22" s="4"/>
      <c r="BO22" s="5"/>
    </row>
    <row r="23" spans="1:67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2"/>
    </row>
    <row r="24" spans="1:67">
      <c r="AJ24" s="32"/>
      <c r="AS24" s="32"/>
    </row>
    <row r="25" spans="1:67">
      <c r="BE25" s="32"/>
    </row>
    <row r="26" spans="1:67">
      <c r="AM26" s="32"/>
    </row>
    <row r="27" spans="1:67">
      <c r="AH27" s="33"/>
      <c r="AM27" s="32"/>
    </row>
    <row r="28" spans="1:67">
      <c r="AM28" s="32"/>
    </row>
    <row r="29" spans="1:67">
      <c r="AM29" s="32"/>
    </row>
    <row r="30" spans="1:67">
      <c r="AM30" s="32"/>
    </row>
    <row r="31" spans="1:67">
      <c r="AM31" s="32"/>
    </row>
    <row r="32" spans="1:67">
      <c r="AM32" s="32"/>
    </row>
    <row r="33" spans="35:60">
      <c r="AM33" s="32"/>
    </row>
    <row r="34" spans="35:60">
      <c r="AM34" s="32"/>
      <c r="BG34" s="34"/>
      <c r="BH34" s="34"/>
    </row>
    <row r="35" spans="35:60">
      <c r="AI35" s="35"/>
      <c r="AJ35" s="35"/>
      <c r="AL35" s="32"/>
      <c r="AM35" s="32"/>
      <c r="BG35" s="34"/>
      <c r="BH35" s="34"/>
    </row>
    <row r="36" spans="35:60">
      <c r="BG36" s="34"/>
      <c r="BH36" s="34"/>
    </row>
  </sheetData>
  <mergeCells count="31">
    <mergeCell ref="R1:T1"/>
    <mergeCell ref="C2:T2"/>
    <mergeCell ref="C4:E7"/>
    <mergeCell ref="F4:AR4"/>
    <mergeCell ref="F5:H7"/>
    <mergeCell ref="L6:N7"/>
    <mergeCell ref="X6:Z7"/>
    <mergeCell ref="AJ5:AL7"/>
    <mergeCell ref="I6:K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BB5:BD7"/>
    <mergeCell ref="AV4:BJ4"/>
    <mergeCell ref="AY5:BA5"/>
    <mergeCell ref="AS4:AU7"/>
    <mergeCell ref="AM5:AR5"/>
    <mergeCell ref="U6:W7"/>
    <mergeCell ref="A22:B22"/>
    <mergeCell ref="AG6:AI7"/>
    <mergeCell ref="AM6:AO7"/>
    <mergeCell ref="B4:B8"/>
    <mergeCell ref="A4:A8"/>
    <mergeCell ref="O6:Q7"/>
  </mergeCells>
  <phoneticPr fontId="20" type="noConversion"/>
  <pageMargins left="0.23622047244094491" right="0.2" top="0.74803149606299213" bottom="0.74803149606299213" header="0.31496062992125984" footer="0.31496062992125984"/>
  <pageSetup paperSize="9" scale="57" fitToWidth="2" orientation="landscape" r:id="rId1"/>
  <colBreaks count="2" manualBreakCount="2">
    <brk id="20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(4)</vt:lpstr>
    </vt:vector>
  </TitlesOfParts>
  <Company>Урмарский райфинотдел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bud-3</dc:creator>
  <cp:lastModifiedBy>RePack by SPecialiST</cp:lastModifiedBy>
  <cp:lastPrinted>2022-03-10T13:44:32Z</cp:lastPrinted>
  <dcterms:created xsi:type="dcterms:W3CDTF">2013-04-03T10:22:22Z</dcterms:created>
  <dcterms:modified xsi:type="dcterms:W3CDTF">2022-12-20T06:01:19Z</dcterms:modified>
</cp:coreProperties>
</file>