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28800" windowHeight="12435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  <sheet name="Лист4" sheetId="12" r:id="rId12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Рейтинг!$A$3:$AG$88</definedName>
    <definedName name="_xlnm._FilterDatabase" localSheetId="3" hidden="1">СМИ!$C$3:$D$88</definedName>
    <definedName name="_xlnm.Print_Area" localSheetId="0">Рейтинг!$A$1:$AG$88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AB6" i="1" l="1"/>
  <c r="AB7" i="1"/>
  <c r="AB17" i="1"/>
  <c r="AB21" i="1"/>
  <c r="AB19" i="1"/>
  <c r="AB5" i="1"/>
  <c r="AB16" i="1"/>
  <c r="AB18" i="1"/>
  <c r="AB15" i="1"/>
  <c r="AB22" i="1"/>
  <c r="AB29" i="1"/>
  <c r="AB13" i="1"/>
  <c r="AB14" i="1"/>
  <c r="AB20" i="1"/>
  <c r="AB23" i="1"/>
  <c r="AB27" i="1"/>
  <c r="AB8" i="1"/>
  <c r="AB25" i="1"/>
  <c r="AB12" i="1"/>
  <c r="AB26" i="1"/>
  <c r="AB11" i="1"/>
  <c r="AB24" i="1"/>
  <c r="AB10" i="1"/>
  <c r="AB28" i="1"/>
  <c r="AB9" i="1"/>
  <c r="M4" i="1"/>
  <c r="E4" i="1"/>
  <c r="G4" i="1"/>
  <c r="AB4" i="1"/>
  <c r="S4" i="1" l="1"/>
  <c r="Q17" i="1" l="1"/>
  <c r="Q21" i="1"/>
  <c r="Q15" i="1"/>
  <c r="Q16" i="1"/>
  <c r="Q19" i="1"/>
  <c r="Q18" i="1"/>
  <c r="Q6" i="1"/>
  <c r="Q5" i="1"/>
  <c r="Q25" i="1"/>
  <c r="Q29" i="1"/>
  <c r="Q14" i="1"/>
  <c r="Q13" i="1"/>
  <c r="Q27" i="1"/>
  <c r="Q22" i="1"/>
  <c r="Q26" i="1"/>
  <c r="Q23" i="1"/>
  <c r="Q8" i="1"/>
  <c r="Q20" i="1"/>
  <c r="Q12" i="1"/>
  <c r="Q24" i="1"/>
  <c r="Q28" i="1"/>
  <c r="Q10" i="1"/>
  <c r="Q11" i="1"/>
  <c r="Q9" i="1"/>
  <c r="Q7" i="1"/>
  <c r="R28" i="1" l="1"/>
  <c r="U7" i="1"/>
  <c r="R14" i="1" l="1"/>
  <c r="R13" i="1"/>
  <c r="R21" i="1"/>
  <c r="R12" i="1"/>
  <c r="R4" i="1"/>
  <c r="R17" i="1"/>
  <c r="R26" i="1"/>
  <c r="R24" i="1"/>
  <c r="R18" i="1"/>
  <c r="R8" i="1"/>
  <c r="R22" i="1"/>
  <c r="R7" i="1"/>
  <c r="R16" i="1"/>
  <c r="R10" i="1"/>
  <c r="R19" i="1"/>
  <c r="R23" i="1"/>
  <c r="R29" i="1"/>
  <c r="R15" i="1"/>
  <c r="R5" i="1"/>
  <c r="R25" i="1"/>
  <c r="R27" i="1"/>
  <c r="R9" i="1"/>
  <c r="R6" i="1"/>
  <c r="R20" i="1"/>
  <c r="R11" i="1"/>
  <c r="U17" i="1"/>
  <c r="U21" i="1"/>
  <c r="U15" i="1"/>
  <c r="U16" i="1"/>
  <c r="U19" i="1"/>
  <c r="U18" i="1"/>
  <c r="U6" i="1"/>
  <c r="U5" i="1"/>
  <c r="U25" i="1"/>
  <c r="U29" i="1"/>
  <c r="U14" i="1"/>
  <c r="U13" i="1"/>
  <c r="U27" i="1"/>
  <c r="U22" i="1"/>
  <c r="U26" i="1"/>
  <c r="U23" i="1"/>
  <c r="U8" i="1"/>
  <c r="U20" i="1"/>
  <c r="U12" i="1"/>
  <c r="U24" i="1"/>
  <c r="U28" i="1"/>
  <c r="U10" i="1"/>
  <c r="U11" i="1"/>
  <c r="U9" i="1"/>
  <c r="S7" i="1"/>
  <c r="S13" i="1" l="1"/>
  <c r="K13" i="1"/>
  <c r="K7" i="1"/>
  <c r="G7" i="1"/>
  <c r="K25" i="1" l="1"/>
  <c r="K16" i="1"/>
  <c r="K21" i="1"/>
  <c r="K19" i="1"/>
  <c r="K5" i="1"/>
  <c r="K15" i="1"/>
  <c r="K18" i="1"/>
  <c r="K6" i="1"/>
  <c r="K27" i="1"/>
  <c r="K23" i="1"/>
  <c r="K22" i="1"/>
  <c r="K8" i="1"/>
  <c r="K26" i="1"/>
  <c r="K29" i="1"/>
  <c r="K14" i="1"/>
  <c r="K20" i="1"/>
  <c r="K24" i="1"/>
  <c r="K12" i="1"/>
  <c r="K11" i="1"/>
  <c r="K28" i="1"/>
  <c r="K10" i="1"/>
  <c r="K9" i="1"/>
  <c r="K17" i="1"/>
  <c r="E29" i="1"/>
  <c r="S17" i="1"/>
  <c r="M29" i="1"/>
  <c r="M28" i="1" l="1"/>
  <c r="M16" i="1"/>
  <c r="M13" i="1"/>
  <c r="M17" i="1"/>
  <c r="M25" i="1"/>
  <c r="M5" i="1"/>
  <c r="M8" i="1"/>
  <c r="M23" i="1"/>
  <c r="M14" i="1"/>
  <c r="M27" i="1"/>
  <c r="M18" i="1"/>
  <c r="M21" i="1"/>
  <c r="M9" i="1"/>
  <c r="M10" i="1"/>
  <c r="M24" i="1"/>
  <c r="M26" i="1"/>
  <c r="M19" i="1"/>
  <c r="M11" i="1"/>
  <c r="M12" i="1"/>
  <c r="M20" i="1"/>
  <c r="M22" i="1"/>
  <c r="M6" i="1"/>
  <c r="M15" i="1"/>
  <c r="M7" i="1" l="1"/>
  <c r="S6" i="1"/>
  <c r="S5" i="1"/>
  <c r="S20" i="1"/>
  <c r="S16" i="1"/>
  <c r="S21" i="1"/>
  <c r="S19" i="1"/>
  <c r="S15" i="1"/>
  <c r="S18" i="1"/>
  <c r="S22" i="1"/>
  <c r="S23" i="1"/>
  <c r="S12" i="1"/>
  <c r="S11" i="1"/>
  <c r="S14" i="1"/>
  <c r="S8" i="1"/>
  <c r="S27" i="1"/>
  <c r="S29" i="1"/>
  <c r="S24" i="1"/>
  <c r="S9" i="1"/>
  <c r="S26" i="1"/>
  <c r="S25" i="1"/>
  <c r="S10" i="1"/>
  <c r="S28" i="1"/>
  <c r="T4" i="1" l="1"/>
  <c r="T26" i="1"/>
  <c r="T11" i="1"/>
  <c r="T18" i="1"/>
  <c r="T19" i="1"/>
  <c r="T5" i="1"/>
  <c r="T25" i="1"/>
  <c r="T9" i="1"/>
  <c r="T12" i="1"/>
  <c r="T13" i="1"/>
  <c r="T21" i="1"/>
  <c r="T6" i="1"/>
  <c r="T24" i="1"/>
  <c r="T8" i="1"/>
  <c r="T23" i="1"/>
  <c r="T15" i="1"/>
  <c r="T16" i="1"/>
  <c r="T7" i="1"/>
  <c r="T10" i="1"/>
  <c r="T29" i="1"/>
  <c r="T27" i="1"/>
  <c r="T14" i="1"/>
  <c r="T22" i="1"/>
  <c r="T17" i="1"/>
  <c r="T20" i="1"/>
  <c r="T28" i="1"/>
  <c r="AC4" i="1"/>
  <c r="AC25" i="1" l="1"/>
  <c r="AC9" i="1"/>
  <c r="AC23" i="1"/>
  <c r="AC15" i="1"/>
  <c r="AC16" i="1"/>
  <c r="AC7" i="1"/>
  <c r="AC24" i="1"/>
  <c r="AC8" i="1"/>
  <c r="AC22" i="1"/>
  <c r="AC17" i="1"/>
  <c r="AC20" i="1"/>
  <c r="AC28" i="1"/>
  <c r="AC10" i="1"/>
  <c r="AC29" i="1"/>
  <c r="AC27" i="1"/>
  <c r="AC14" i="1"/>
  <c r="AC18" i="1"/>
  <c r="AC19" i="1"/>
  <c r="AC5" i="1"/>
  <c r="AC26" i="1"/>
  <c r="AC11" i="1"/>
  <c r="AC12" i="1"/>
  <c r="AC13" i="1"/>
  <c r="AC21" i="1"/>
  <c r="AC6" i="1"/>
  <c r="N28" i="1" l="1"/>
  <c r="N10" i="1"/>
  <c r="N29" i="1"/>
  <c r="N27" i="1"/>
  <c r="N14" i="1"/>
  <c r="N22" i="1"/>
  <c r="N17" i="1"/>
  <c r="N20" i="1"/>
  <c r="N26" i="1"/>
  <c r="N11" i="1"/>
  <c r="N18" i="1"/>
  <c r="N19" i="1"/>
  <c r="N5" i="1"/>
  <c r="N25" i="1"/>
  <c r="N9" i="1"/>
  <c r="N12" i="1"/>
  <c r="N13" i="1"/>
  <c r="N21" i="1"/>
  <c r="N6" i="1"/>
  <c r="N24" i="1"/>
  <c r="N8" i="1"/>
  <c r="N23" i="1"/>
  <c r="N15" i="1"/>
  <c r="N16" i="1"/>
  <c r="N7" i="1"/>
  <c r="N4" i="1"/>
  <c r="G20" i="1"/>
  <c r="G16" i="1"/>
  <c r="G21" i="1"/>
  <c r="G19" i="1"/>
  <c r="G17" i="1"/>
  <c r="G15" i="1"/>
  <c r="G13" i="1"/>
  <c r="G18" i="1"/>
  <c r="G22" i="1"/>
  <c r="G23" i="1"/>
  <c r="G12" i="1"/>
  <c r="G11" i="1"/>
  <c r="G14" i="1"/>
  <c r="G8" i="1"/>
  <c r="G27" i="1"/>
  <c r="G29" i="1"/>
  <c r="G24" i="1"/>
  <c r="G9" i="1"/>
  <c r="G26" i="1"/>
  <c r="G25" i="1"/>
  <c r="G10" i="1"/>
  <c r="G28" i="1"/>
  <c r="G5" i="1"/>
  <c r="G6" i="1"/>
  <c r="H28" i="1" l="1"/>
  <c r="H6" i="1"/>
  <c r="H5" i="1"/>
  <c r="H24" i="1"/>
  <c r="H23" i="1"/>
  <c r="H15" i="1"/>
  <c r="H10" i="1"/>
  <c r="H29" i="1"/>
  <c r="H27" i="1"/>
  <c r="H17" i="1"/>
  <c r="H20" i="1"/>
  <c r="H14" i="1"/>
  <c r="H16" i="1"/>
  <c r="H22" i="1"/>
  <c r="H7" i="1"/>
  <c r="H8" i="1"/>
  <c r="H26" i="1"/>
  <c r="H11" i="1"/>
  <c r="H18" i="1"/>
  <c r="H19" i="1"/>
  <c r="H4" i="1"/>
  <c r="H25" i="1"/>
  <c r="H9" i="1"/>
  <c r="H12" i="1"/>
  <c r="H13" i="1"/>
  <c r="H21" i="1"/>
  <c r="X25" i="1" l="1"/>
  <c r="E25" i="1"/>
  <c r="X6" i="1"/>
  <c r="X18" i="1"/>
  <c r="X21" i="1"/>
  <c r="X7" i="1"/>
  <c r="X13" i="1"/>
  <c r="X20" i="1"/>
  <c r="X14" i="1"/>
  <c r="X4" i="1"/>
  <c r="X23" i="1"/>
  <c r="X19" i="1"/>
  <c r="X8" i="1"/>
  <c r="X5" i="1"/>
  <c r="X11" i="1"/>
  <c r="X15" i="1"/>
  <c r="X29" i="1"/>
  <c r="X12" i="1"/>
  <c r="X22" i="1"/>
  <c r="X17" i="1"/>
  <c r="X16" i="1"/>
  <c r="X24" i="1"/>
  <c r="X10" i="1"/>
  <c r="X27" i="1"/>
  <c r="X9" i="1"/>
  <c r="X26" i="1"/>
  <c r="X28" i="1"/>
  <c r="E22" i="1"/>
  <c r="E9" i="1"/>
  <c r="E27" i="1"/>
  <c r="E28" i="1"/>
  <c r="E26" i="1"/>
  <c r="E24" i="1"/>
  <c r="E8" i="1"/>
  <c r="E20" i="1"/>
  <c r="E10" i="1"/>
  <c r="E12" i="1"/>
  <c r="E11" i="1"/>
  <c r="E21" i="1"/>
  <c r="E15" i="1"/>
  <c r="E16" i="1"/>
  <c r="E5" i="1"/>
  <c r="E18" i="1"/>
  <c r="E13" i="1"/>
  <c r="E19" i="1"/>
  <c r="E6" i="1"/>
  <c r="E17" i="1"/>
  <c r="E23" i="1"/>
  <c r="E14" i="1"/>
  <c r="E7" i="1"/>
  <c r="Y9" i="1" l="1"/>
  <c r="Y17" i="1"/>
  <c r="F7" i="1"/>
  <c r="F23" i="1"/>
  <c r="F6" i="1"/>
  <c r="F18" i="1"/>
  <c r="F20" i="1"/>
  <c r="F24" i="1"/>
  <c r="F22" i="1"/>
  <c r="F14" i="1"/>
  <c r="F16" i="1"/>
  <c r="F21" i="1"/>
  <c r="F10" i="1"/>
  <c r="F28" i="1"/>
  <c r="F13" i="1"/>
  <c r="F5" i="1"/>
  <c r="F29" i="1"/>
  <c r="F11" i="1"/>
  <c r="F12" i="1"/>
  <c r="F26" i="1"/>
  <c r="F9" i="1"/>
  <c r="F25" i="1"/>
  <c r="F17" i="1"/>
  <c r="F19" i="1"/>
  <c r="F15" i="1"/>
  <c r="F8" i="1"/>
  <c r="F27" i="1"/>
  <c r="F4" i="1"/>
  <c r="Y15" i="1"/>
  <c r="Y11" i="1"/>
  <c r="Y23" i="1"/>
  <c r="Y10" i="1"/>
  <c r="Y6" i="1"/>
  <c r="Y16" i="1"/>
  <c r="Y13" i="1"/>
  <c r="Y4" i="1"/>
  <c r="Y19" i="1"/>
  <c r="Y7" i="1"/>
  <c r="Y8" i="1"/>
  <c r="Y28" i="1"/>
  <c r="Y20" i="1"/>
  <c r="Y29" i="1"/>
  <c r="Y14" i="1"/>
  <c r="Y24" i="1"/>
  <c r="Y21" i="1"/>
  <c r="Y5" i="1"/>
  <c r="Y12" i="1"/>
  <c r="Y27" i="1"/>
  <c r="Y18" i="1"/>
  <c r="Y22" i="1"/>
  <c r="Y25" i="1"/>
  <c r="Y26" i="1"/>
  <c r="AF7" i="1" l="1"/>
  <c r="AF16" i="1"/>
  <c r="AF18" i="1"/>
  <c r="AF28" i="1"/>
  <c r="AF13" i="1"/>
  <c r="AF17" i="1"/>
  <c r="AF9" i="1"/>
  <c r="AF29" i="1"/>
  <c r="AF19" i="1"/>
  <c r="AF26" i="1"/>
  <c r="AF14" i="1"/>
  <c r="AF15" i="1"/>
  <c r="AF20" i="1"/>
  <c r="AF12" i="1"/>
  <c r="AF4" i="1"/>
  <c r="AF11" i="1"/>
  <c r="AF27" i="1"/>
  <c r="AF22" i="1"/>
  <c r="AF8" i="1"/>
  <c r="AF21" i="1"/>
  <c r="AF10" i="1"/>
  <c r="AF23" i="1"/>
  <c r="AF25" i="1"/>
  <c r="AF6" i="1"/>
  <c r="AF24" i="1"/>
  <c r="AF5" i="1"/>
  <c r="U4" i="1"/>
  <c r="V15" i="1" s="1"/>
  <c r="K4" i="1"/>
  <c r="L9" i="1" s="1"/>
  <c r="L18" i="1"/>
  <c r="L19" i="1" l="1"/>
  <c r="L28" i="1"/>
  <c r="L25" i="1"/>
  <c r="L8" i="1"/>
  <c r="L6" i="1"/>
  <c r="L24" i="1"/>
  <c r="L21" i="1"/>
  <c r="L20" i="1"/>
  <c r="L26" i="1"/>
  <c r="V11" i="1"/>
  <c r="V16" i="1"/>
  <c r="V23" i="1"/>
  <c r="V19" i="1"/>
  <c r="V4" i="1"/>
  <c r="V6" i="1"/>
  <c r="V17" i="1"/>
  <c r="L10" i="1"/>
  <c r="L16" i="1"/>
  <c r="L23" i="1"/>
  <c r="L7" i="1"/>
  <c r="V25" i="1"/>
  <c r="V14" i="1"/>
  <c r="V12" i="1"/>
  <c r="V28" i="1"/>
  <c r="V13" i="1"/>
  <c r="V20" i="1"/>
  <c r="L13" i="1"/>
  <c r="L11" i="1"/>
  <c r="L4" i="1"/>
  <c r="AD4" i="1" s="1"/>
  <c r="L12" i="1"/>
  <c r="L27" i="1"/>
  <c r="L15" i="1"/>
  <c r="AD15" i="1" s="1"/>
  <c r="L14" i="1"/>
  <c r="L17" i="1"/>
  <c r="L29" i="1"/>
  <c r="V22" i="1"/>
  <c r="V5" i="1"/>
  <c r="V21" i="1"/>
  <c r="V24" i="1"/>
  <c r="V18" i="1"/>
  <c r="AD18" i="1" s="1"/>
  <c r="V26" i="1"/>
  <c r="L5" i="1"/>
  <c r="L22" i="1"/>
  <c r="V27" i="1"/>
  <c r="V9" i="1"/>
  <c r="AD9" i="1" s="1"/>
  <c r="V29" i="1"/>
  <c r="V7" i="1"/>
  <c r="V8" i="1"/>
  <c r="V10" i="1"/>
  <c r="AD11" i="1" l="1"/>
  <c r="AD23" i="1"/>
  <c r="AD22" i="1"/>
  <c r="AD17" i="1"/>
  <c r="AD14" i="1"/>
  <c r="AD5" i="1"/>
  <c r="AD12" i="1"/>
  <c r="AD16" i="1"/>
  <c r="AD24" i="1"/>
  <c r="AD28" i="1"/>
  <c r="AD10" i="1"/>
  <c r="AD26" i="1"/>
  <c r="AD6" i="1"/>
  <c r="AD19" i="1"/>
  <c r="AD7" i="1"/>
  <c r="AD20" i="1"/>
  <c r="AD8" i="1"/>
  <c r="AD29" i="1"/>
  <c r="AD27" i="1"/>
  <c r="AD13" i="1"/>
  <c r="AD21" i="1"/>
  <c r="AD25" i="1"/>
</calcChain>
</file>

<file path=xl/sharedStrings.xml><?xml version="1.0" encoding="utf-8"?>
<sst xmlns="http://schemas.openxmlformats.org/spreadsheetml/2006/main" count="1112" uniqueCount="173">
  <si>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</si>
  <si>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</si>
  <si>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</si>
  <si>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</si>
  <si>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</si>
  <si>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</si>
  <si>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</si>
  <si>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</si>
  <si>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</si>
  <si>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</si>
  <si>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</si>
  <si>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</si>
  <si>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</si>
  <si>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</si>
  <si>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</si>
  <si>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</si>
  <si>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</si>
  <si>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</si>
  <si>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</si>
  <si>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</si>
  <si>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</si>
  <si>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</si>
  <si>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</si>
  <si>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</si>
  <si>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</si>
  <si>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</si>
  <si>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</si>
  <si>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</si>
  <si>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</si>
  <si>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</si>
  <si>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</si>
  <si>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</si>
  <si>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</si>
  <si>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</si>
  <si>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</si>
  <si>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</si>
  <si>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</si>
  <si>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</si>
  <si>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</si>
  <si>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</si>
  <si>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</si>
  <si>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</si>
  <si>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</si>
  <si>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</si>
  <si>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</si>
  <si>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</si>
  <si>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</si>
  <si>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</si>
  <si>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</si>
  <si>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</si>
  <si>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</si>
  <si>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</si>
  <si>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</si>
  <si>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</si>
  <si>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</si>
  <si>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</si>
  <si>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</si>
  <si>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</si>
  <si>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</si>
  <si>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</si>
  <si>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</si>
  <si>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</si>
  <si>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</si>
  <si>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</si>
  <si>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</si>
  <si>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</si>
  <si>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</si>
  <si>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</si>
  <si>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</si>
  <si>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</si>
  <si>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</si>
  <si>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</si>
  <si>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</si>
  <si>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</si>
  <si>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</si>
  <si>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</si>
  <si>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</si>
  <si>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</si>
  <si>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</si>
  <si>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</si>
  <si>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</si>
  <si>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</si>
  <si>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</si>
  <si>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</si>
  <si>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</si>
  <si>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</si>
  <si>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</si>
  <si>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</si>
  <si>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</si>
  <si>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</si>
  <si>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</si>
  <si>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</si>
  <si>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</si>
  <si>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</si>
  <si>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</si>
  <si>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</si>
  <si>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</si>
  <si>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</si>
  <si>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</si>
  <si>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</si>
  <si>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</si>
  <si>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</si>
  <si>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</si>
  <si>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</si>
  <si>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</si>
  <si>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</si>
  <si>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</si>
  <si>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</si>
  <si>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</si>
  <si>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</si>
  <si>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</si>
  <si>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</si>
  <si>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</si>
  <si>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</si>
  <si>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</si>
  <si>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</si>
  <si>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</si>
  <si>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</si>
  <si>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</si>
  <si>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</si>
  <si>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</si>
  <si>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</si>
  <si>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</si>
  <si>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</si>
  <si>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</si>
  <si>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</si>
  <si>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</si>
  <si>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</si>
  <si>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</si>
  <si>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</si>
  <si>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</si>
  <si>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</si>
  <si>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</si>
  <si>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</si>
  <si>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Место в рейтинге на 31 декабря 2020 года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</si>
  <si>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</si>
  <si>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</si>
  <si>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</si>
  <si>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</si>
  <si>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</si>
  <si>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</si>
  <si>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</si>
  <si>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</si>
  <si>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</si>
  <si>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</si>
  <si>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</si>
  <si>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</si>
  <si>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</si>
  <si>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</si>
  <si>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</si>
  <si>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</si>
  <si>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</si>
  <si>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</si>
  <si>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</si>
  <si>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</si>
  <si>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</si>
  <si>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</si>
  <si>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</si>
  <si>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</si>
  <si>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</si>
  <si>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</si>
  <si>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</si>
  <si>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</si>
  <si>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</si>
  <si>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</si>
  <si>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</si>
  <si>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</si>
  <si>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</si>
  <si>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</si>
  <si>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</si>
  <si>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</si>
  <si>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Место в рейтинге на 1 июля 2022 года</t>
  </si>
  <si>
    <t xml:space="preserve"> РЕЙТИНГ
 реализации Всероссийского физкультурно-спортивного комплекса  
"ГОТОВ К ТРУДУ И ОБОРОНЕ" в Чувашской Республике по итогам 2 квартала 2022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</si>
</sst>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%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48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/>
    <xf numFmtId="165" fontId="22" fillId="4" borderId="0" xfId="0" applyNumberFormat="1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166" fontId="11" fillId="7" borderId="0" xfId="0" applyNumberFormat="1" applyFont="1" applyFill="1" applyBorder="1" applyAlignment="1">
      <alignment horizontal="center" vertical="center"/>
    </xf>
    <xf numFmtId="1" fontId="0" fillId="0" borderId="0" xfId="0" applyNumberFormat="1"/>
    <xf numFmtId="3" fontId="21" fillId="0" borderId="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"/>
  <sheetViews>
    <sheetView showGridLines="0" tabSelected="1" zoomScale="51" zoomScaleNormal="51" zoomScalePageLayoutView="40" workbookViewId="0">
      <selection activeCell="AG12" sqref="AG12"/>
    </sheetView>
  </sheetViews>
  <sheetFormatPr defaultColWidth="0.85546875" defaultRowHeight="15.75" x14ac:dyDescent="0.25"/>
  <cols>
    <col min="1" max="1" width="33.140625" style="24" customWidth="1"/>
    <col min="2" max="2" width="18.85546875" style="1" customWidth="1"/>
    <col min="3" max="4" width="22" style="1" customWidth="1"/>
    <col min="5" max="5" width="19.7109375" style="1" customWidth="1"/>
    <col min="6" max="6" width="11.85546875" style="3" customWidth="1"/>
    <col min="7" max="7" width="18.28515625" style="3" customWidth="1"/>
    <col min="8" max="8" width="8" style="3" customWidth="1"/>
    <col min="9" max="9" width="23.28515625" style="1" customWidth="1"/>
    <col min="10" max="10" width="21" style="1" customWidth="1"/>
    <col min="11" max="11" width="20.710937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20.42578125" style="1" customWidth="1"/>
    <col min="24" max="24" width="15.5703125" style="1" customWidth="1"/>
    <col min="25" max="25" width="15.28515625" style="18" customWidth="1"/>
    <col min="26" max="26" width="6.7109375" style="19" customWidth="1"/>
    <col min="27" max="27" width="13.140625" style="1" customWidth="1"/>
    <col min="28" max="28" width="21" style="1" customWidth="1"/>
    <col min="29" max="29" width="9.5703125" style="3" customWidth="1"/>
    <col min="30" max="30" width="12.42578125" style="18" customWidth="1"/>
    <col min="31" max="31" width="15.5703125" style="18" hidden="1" customWidth="1"/>
    <col min="32" max="32" width="12.42578125" style="18" hidden="1" customWidth="1"/>
    <col min="33" max="33" width="15.42578125" style="1" customWidth="1"/>
    <col min="34" max="34" width="0.85546875" style="1"/>
    <col min="35" max="35" width="0.85546875" style="1" customWidth="1"/>
    <col min="36" max="36" width="0.85546875" style="1"/>
    <col min="37" max="37" width="0.85546875" style="1" customWidth="1"/>
    <col min="38" max="16384" width="0.85546875" style="1"/>
  </cols>
  <sheetData>
    <row r="1" spans="1:35" s="2" customFormat="1" ht="105.75" customHeight="1" x14ac:dyDescent="0.25">
      <c r="A1" s="45" t="s">
        <v>172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</row>
    <row r="2" spans="1:35" s="2" customFormat="1" ht="14.25" customHeight="1" x14ac:dyDescent="0.25">
      <c r="A2" s="20"/>
      <c r="B2" s="5"/>
      <c r="C2" s="5"/>
      <c r="D2" s="5"/>
      <c r="E2" s="5" t="s">
        <v>83</v>
      </c>
      <c r="F2" s="9"/>
      <c r="G2" s="5" t="s">
        <v>84</v>
      </c>
      <c r="H2" s="9"/>
      <c r="I2" s="5"/>
      <c r="J2" s="5"/>
      <c r="K2" s="5" t="s">
        <v>85</v>
      </c>
      <c r="L2" s="5"/>
      <c r="M2" s="5" t="s">
        <v>86</v>
      </c>
      <c r="N2" s="9"/>
      <c r="O2" s="5"/>
      <c r="P2" s="5"/>
      <c r="Q2" s="5" t="s">
        <v>133</v>
      </c>
      <c r="R2" s="9"/>
      <c r="S2" s="5" t="s">
        <v>87</v>
      </c>
      <c r="T2" s="9"/>
      <c r="U2" s="5" t="s">
        <v>88</v>
      </c>
      <c r="V2" s="5"/>
      <c r="W2" s="5"/>
      <c r="X2" s="5"/>
      <c r="Y2" s="5" t="s">
        <v>121</v>
      </c>
      <c r="Z2" s="5"/>
      <c r="AA2" s="5"/>
      <c r="AB2" s="5" t="s">
        <v>122</v>
      </c>
      <c r="AC2" s="5"/>
      <c r="AD2" s="5"/>
      <c r="AE2" s="5"/>
      <c r="AF2" s="5"/>
      <c r="AG2" s="5"/>
      <c r="AH2" s="31"/>
      <c r="AI2" s="31"/>
    </row>
    <row r="3" spans="1:35" s="2" customFormat="1" ht="409.5" customHeight="1" x14ac:dyDescent="0.25">
      <c r="A3" s="20" t="s">
        <v>161</v>
      </c>
      <c r="B3" s="4" t="s">
        <v>159</v>
      </c>
      <c r="C3" s="4" t="s">
        <v>131</v>
      </c>
      <c r="D3" s="4" t="s">
        <v>132</v>
      </c>
      <c r="E3" s="21" t="s">
        <v>160</v>
      </c>
      <c r="F3" s="9" t="s">
        <v>79</v>
      </c>
      <c r="G3" s="21" t="s">
        <v>162</v>
      </c>
      <c r="H3" s="9" t="s">
        <v>79</v>
      </c>
      <c r="I3" s="4" t="s">
        <v>128</v>
      </c>
      <c r="J3" s="4" t="s">
        <v>115</v>
      </c>
      <c r="K3" s="8" t="s">
        <v>163</v>
      </c>
      <c r="L3" s="9" t="s">
        <v>79</v>
      </c>
      <c r="M3" s="8" t="s">
        <v>164</v>
      </c>
      <c r="N3" s="9" t="s">
        <v>79</v>
      </c>
      <c r="O3" s="4" t="s">
        <v>127</v>
      </c>
      <c r="P3" s="4" t="s">
        <v>129</v>
      </c>
      <c r="Q3" s="8" t="s">
        <v>165</v>
      </c>
      <c r="R3" s="9" t="s">
        <v>79</v>
      </c>
      <c r="S3" s="8" t="s">
        <v>166</v>
      </c>
      <c r="T3" s="9" t="s">
        <v>79</v>
      </c>
      <c r="U3" s="8" t="s">
        <v>123</v>
      </c>
      <c r="V3" s="9" t="s">
        <v>79</v>
      </c>
      <c r="W3" s="4" t="s">
        <v>89</v>
      </c>
      <c r="X3" s="4" t="s">
        <v>90</v>
      </c>
      <c r="Y3" s="8" t="s">
        <v>167</v>
      </c>
      <c r="Z3" s="9" t="s">
        <v>79</v>
      </c>
      <c r="AA3" s="4" t="s">
        <v>130</v>
      </c>
      <c r="AB3" s="8" t="s">
        <v>168</v>
      </c>
      <c r="AC3" s="9" t="s">
        <v>79</v>
      </c>
      <c r="AD3" s="6" t="s">
        <v>78</v>
      </c>
      <c r="AE3" s="7" t="s">
        <v>134</v>
      </c>
      <c r="AF3" s="6" t="s">
        <v>93</v>
      </c>
      <c r="AG3" s="39" t="s">
        <v>171</v>
      </c>
    </row>
    <row r="4" spans="1:35" ht="37.5" customHeight="1" x14ac:dyDescent="0.25">
      <c r="A4" s="22" t="s">
        <v>169</v>
      </c>
      <c r="B4" s="34">
        <v>12792</v>
      </c>
      <c r="C4" s="34">
        <v>2322</v>
      </c>
      <c r="D4" s="34">
        <v>192</v>
      </c>
      <c r="E4" s="11">
        <f t="shared" ref="E4:E29" si="0">C4/B4</f>
        <v>0.18151969981238275</v>
      </c>
      <c r="F4" s="12">
        <f t="shared" ref="F4:F29" si="1">RANK(E4,E:E,1)</f>
        <v>9</v>
      </c>
      <c r="G4" s="11">
        <f t="shared" ref="G4:G29" si="2">D4/B4</f>
        <v>1.50093808630394E-2</v>
      </c>
      <c r="H4" s="12">
        <f t="shared" ref="H4:H29" si="3">RANK(G4,G:G,1)</f>
        <v>23</v>
      </c>
      <c r="I4" s="34">
        <v>1700</v>
      </c>
      <c r="J4" s="34">
        <v>186</v>
      </c>
      <c r="K4" s="11">
        <f t="shared" ref="K4:K29" si="4">I4/C4</f>
        <v>0.73212747631352282</v>
      </c>
      <c r="L4" s="12">
        <f t="shared" ref="L4:L29" si="5">RANK(K4,K:K,1)</f>
        <v>22</v>
      </c>
      <c r="M4" s="11">
        <f t="shared" ref="M4:M29" si="6">J4/C4</f>
        <v>8.0103359173126609E-2</v>
      </c>
      <c r="N4" s="12">
        <f t="shared" ref="N4:N29" si="7">RANK(M4,M:M,1)</f>
        <v>22</v>
      </c>
      <c r="O4" s="10">
        <v>1697</v>
      </c>
      <c r="P4" s="34">
        <v>33</v>
      </c>
      <c r="Q4" s="11">
        <f>W4</f>
        <v>0.5</v>
      </c>
      <c r="R4" s="12">
        <f t="shared" ref="R4:R29" si="8">RANK(Q4,Q:Q,1)</f>
        <v>26</v>
      </c>
      <c r="S4" s="11">
        <f t="shared" ref="S4:S29" si="9">P4/B4</f>
        <v>2.5797373358348967E-3</v>
      </c>
      <c r="T4" s="12">
        <f t="shared" ref="T4:T29" si="10">RANK(S4,S:S,1)</f>
        <v>18</v>
      </c>
      <c r="U4" s="11">
        <f t="shared" ref="U4:U29" si="11">O4/I4</f>
        <v>0.99823529411764711</v>
      </c>
      <c r="V4" s="12">
        <f t="shared" ref="V4:V29" si="12">RANK(U4,U:U,1)</f>
        <v>26</v>
      </c>
      <c r="W4" s="38">
        <v>0.5</v>
      </c>
      <c r="X4" s="10">
        <f t="shared" ref="X4:X29" si="13">IFERROR(ROUNDUP(B4/W4,0),0)</f>
        <v>25584</v>
      </c>
      <c r="Y4" s="11">
        <f t="shared" ref="Y4:Y29" si="14">X4/SUM(X$4:X$29)</f>
        <v>2.8725668963163236E-2</v>
      </c>
      <c r="Z4" s="42">
        <v>0.5</v>
      </c>
      <c r="AA4" s="10">
        <v>0</v>
      </c>
      <c r="AB4" s="33">
        <f t="shared" ref="AB4:AB29" si="15">AA4/B4</f>
        <v>0</v>
      </c>
      <c r="AC4" s="13">
        <f t="shared" ref="AC4:AC29" si="16">RANK(AB4,AB:AB,1)</f>
        <v>1</v>
      </c>
      <c r="AD4" s="16">
        <f t="shared" ref="AD4:AD29" si="17">SUM(F4,L4,T4,V4,Z4,N4,H4,R4,AC4)</f>
        <v>147.5</v>
      </c>
      <c r="AE4" s="14">
        <v>1</v>
      </c>
      <c r="AF4" s="17">
        <f t="shared" ref="AF4:AF29" si="18">IF((AE4-AG4)&gt;0,"+"&amp;(AE4-AG4),(AE4-AG4))</f>
        <v>-4</v>
      </c>
      <c r="AG4" s="40">
        <v>5</v>
      </c>
    </row>
    <row r="5" spans="1:35" ht="37.5" customHeight="1" x14ac:dyDescent="0.25">
      <c r="A5" s="22" t="s">
        <v>135</v>
      </c>
      <c r="B5" s="34">
        <v>13771</v>
      </c>
      <c r="C5" s="34">
        <v>3164</v>
      </c>
      <c r="D5" s="34">
        <v>13</v>
      </c>
      <c r="E5" s="11">
        <f t="shared" si="0"/>
        <v>0.22975818749546148</v>
      </c>
      <c r="F5" s="12">
        <f t="shared" si="1"/>
        <v>20</v>
      </c>
      <c r="G5" s="11">
        <f t="shared" si="2"/>
        <v>9.4401278048072035E-4</v>
      </c>
      <c r="H5" s="12">
        <f t="shared" si="3"/>
        <v>5</v>
      </c>
      <c r="I5" s="34">
        <v>695</v>
      </c>
      <c r="J5" s="34">
        <v>21</v>
      </c>
      <c r="K5" s="11">
        <f t="shared" si="4"/>
        <v>0.21965865992414665</v>
      </c>
      <c r="L5" s="12">
        <f t="shared" si="5"/>
        <v>1</v>
      </c>
      <c r="M5" s="11">
        <f t="shared" si="6"/>
        <v>6.6371681415929203E-3</v>
      </c>
      <c r="N5" s="12">
        <f t="shared" si="7"/>
        <v>3</v>
      </c>
      <c r="O5" s="10">
        <v>605</v>
      </c>
      <c r="P5" s="34">
        <v>29</v>
      </c>
      <c r="Q5" s="11">
        <f t="shared" ref="Q5:Q29" si="19">O5/B5</f>
        <v>4.3932902476218137E-2</v>
      </c>
      <c r="R5" s="12">
        <f t="shared" si="8"/>
        <v>3</v>
      </c>
      <c r="S5" s="11">
        <f t="shared" si="9"/>
        <v>2.1058746641492991E-3</v>
      </c>
      <c r="T5" s="12">
        <f t="shared" si="10"/>
        <v>15</v>
      </c>
      <c r="U5" s="11">
        <f t="shared" si="11"/>
        <v>0.87050359712230219</v>
      </c>
      <c r="V5" s="12">
        <f t="shared" si="12"/>
        <v>24</v>
      </c>
      <c r="W5" s="38">
        <v>0.5</v>
      </c>
      <c r="X5" s="10">
        <f t="shared" si="13"/>
        <v>27542</v>
      </c>
      <c r="Y5" s="11">
        <f t="shared" si="14"/>
        <v>3.0924107824556044E-2</v>
      </c>
      <c r="Z5" s="42">
        <v>0.5</v>
      </c>
      <c r="AA5" s="10">
        <v>2</v>
      </c>
      <c r="AB5" s="33">
        <f t="shared" si="15"/>
        <v>1.4523273545857237E-4</v>
      </c>
      <c r="AC5" s="13">
        <f t="shared" si="16"/>
        <v>7</v>
      </c>
      <c r="AD5" s="16">
        <f t="shared" si="17"/>
        <v>78.5</v>
      </c>
      <c r="AE5" s="14">
        <v>6</v>
      </c>
      <c r="AF5" s="17">
        <f t="shared" si="18"/>
        <v>-18</v>
      </c>
      <c r="AG5" s="40">
        <v>24</v>
      </c>
    </row>
    <row r="6" spans="1:35" ht="37.5" customHeight="1" x14ac:dyDescent="0.25">
      <c r="A6" s="15" t="s">
        <v>136</v>
      </c>
      <c r="B6" s="34">
        <v>30231</v>
      </c>
      <c r="C6" s="34">
        <v>5458</v>
      </c>
      <c r="D6" s="34">
        <v>0</v>
      </c>
      <c r="E6" s="11">
        <f t="shared" si="0"/>
        <v>0.18054315107009361</v>
      </c>
      <c r="F6" s="12">
        <f t="shared" si="1"/>
        <v>8</v>
      </c>
      <c r="G6" s="11">
        <f t="shared" si="2"/>
        <v>0</v>
      </c>
      <c r="H6" s="12">
        <f t="shared" si="3"/>
        <v>1</v>
      </c>
      <c r="I6" s="34">
        <v>2870</v>
      </c>
      <c r="J6" s="34">
        <v>94</v>
      </c>
      <c r="K6" s="11">
        <f t="shared" si="4"/>
        <v>0.52583363869549282</v>
      </c>
      <c r="L6" s="12">
        <f t="shared" si="5"/>
        <v>11</v>
      </c>
      <c r="M6" s="11">
        <f t="shared" si="6"/>
        <v>1.7222425796995237E-2</v>
      </c>
      <c r="N6" s="12">
        <f t="shared" si="7"/>
        <v>6</v>
      </c>
      <c r="O6" s="10">
        <v>2275</v>
      </c>
      <c r="P6" s="34">
        <v>39</v>
      </c>
      <c r="Q6" s="11">
        <f t="shared" si="19"/>
        <v>7.5253878469121099E-2</v>
      </c>
      <c r="R6" s="12">
        <f t="shared" si="8"/>
        <v>15</v>
      </c>
      <c r="S6" s="11">
        <f t="shared" si="9"/>
        <v>1.290066488042076E-3</v>
      </c>
      <c r="T6" s="12">
        <f t="shared" si="10"/>
        <v>11</v>
      </c>
      <c r="U6" s="11">
        <f t="shared" si="11"/>
        <v>0.79268292682926833</v>
      </c>
      <c r="V6" s="12">
        <f t="shared" si="12"/>
        <v>22</v>
      </c>
      <c r="W6" s="38">
        <v>1</v>
      </c>
      <c r="X6" s="10">
        <f t="shared" si="13"/>
        <v>30231</v>
      </c>
      <c r="Y6" s="11">
        <f t="shared" si="14"/>
        <v>3.3943312164844738E-2</v>
      </c>
      <c r="Z6" s="13">
        <v>1</v>
      </c>
      <c r="AA6" s="10">
        <v>15</v>
      </c>
      <c r="AB6" s="33">
        <f t="shared" si="15"/>
        <v>4.9617941847772157E-4</v>
      </c>
      <c r="AC6" s="13">
        <f t="shared" si="16"/>
        <v>16</v>
      </c>
      <c r="AD6" s="16">
        <f t="shared" si="17"/>
        <v>91</v>
      </c>
      <c r="AE6" s="14">
        <v>2</v>
      </c>
      <c r="AF6" s="17">
        <f t="shared" si="18"/>
        <v>-16</v>
      </c>
      <c r="AG6" s="40">
        <v>18</v>
      </c>
    </row>
    <row r="7" spans="1:35" ht="37.5" customHeight="1" x14ac:dyDescent="0.25">
      <c r="A7" s="22" t="s">
        <v>137</v>
      </c>
      <c r="B7" s="34">
        <v>28224</v>
      </c>
      <c r="C7" s="34">
        <v>5294</v>
      </c>
      <c r="D7" s="34">
        <v>148</v>
      </c>
      <c r="E7" s="11">
        <f t="shared" si="0"/>
        <v>0.18757086167800455</v>
      </c>
      <c r="F7" s="12">
        <f t="shared" si="1"/>
        <v>11</v>
      </c>
      <c r="G7" s="11">
        <f t="shared" si="2"/>
        <v>5.2437641723356012E-3</v>
      </c>
      <c r="H7" s="12">
        <f t="shared" si="3"/>
        <v>10</v>
      </c>
      <c r="I7" s="34">
        <v>3200</v>
      </c>
      <c r="J7" s="34">
        <v>153</v>
      </c>
      <c r="K7" s="11">
        <f t="shared" si="4"/>
        <v>0.6044578768417076</v>
      </c>
      <c r="L7" s="12">
        <f t="shared" si="5"/>
        <v>14</v>
      </c>
      <c r="M7" s="11">
        <f t="shared" si="6"/>
        <v>2.8900642236494144E-2</v>
      </c>
      <c r="N7" s="12">
        <f t="shared" si="7"/>
        <v>9</v>
      </c>
      <c r="O7" s="10">
        <v>1765</v>
      </c>
      <c r="P7" s="34">
        <v>33</v>
      </c>
      <c r="Q7" s="11">
        <f t="shared" si="19"/>
        <v>6.2535430839002273E-2</v>
      </c>
      <c r="R7" s="12">
        <f t="shared" si="8"/>
        <v>12</v>
      </c>
      <c r="S7" s="11">
        <f t="shared" si="9"/>
        <v>1.1692176870748299E-3</v>
      </c>
      <c r="T7" s="12">
        <f t="shared" si="10"/>
        <v>10</v>
      </c>
      <c r="U7" s="11">
        <f t="shared" si="11"/>
        <v>0.55156249999999996</v>
      </c>
      <c r="V7" s="12">
        <f t="shared" si="12"/>
        <v>6</v>
      </c>
      <c r="W7" s="38">
        <v>1</v>
      </c>
      <c r="X7" s="10">
        <f t="shared" si="13"/>
        <v>28224</v>
      </c>
      <c r="Y7" s="11">
        <f t="shared" si="14"/>
        <v>3.1689856192007475E-2</v>
      </c>
      <c r="Z7" s="13">
        <v>1</v>
      </c>
      <c r="AA7" s="10">
        <v>8</v>
      </c>
      <c r="AB7" s="33">
        <f t="shared" si="15"/>
        <v>2.834467120181406E-4</v>
      </c>
      <c r="AC7" s="13">
        <f t="shared" si="16"/>
        <v>12</v>
      </c>
      <c r="AD7" s="16">
        <f t="shared" si="17"/>
        <v>85</v>
      </c>
      <c r="AE7" s="14">
        <v>3</v>
      </c>
      <c r="AF7" s="17">
        <f t="shared" si="18"/>
        <v>-18</v>
      </c>
      <c r="AG7" s="40">
        <v>21</v>
      </c>
    </row>
    <row r="8" spans="1:35" ht="37.5" customHeight="1" x14ac:dyDescent="0.25">
      <c r="A8" s="22" t="s">
        <v>156</v>
      </c>
      <c r="B8" s="34">
        <v>118877</v>
      </c>
      <c r="C8" s="34">
        <v>13330</v>
      </c>
      <c r="D8" s="34">
        <v>636</v>
      </c>
      <c r="E8" s="11">
        <f t="shared" si="0"/>
        <v>0.11213270859796259</v>
      </c>
      <c r="F8" s="12">
        <f t="shared" si="1"/>
        <v>1</v>
      </c>
      <c r="G8" s="11">
        <f t="shared" si="2"/>
        <v>5.3500677170520792E-3</v>
      </c>
      <c r="H8" s="12">
        <f t="shared" si="3"/>
        <v>12</v>
      </c>
      <c r="I8" s="34">
        <v>4304</v>
      </c>
      <c r="J8" s="34">
        <v>864</v>
      </c>
      <c r="K8" s="11">
        <f t="shared" si="4"/>
        <v>0.32288072018004499</v>
      </c>
      <c r="L8" s="12">
        <f t="shared" si="5"/>
        <v>4</v>
      </c>
      <c r="M8" s="11">
        <f t="shared" si="6"/>
        <v>6.4816204051012752E-2</v>
      </c>
      <c r="N8" s="12">
        <f t="shared" si="7"/>
        <v>19</v>
      </c>
      <c r="O8" s="10">
        <v>2998</v>
      </c>
      <c r="P8" s="34">
        <v>132</v>
      </c>
      <c r="Q8" s="11">
        <f t="shared" si="19"/>
        <v>2.5219344364342977E-2</v>
      </c>
      <c r="R8" s="12">
        <f t="shared" si="8"/>
        <v>2</v>
      </c>
      <c r="S8" s="11">
        <f t="shared" si="9"/>
        <v>1.1103914129730729E-3</v>
      </c>
      <c r="T8" s="12">
        <f t="shared" si="10"/>
        <v>8</v>
      </c>
      <c r="U8" s="11">
        <f t="shared" si="11"/>
        <v>0.69656133828996281</v>
      </c>
      <c r="V8" s="12">
        <f t="shared" si="12"/>
        <v>14</v>
      </c>
      <c r="W8" s="38">
        <v>2</v>
      </c>
      <c r="X8" s="10">
        <f t="shared" si="13"/>
        <v>59439</v>
      </c>
      <c r="Y8" s="11">
        <f t="shared" si="14"/>
        <v>6.6738001778512343E-2</v>
      </c>
      <c r="Z8" s="13">
        <v>2</v>
      </c>
      <c r="AA8" s="10">
        <v>32</v>
      </c>
      <c r="AB8" s="33">
        <f t="shared" si="15"/>
        <v>2.6918579708438132E-4</v>
      </c>
      <c r="AC8" s="13">
        <f t="shared" si="16"/>
        <v>11</v>
      </c>
      <c r="AD8" s="16">
        <f t="shared" si="17"/>
        <v>73</v>
      </c>
      <c r="AE8" s="14">
        <v>18</v>
      </c>
      <c r="AF8" s="17">
        <f t="shared" si="18"/>
        <v>-7</v>
      </c>
      <c r="AG8" s="40">
        <v>25</v>
      </c>
    </row>
    <row r="9" spans="1:35" ht="37.5" customHeight="1" x14ac:dyDescent="0.25">
      <c r="A9" s="22" t="s">
        <v>158</v>
      </c>
      <c r="B9" s="34">
        <v>466013</v>
      </c>
      <c r="C9" s="34">
        <v>98017</v>
      </c>
      <c r="D9" s="34">
        <v>5490</v>
      </c>
      <c r="E9" s="11">
        <f t="shared" si="0"/>
        <v>0.21033104226706123</v>
      </c>
      <c r="F9" s="12">
        <f t="shared" si="1"/>
        <v>18</v>
      </c>
      <c r="G9" s="11">
        <f t="shared" si="2"/>
        <v>1.1780787231257497E-2</v>
      </c>
      <c r="H9" s="12">
        <f t="shared" si="3"/>
        <v>18</v>
      </c>
      <c r="I9" s="34">
        <v>30523</v>
      </c>
      <c r="J9" s="34">
        <v>9143</v>
      </c>
      <c r="K9" s="11">
        <f t="shared" si="4"/>
        <v>0.31140516441025534</v>
      </c>
      <c r="L9" s="12">
        <f t="shared" si="5"/>
        <v>2</v>
      </c>
      <c r="M9" s="11">
        <f t="shared" si="6"/>
        <v>9.3279737188446898E-2</v>
      </c>
      <c r="N9" s="12">
        <f t="shared" si="7"/>
        <v>24</v>
      </c>
      <c r="O9" s="10">
        <v>10258</v>
      </c>
      <c r="P9" s="34">
        <v>353</v>
      </c>
      <c r="Q9" s="11">
        <f t="shared" si="19"/>
        <v>2.2012261460517196E-2</v>
      </c>
      <c r="R9" s="12">
        <f t="shared" si="8"/>
        <v>1</v>
      </c>
      <c r="S9" s="11">
        <f t="shared" si="9"/>
        <v>7.5748959792967146E-4</v>
      </c>
      <c r="T9" s="12">
        <f t="shared" si="10"/>
        <v>6</v>
      </c>
      <c r="U9" s="11">
        <f t="shared" si="11"/>
        <v>0.33607443567146089</v>
      </c>
      <c r="V9" s="12">
        <f t="shared" si="12"/>
        <v>1</v>
      </c>
      <c r="W9" s="38">
        <v>4</v>
      </c>
      <c r="X9" s="10">
        <f t="shared" si="13"/>
        <v>116504</v>
      </c>
      <c r="Y9" s="11">
        <f t="shared" si="14"/>
        <v>0.13081048064745035</v>
      </c>
      <c r="Z9" s="13">
        <v>4</v>
      </c>
      <c r="AA9" s="10">
        <v>558</v>
      </c>
      <c r="AB9" s="33">
        <f t="shared" si="15"/>
        <v>1.1973914890786308E-3</v>
      </c>
      <c r="AC9" s="13">
        <f t="shared" si="16"/>
        <v>26</v>
      </c>
      <c r="AD9" s="16">
        <f t="shared" si="17"/>
        <v>100</v>
      </c>
      <c r="AE9" s="14">
        <v>59</v>
      </c>
      <c r="AF9" s="17" t="str">
        <f t="shared" si="18"/>
        <v>+45</v>
      </c>
      <c r="AG9" s="40">
        <v>14</v>
      </c>
    </row>
    <row r="10" spans="1:35" ht="37.5" customHeight="1" x14ac:dyDescent="0.25">
      <c r="A10" s="22" t="s">
        <v>157</v>
      </c>
      <c r="B10" s="34">
        <v>26573</v>
      </c>
      <c r="C10" s="34">
        <v>5157</v>
      </c>
      <c r="D10" s="34">
        <v>66</v>
      </c>
      <c r="E10" s="11">
        <f t="shared" si="0"/>
        <v>0.19406916795243292</v>
      </c>
      <c r="F10" s="12">
        <f t="shared" si="1"/>
        <v>13</v>
      </c>
      <c r="G10" s="11">
        <f t="shared" si="2"/>
        <v>2.483724080833929E-3</v>
      </c>
      <c r="H10" s="12">
        <f t="shared" si="3"/>
        <v>7</v>
      </c>
      <c r="I10" s="34">
        <v>3798</v>
      </c>
      <c r="J10" s="34">
        <v>103</v>
      </c>
      <c r="K10" s="11">
        <f t="shared" si="4"/>
        <v>0.7364746945898778</v>
      </c>
      <c r="L10" s="12">
        <f t="shared" si="5"/>
        <v>23</v>
      </c>
      <c r="M10" s="11">
        <f t="shared" si="6"/>
        <v>1.9972852433585417E-2</v>
      </c>
      <c r="N10" s="12">
        <f t="shared" si="7"/>
        <v>7</v>
      </c>
      <c r="O10" s="10">
        <v>1572</v>
      </c>
      <c r="P10" s="34">
        <v>69</v>
      </c>
      <c r="Q10" s="11">
        <f t="shared" si="19"/>
        <v>5.9157791743499041E-2</v>
      </c>
      <c r="R10" s="12">
        <f t="shared" si="8"/>
        <v>10</v>
      </c>
      <c r="S10" s="11">
        <f t="shared" si="9"/>
        <v>2.5966206299627443E-3</v>
      </c>
      <c r="T10" s="12">
        <f t="shared" si="10"/>
        <v>19</v>
      </c>
      <c r="U10" s="11">
        <f t="shared" si="11"/>
        <v>0.41390205371248023</v>
      </c>
      <c r="V10" s="12">
        <f t="shared" si="12"/>
        <v>2</v>
      </c>
      <c r="W10" s="38">
        <v>1</v>
      </c>
      <c r="X10" s="10">
        <f t="shared" si="13"/>
        <v>26573</v>
      </c>
      <c r="Y10" s="11">
        <f t="shared" si="14"/>
        <v>2.9836116375787081E-2</v>
      </c>
      <c r="Z10" s="13">
        <v>1</v>
      </c>
      <c r="AA10" s="10">
        <v>18</v>
      </c>
      <c r="AB10" s="33">
        <f t="shared" si="15"/>
        <v>6.7737929477288978E-4</v>
      </c>
      <c r="AC10" s="13">
        <f t="shared" si="16"/>
        <v>18</v>
      </c>
      <c r="AD10" s="16">
        <f t="shared" si="17"/>
        <v>100</v>
      </c>
      <c r="AE10" s="14">
        <v>35</v>
      </c>
      <c r="AF10" s="17" t="str">
        <f t="shared" si="18"/>
        <v>+20</v>
      </c>
      <c r="AG10" s="40">
        <v>15</v>
      </c>
    </row>
    <row r="11" spans="1:35" ht="37.5" customHeight="1" x14ac:dyDescent="0.25">
      <c r="A11" s="22" t="s">
        <v>154</v>
      </c>
      <c r="B11" s="34">
        <v>31285</v>
      </c>
      <c r="C11" s="34">
        <v>7078</v>
      </c>
      <c r="D11" s="34">
        <v>2397</v>
      </c>
      <c r="E11" s="11">
        <f t="shared" si="0"/>
        <v>0.22624260827872783</v>
      </c>
      <c r="F11" s="12">
        <f t="shared" si="1"/>
        <v>19</v>
      </c>
      <c r="G11" s="11">
        <f t="shared" si="2"/>
        <v>7.6618187629854562E-2</v>
      </c>
      <c r="H11" s="12">
        <f t="shared" si="3"/>
        <v>26</v>
      </c>
      <c r="I11" s="34">
        <v>2268</v>
      </c>
      <c r="J11" s="34">
        <v>301</v>
      </c>
      <c r="K11" s="11">
        <f t="shared" si="4"/>
        <v>0.32042949985871716</v>
      </c>
      <c r="L11" s="12">
        <f t="shared" si="5"/>
        <v>3</v>
      </c>
      <c r="M11" s="11">
        <f t="shared" si="6"/>
        <v>4.2526137326928511E-2</v>
      </c>
      <c r="N11" s="12">
        <f t="shared" si="7"/>
        <v>13</v>
      </c>
      <c r="O11" s="10">
        <v>1596</v>
      </c>
      <c r="P11" s="34">
        <v>66</v>
      </c>
      <c r="Q11" s="11">
        <f t="shared" si="19"/>
        <v>5.1014863353044587E-2</v>
      </c>
      <c r="R11" s="12">
        <f t="shared" si="8"/>
        <v>8</v>
      </c>
      <c r="S11" s="11">
        <f t="shared" si="9"/>
        <v>2.1096372063289116E-3</v>
      </c>
      <c r="T11" s="12">
        <f t="shared" si="10"/>
        <v>16</v>
      </c>
      <c r="U11" s="11">
        <f t="shared" si="11"/>
        <v>0.70370370370370372</v>
      </c>
      <c r="V11" s="12">
        <f t="shared" si="12"/>
        <v>15</v>
      </c>
      <c r="W11" s="38">
        <v>1</v>
      </c>
      <c r="X11" s="10">
        <f t="shared" si="13"/>
        <v>31285</v>
      </c>
      <c r="Y11" s="11">
        <f t="shared" si="14"/>
        <v>3.5126741459996946E-2</v>
      </c>
      <c r="Z11" s="13">
        <v>1</v>
      </c>
      <c r="AA11" s="10">
        <v>19</v>
      </c>
      <c r="AB11" s="33">
        <f t="shared" si="15"/>
        <v>6.0731980182195946E-4</v>
      </c>
      <c r="AC11" s="13">
        <f t="shared" si="16"/>
        <v>17</v>
      </c>
      <c r="AD11" s="16">
        <f t="shared" si="17"/>
        <v>118</v>
      </c>
      <c r="AE11" s="14">
        <v>29</v>
      </c>
      <c r="AF11" s="17" t="str">
        <f t="shared" si="18"/>
        <v>+20</v>
      </c>
      <c r="AG11" s="40">
        <v>9</v>
      </c>
    </row>
    <row r="12" spans="1:35" ht="37.5" customHeight="1" x14ac:dyDescent="0.25">
      <c r="A12" s="22" t="s">
        <v>155</v>
      </c>
      <c r="B12" s="34">
        <v>41063</v>
      </c>
      <c r="C12" s="34">
        <v>8581</v>
      </c>
      <c r="D12" s="34">
        <v>503</v>
      </c>
      <c r="E12" s="11">
        <f t="shared" si="0"/>
        <v>0.20897158025473053</v>
      </c>
      <c r="F12" s="12">
        <f t="shared" si="1"/>
        <v>17</v>
      </c>
      <c r="G12" s="11">
        <f t="shared" si="2"/>
        <v>1.2249470326084309E-2</v>
      </c>
      <c r="H12" s="12">
        <f t="shared" si="3"/>
        <v>20</v>
      </c>
      <c r="I12" s="34">
        <v>3506</v>
      </c>
      <c r="J12" s="34">
        <v>68</v>
      </c>
      <c r="K12" s="11">
        <f t="shared" si="4"/>
        <v>0.4085770889173756</v>
      </c>
      <c r="L12" s="12">
        <f t="shared" si="5"/>
        <v>8</v>
      </c>
      <c r="M12" s="11">
        <f t="shared" si="6"/>
        <v>7.9244843258361505E-3</v>
      </c>
      <c r="N12" s="12">
        <f t="shared" si="7"/>
        <v>4</v>
      </c>
      <c r="O12" s="10">
        <v>2180</v>
      </c>
      <c r="P12" s="34">
        <v>41</v>
      </c>
      <c r="Q12" s="11">
        <f t="shared" si="19"/>
        <v>5.3089155687601974E-2</v>
      </c>
      <c r="R12" s="12">
        <f t="shared" si="8"/>
        <v>9</v>
      </c>
      <c r="S12" s="11">
        <f t="shared" si="9"/>
        <v>9.9846577210627565E-4</v>
      </c>
      <c r="T12" s="12">
        <f t="shared" si="10"/>
        <v>7</v>
      </c>
      <c r="U12" s="11">
        <f t="shared" si="11"/>
        <v>0.62179121505989732</v>
      </c>
      <c r="V12" s="12">
        <f t="shared" si="12"/>
        <v>10</v>
      </c>
      <c r="W12" s="38">
        <v>1</v>
      </c>
      <c r="X12" s="10">
        <f t="shared" si="13"/>
        <v>41063</v>
      </c>
      <c r="Y12" s="11">
        <f t="shared" si="14"/>
        <v>4.6105462188648062E-2</v>
      </c>
      <c r="Z12" s="13">
        <v>1</v>
      </c>
      <c r="AA12" s="10">
        <v>9</v>
      </c>
      <c r="AB12" s="33">
        <f t="shared" si="15"/>
        <v>2.1917541338918248E-4</v>
      </c>
      <c r="AC12" s="13">
        <f t="shared" si="16"/>
        <v>9</v>
      </c>
      <c r="AD12" s="16">
        <f t="shared" si="17"/>
        <v>85</v>
      </c>
      <c r="AE12" s="14">
        <v>25</v>
      </c>
      <c r="AF12" s="17" t="str">
        <f t="shared" si="18"/>
        <v>+3</v>
      </c>
      <c r="AG12" s="40">
        <v>22</v>
      </c>
    </row>
    <row r="13" spans="1:35" ht="37.5" customHeight="1" x14ac:dyDescent="0.25">
      <c r="A13" s="22" t="s">
        <v>138</v>
      </c>
      <c r="B13" s="34">
        <v>21105</v>
      </c>
      <c r="C13" s="34">
        <v>3569</v>
      </c>
      <c r="D13" s="34">
        <v>0</v>
      </c>
      <c r="E13" s="11">
        <f t="shared" si="0"/>
        <v>0.16910684671878701</v>
      </c>
      <c r="F13" s="12">
        <f t="shared" si="1"/>
        <v>4</v>
      </c>
      <c r="G13" s="11">
        <f t="shared" si="2"/>
        <v>0</v>
      </c>
      <c r="H13" s="12">
        <f t="shared" si="3"/>
        <v>1</v>
      </c>
      <c r="I13" s="34">
        <v>1835</v>
      </c>
      <c r="J13" s="34">
        <v>51</v>
      </c>
      <c r="K13" s="11">
        <f t="shared" si="4"/>
        <v>0.51414962174278511</v>
      </c>
      <c r="L13" s="12">
        <f t="shared" si="5"/>
        <v>10</v>
      </c>
      <c r="M13" s="11">
        <f t="shared" si="6"/>
        <v>1.4289717007565145E-2</v>
      </c>
      <c r="N13" s="12">
        <f t="shared" si="7"/>
        <v>5</v>
      </c>
      <c r="O13" s="10">
        <v>1310</v>
      </c>
      <c r="P13" s="34">
        <v>30</v>
      </c>
      <c r="Q13" s="11">
        <f t="shared" si="19"/>
        <v>6.207059938403222E-2</v>
      </c>
      <c r="R13" s="12">
        <f t="shared" si="8"/>
        <v>11</v>
      </c>
      <c r="S13" s="11">
        <f t="shared" si="9"/>
        <v>1.4214641080312722E-3</v>
      </c>
      <c r="T13" s="12">
        <f t="shared" si="10"/>
        <v>12</v>
      </c>
      <c r="U13" s="11">
        <f t="shared" si="11"/>
        <v>0.71389645776566757</v>
      </c>
      <c r="V13" s="12">
        <f t="shared" si="12"/>
        <v>17</v>
      </c>
      <c r="W13" s="38">
        <v>0.5</v>
      </c>
      <c r="X13" s="10">
        <f t="shared" si="13"/>
        <v>42210</v>
      </c>
      <c r="Y13" s="11">
        <f t="shared" si="14"/>
        <v>4.7393311715725465E-2</v>
      </c>
      <c r="Z13" s="42">
        <v>0.5</v>
      </c>
      <c r="AA13" s="10">
        <v>16</v>
      </c>
      <c r="AB13" s="33">
        <f t="shared" si="15"/>
        <v>7.5811419095001182E-4</v>
      </c>
      <c r="AC13" s="13">
        <f t="shared" si="16"/>
        <v>19</v>
      </c>
      <c r="AD13" s="16">
        <f t="shared" si="17"/>
        <v>79.5</v>
      </c>
      <c r="AE13" s="14">
        <v>13</v>
      </c>
      <c r="AF13" s="17">
        <f t="shared" si="18"/>
        <v>-10</v>
      </c>
      <c r="AG13" s="40">
        <v>23</v>
      </c>
    </row>
    <row r="14" spans="1:35" ht="37.5" customHeight="1" x14ac:dyDescent="0.25">
      <c r="A14" s="22" t="s">
        <v>139</v>
      </c>
      <c r="B14" s="34">
        <v>31580</v>
      </c>
      <c r="C14" s="34">
        <v>5356</v>
      </c>
      <c r="D14" s="34">
        <v>126</v>
      </c>
      <c r="E14" s="11">
        <f t="shared" si="0"/>
        <v>0.16960101329955668</v>
      </c>
      <c r="F14" s="12">
        <f t="shared" si="1"/>
        <v>5</v>
      </c>
      <c r="G14" s="11">
        <f t="shared" si="2"/>
        <v>3.9898670044331858E-3</v>
      </c>
      <c r="H14" s="12">
        <f t="shared" si="3"/>
        <v>8</v>
      </c>
      <c r="I14" s="34">
        <v>3299</v>
      </c>
      <c r="J14" s="34">
        <v>3</v>
      </c>
      <c r="K14" s="11">
        <f t="shared" si="4"/>
        <v>0.6159447348767737</v>
      </c>
      <c r="L14" s="12">
        <f t="shared" si="5"/>
        <v>17</v>
      </c>
      <c r="M14" s="11">
        <f t="shared" si="6"/>
        <v>5.6011949215832709E-4</v>
      </c>
      <c r="N14" s="12">
        <f t="shared" si="7"/>
        <v>2</v>
      </c>
      <c r="O14" s="10">
        <v>1569</v>
      </c>
      <c r="P14" s="34">
        <v>7</v>
      </c>
      <c r="Q14" s="11">
        <f t="shared" si="19"/>
        <v>4.9683343888537047E-2</v>
      </c>
      <c r="R14" s="12">
        <f t="shared" si="8"/>
        <v>7</v>
      </c>
      <c r="S14" s="11">
        <f t="shared" si="9"/>
        <v>2.2165927802406587E-4</v>
      </c>
      <c r="T14" s="12">
        <f t="shared" si="10"/>
        <v>3</v>
      </c>
      <c r="U14" s="11">
        <f t="shared" si="11"/>
        <v>0.4755986662625038</v>
      </c>
      <c r="V14" s="12">
        <f t="shared" si="12"/>
        <v>3</v>
      </c>
      <c r="W14" s="38">
        <v>0.5</v>
      </c>
      <c r="X14" s="10">
        <f t="shared" si="13"/>
        <v>63160</v>
      </c>
      <c r="Y14" s="11">
        <f t="shared" si="14"/>
        <v>7.0915933853712865E-2</v>
      </c>
      <c r="Z14" s="42">
        <v>0.5</v>
      </c>
      <c r="AA14" s="10">
        <v>2</v>
      </c>
      <c r="AB14" s="33">
        <f t="shared" si="15"/>
        <v>6.3331222292590253E-5</v>
      </c>
      <c r="AC14" s="13">
        <f t="shared" si="16"/>
        <v>4</v>
      </c>
      <c r="AD14" s="16">
        <f t="shared" si="17"/>
        <v>49.5</v>
      </c>
      <c r="AE14" s="14">
        <v>13</v>
      </c>
      <c r="AF14" s="17">
        <f t="shared" si="18"/>
        <v>-13</v>
      </c>
      <c r="AG14" s="40">
        <v>26</v>
      </c>
    </row>
    <row r="15" spans="1:35" ht="37.5" customHeight="1" x14ac:dyDescent="0.25">
      <c r="A15" s="22" t="s">
        <v>140</v>
      </c>
      <c r="B15" s="34">
        <v>16974</v>
      </c>
      <c r="C15" s="34">
        <v>5793</v>
      </c>
      <c r="D15" s="34">
        <v>249</v>
      </c>
      <c r="E15" s="11">
        <f t="shared" si="0"/>
        <v>0.34128667373630256</v>
      </c>
      <c r="F15" s="12">
        <f t="shared" si="1"/>
        <v>26</v>
      </c>
      <c r="G15" s="11">
        <f t="shared" si="2"/>
        <v>1.4669494521032167E-2</v>
      </c>
      <c r="H15" s="12">
        <f t="shared" si="3"/>
        <v>22</v>
      </c>
      <c r="I15" s="34">
        <v>1973</v>
      </c>
      <c r="J15" s="34">
        <v>427</v>
      </c>
      <c r="K15" s="11">
        <f t="shared" si="4"/>
        <v>0.34058346279993096</v>
      </c>
      <c r="L15" s="12">
        <f t="shared" si="5"/>
        <v>5</v>
      </c>
      <c r="M15" s="11">
        <f t="shared" si="6"/>
        <v>7.3709649577075778E-2</v>
      </c>
      <c r="N15" s="12">
        <f t="shared" si="7"/>
        <v>20</v>
      </c>
      <c r="O15" s="10">
        <v>1339</v>
      </c>
      <c r="P15" s="34">
        <v>4</v>
      </c>
      <c r="Q15" s="11">
        <f t="shared" si="19"/>
        <v>7.8885354070932015E-2</v>
      </c>
      <c r="R15" s="12">
        <f t="shared" si="8"/>
        <v>16</v>
      </c>
      <c r="S15" s="11">
        <f t="shared" si="9"/>
        <v>2.3565453045834805E-4</v>
      </c>
      <c r="T15" s="12">
        <f t="shared" si="10"/>
        <v>4</v>
      </c>
      <c r="U15" s="11">
        <f t="shared" si="11"/>
        <v>0.67866193613786108</v>
      </c>
      <c r="V15" s="12">
        <f t="shared" si="12"/>
        <v>13</v>
      </c>
      <c r="W15" s="38">
        <v>0.5</v>
      </c>
      <c r="X15" s="10">
        <f t="shared" si="13"/>
        <v>33948</v>
      </c>
      <c r="Y15" s="11">
        <f t="shared" si="14"/>
        <v>3.8116753047274292E-2</v>
      </c>
      <c r="Z15" s="42">
        <v>0.5</v>
      </c>
      <c r="AA15" s="10">
        <v>4</v>
      </c>
      <c r="AB15" s="33">
        <f t="shared" si="15"/>
        <v>2.3565453045834805E-4</v>
      </c>
      <c r="AC15" s="13">
        <f t="shared" si="16"/>
        <v>10</v>
      </c>
      <c r="AD15" s="16">
        <f t="shared" si="17"/>
        <v>116.5</v>
      </c>
      <c r="AE15" s="14">
        <v>10</v>
      </c>
      <c r="AF15" s="17">
        <f t="shared" si="18"/>
        <v>0</v>
      </c>
      <c r="AG15" s="40">
        <v>10</v>
      </c>
    </row>
    <row r="16" spans="1:35" ht="37.5" customHeight="1" x14ac:dyDescent="0.25">
      <c r="A16" s="22" t="s">
        <v>141</v>
      </c>
      <c r="B16" s="34">
        <v>22636</v>
      </c>
      <c r="C16" s="34">
        <v>6142</v>
      </c>
      <c r="D16" s="34">
        <v>119</v>
      </c>
      <c r="E16" s="11">
        <f t="shared" si="0"/>
        <v>0.27133769217176179</v>
      </c>
      <c r="F16" s="12">
        <f t="shared" si="1"/>
        <v>23</v>
      </c>
      <c r="G16" s="11">
        <f t="shared" si="2"/>
        <v>5.2571125640572536E-3</v>
      </c>
      <c r="H16" s="12">
        <f t="shared" si="3"/>
        <v>11</v>
      </c>
      <c r="I16" s="34">
        <v>4466</v>
      </c>
      <c r="J16" s="34">
        <v>390</v>
      </c>
      <c r="K16" s="11">
        <f t="shared" si="4"/>
        <v>0.72712471507652232</v>
      </c>
      <c r="L16" s="12">
        <f t="shared" si="5"/>
        <v>21</v>
      </c>
      <c r="M16" s="11">
        <f t="shared" si="6"/>
        <v>6.349723217193097E-2</v>
      </c>
      <c r="N16" s="12">
        <f t="shared" si="7"/>
        <v>17</v>
      </c>
      <c r="O16" s="10">
        <v>2655</v>
      </c>
      <c r="P16" s="34">
        <v>100</v>
      </c>
      <c r="Q16" s="11">
        <f t="shared" si="19"/>
        <v>0.11729104081993286</v>
      </c>
      <c r="R16" s="12">
        <f t="shared" si="8"/>
        <v>22</v>
      </c>
      <c r="S16" s="11">
        <f t="shared" si="9"/>
        <v>4.417741650468281E-3</v>
      </c>
      <c r="T16" s="12">
        <f t="shared" si="10"/>
        <v>24</v>
      </c>
      <c r="U16" s="11">
        <f t="shared" si="11"/>
        <v>0.59449171518137034</v>
      </c>
      <c r="V16" s="12">
        <f t="shared" si="12"/>
        <v>8</v>
      </c>
      <c r="W16" s="38">
        <v>0.5</v>
      </c>
      <c r="X16" s="10">
        <f t="shared" si="13"/>
        <v>45272</v>
      </c>
      <c r="Y16" s="11">
        <f t="shared" si="14"/>
        <v>5.0831319781907677E-2</v>
      </c>
      <c r="Z16" s="42">
        <v>0.5</v>
      </c>
      <c r="AA16" s="10">
        <v>2</v>
      </c>
      <c r="AB16" s="33">
        <f t="shared" si="15"/>
        <v>8.8354833009365616E-5</v>
      </c>
      <c r="AC16" s="13">
        <f t="shared" si="16"/>
        <v>5</v>
      </c>
      <c r="AD16" s="16">
        <f t="shared" si="17"/>
        <v>131.5</v>
      </c>
      <c r="AE16" s="14">
        <v>8</v>
      </c>
      <c r="AF16" s="17" t="str">
        <f t="shared" si="18"/>
        <v>+1</v>
      </c>
      <c r="AG16" s="40">
        <v>7</v>
      </c>
    </row>
    <row r="17" spans="1:33" ht="37.5" customHeight="1" x14ac:dyDescent="0.25">
      <c r="A17" s="22" t="s">
        <v>142</v>
      </c>
      <c r="B17" s="34">
        <v>12745</v>
      </c>
      <c r="C17" s="34">
        <v>3258</v>
      </c>
      <c r="D17" s="34">
        <v>0</v>
      </c>
      <c r="E17" s="11">
        <f t="shared" si="0"/>
        <v>0.25562965868968224</v>
      </c>
      <c r="F17" s="12">
        <f t="shared" si="1"/>
        <v>22</v>
      </c>
      <c r="G17" s="11">
        <f t="shared" si="2"/>
        <v>0</v>
      </c>
      <c r="H17" s="12">
        <f t="shared" si="3"/>
        <v>1</v>
      </c>
      <c r="I17" s="34">
        <v>2465</v>
      </c>
      <c r="J17" s="34">
        <v>0</v>
      </c>
      <c r="K17" s="11">
        <f t="shared" si="4"/>
        <v>0.75659914057704114</v>
      </c>
      <c r="L17" s="12">
        <f t="shared" si="5"/>
        <v>24</v>
      </c>
      <c r="M17" s="11">
        <f t="shared" si="6"/>
        <v>0</v>
      </c>
      <c r="N17" s="12">
        <f t="shared" si="7"/>
        <v>1</v>
      </c>
      <c r="O17" s="10">
        <v>1990</v>
      </c>
      <c r="P17" s="34">
        <v>0</v>
      </c>
      <c r="Q17" s="11">
        <f t="shared" si="19"/>
        <v>0.15613966261278933</v>
      </c>
      <c r="R17" s="12">
        <f t="shared" si="8"/>
        <v>24</v>
      </c>
      <c r="S17" s="11">
        <f t="shared" si="9"/>
        <v>0</v>
      </c>
      <c r="T17" s="12">
        <f t="shared" si="10"/>
        <v>1</v>
      </c>
      <c r="U17" s="11">
        <f t="shared" si="11"/>
        <v>0.80730223123732248</v>
      </c>
      <c r="V17" s="12">
        <f t="shared" si="12"/>
        <v>23</v>
      </c>
      <c r="W17" s="38">
        <v>0.5</v>
      </c>
      <c r="X17" s="10">
        <f t="shared" si="13"/>
        <v>25490</v>
      </c>
      <c r="Y17" s="11">
        <f t="shared" si="14"/>
        <v>2.8620125933045297E-2</v>
      </c>
      <c r="Z17" s="42">
        <v>0.5</v>
      </c>
      <c r="AA17" s="10">
        <v>2</v>
      </c>
      <c r="AB17" s="33">
        <f t="shared" si="15"/>
        <v>1.569242840329541E-4</v>
      </c>
      <c r="AC17" s="13">
        <f t="shared" si="16"/>
        <v>8</v>
      </c>
      <c r="AD17" s="16">
        <f t="shared" si="17"/>
        <v>104.5</v>
      </c>
      <c r="AE17" s="14">
        <v>4</v>
      </c>
      <c r="AF17" s="17">
        <f t="shared" si="18"/>
        <v>-8</v>
      </c>
      <c r="AG17" s="40">
        <v>12</v>
      </c>
    </row>
    <row r="18" spans="1:33" ht="37.5" customHeight="1" x14ac:dyDescent="0.25">
      <c r="A18" s="22" t="s">
        <v>143</v>
      </c>
      <c r="B18" s="34">
        <v>12218</v>
      </c>
      <c r="C18" s="34">
        <v>2082</v>
      </c>
      <c r="D18" s="34">
        <v>62</v>
      </c>
      <c r="E18" s="11">
        <f t="shared" si="0"/>
        <v>0.17040432149287935</v>
      </c>
      <c r="F18" s="12">
        <f t="shared" si="1"/>
        <v>6</v>
      </c>
      <c r="G18" s="11">
        <f t="shared" si="2"/>
        <v>5.0744802750040926E-3</v>
      </c>
      <c r="H18" s="12">
        <f t="shared" si="3"/>
        <v>9</v>
      </c>
      <c r="I18" s="34">
        <v>1509</v>
      </c>
      <c r="J18" s="34">
        <v>47</v>
      </c>
      <c r="K18" s="11">
        <f t="shared" si="4"/>
        <v>0.72478386167146969</v>
      </c>
      <c r="L18" s="12">
        <f t="shared" si="5"/>
        <v>20</v>
      </c>
      <c r="M18" s="11">
        <f t="shared" si="6"/>
        <v>2.2574447646493755E-2</v>
      </c>
      <c r="N18" s="12">
        <f t="shared" si="7"/>
        <v>8</v>
      </c>
      <c r="O18" s="10">
        <v>1137</v>
      </c>
      <c r="P18" s="34">
        <v>29</v>
      </c>
      <c r="Q18" s="11">
        <f t="shared" si="19"/>
        <v>9.305942052709118E-2</v>
      </c>
      <c r="R18" s="12">
        <f t="shared" si="8"/>
        <v>20</v>
      </c>
      <c r="S18" s="11">
        <f t="shared" si="9"/>
        <v>2.37354722540514E-3</v>
      </c>
      <c r="T18" s="12">
        <f t="shared" si="10"/>
        <v>17</v>
      </c>
      <c r="U18" s="11">
        <f t="shared" si="11"/>
        <v>0.75347912524850891</v>
      </c>
      <c r="V18" s="12">
        <f t="shared" si="12"/>
        <v>19</v>
      </c>
      <c r="W18" s="38">
        <v>0.5</v>
      </c>
      <c r="X18" s="10">
        <f t="shared" si="13"/>
        <v>24436</v>
      </c>
      <c r="Y18" s="11">
        <f t="shared" si="14"/>
        <v>2.7436696637893093E-2</v>
      </c>
      <c r="Z18" s="42">
        <v>0.5</v>
      </c>
      <c r="AA18" s="10">
        <v>10</v>
      </c>
      <c r="AB18" s="33">
        <f t="shared" si="15"/>
        <v>8.1846456048453105E-4</v>
      </c>
      <c r="AC18" s="13">
        <f t="shared" si="16"/>
        <v>20</v>
      </c>
      <c r="AD18" s="16">
        <f t="shared" si="17"/>
        <v>119.5</v>
      </c>
      <c r="AE18" s="14">
        <v>9</v>
      </c>
      <c r="AF18" s="17" t="str">
        <f t="shared" si="18"/>
        <v>+1</v>
      </c>
      <c r="AG18" s="40">
        <v>8</v>
      </c>
    </row>
    <row r="19" spans="1:33" ht="37.5" customHeight="1" x14ac:dyDescent="0.25">
      <c r="A19" s="22" t="s">
        <v>170</v>
      </c>
      <c r="B19" s="34">
        <v>19751</v>
      </c>
      <c r="C19" s="34">
        <v>4005</v>
      </c>
      <c r="D19" s="34">
        <v>141</v>
      </c>
      <c r="E19" s="11">
        <f t="shared" si="0"/>
        <v>0.20277454306111084</v>
      </c>
      <c r="F19" s="12">
        <f t="shared" si="1"/>
        <v>16</v>
      </c>
      <c r="G19" s="11">
        <f t="shared" si="2"/>
        <v>7.1388790440990333E-3</v>
      </c>
      <c r="H19" s="12">
        <f t="shared" si="3"/>
        <v>14</v>
      </c>
      <c r="I19" s="34">
        <v>2462</v>
      </c>
      <c r="J19" s="34">
        <v>138</v>
      </c>
      <c r="K19" s="11">
        <f t="shared" si="4"/>
        <v>0.61473158551810236</v>
      </c>
      <c r="L19" s="12">
        <f t="shared" si="5"/>
        <v>16</v>
      </c>
      <c r="M19" s="11">
        <f t="shared" si="6"/>
        <v>3.4456928838951309E-2</v>
      </c>
      <c r="N19" s="12">
        <f t="shared" si="7"/>
        <v>10</v>
      </c>
      <c r="O19" s="10">
        <v>1268</v>
      </c>
      <c r="P19" s="34">
        <v>22</v>
      </c>
      <c r="Q19" s="11">
        <f t="shared" si="19"/>
        <v>6.4199281049060808E-2</v>
      </c>
      <c r="R19" s="12">
        <f t="shared" si="8"/>
        <v>13</v>
      </c>
      <c r="S19" s="11">
        <f t="shared" si="9"/>
        <v>1.1138676522707712E-3</v>
      </c>
      <c r="T19" s="12">
        <f t="shared" si="10"/>
        <v>9</v>
      </c>
      <c r="U19" s="11">
        <f t="shared" si="11"/>
        <v>0.51502843216896832</v>
      </c>
      <c r="V19" s="12">
        <f t="shared" si="12"/>
        <v>5</v>
      </c>
      <c r="W19" s="38">
        <v>1</v>
      </c>
      <c r="X19" s="10">
        <f t="shared" si="13"/>
        <v>19751</v>
      </c>
      <c r="Y19" s="11">
        <f t="shared" si="14"/>
        <v>2.2176387104887316E-2</v>
      </c>
      <c r="Z19" s="13">
        <v>1</v>
      </c>
      <c r="AA19" s="10">
        <v>6</v>
      </c>
      <c r="AB19" s="33">
        <f t="shared" si="15"/>
        <v>3.0378208698293756E-4</v>
      </c>
      <c r="AC19" s="13">
        <f t="shared" si="16"/>
        <v>13</v>
      </c>
      <c r="AD19" s="16">
        <f t="shared" si="17"/>
        <v>97</v>
      </c>
      <c r="AE19" s="14">
        <v>6</v>
      </c>
      <c r="AF19" s="17">
        <f t="shared" si="18"/>
        <v>-10</v>
      </c>
      <c r="AG19" s="40">
        <v>16</v>
      </c>
    </row>
    <row r="20" spans="1:33" ht="37.5" customHeight="1" x14ac:dyDescent="0.25">
      <c r="A20" s="22" t="s">
        <v>144</v>
      </c>
      <c r="B20" s="34">
        <v>29653</v>
      </c>
      <c r="C20" s="34">
        <v>5779</v>
      </c>
      <c r="D20" s="34">
        <v>73</v>
      </c>
      <c r="E20" s="11">
        <f t="shared" si="0"/>
        <v>0.19488753245877313</v>
      </c>
      <c r="F20" s="12">
        <f t="shared" si="1"/>
        <v>14</v>
      </c>
      <c r="G20" s="11">
        <f t="shared" si="2"/>
        <v>2.4618082487438031E-3</v>
      </c>
      <c r="H20" s="12">
        <f t="shared" si="3"/>
        <v>6</v>
      </c>
      <c r="I20" s="34">
        <v>2707</v>
      </c>
      <c r="J20" s="34">
        <v>212</v>
      </c>
      <c r="K20" s="11">
        <f t="shared" si="4"/>
        <v>0.46842014189306108</v>
      </c>
      <c r="L20" s="12">
        <f t="shared" si="5"/>
        <v>9</v>
      </c>
      <c r="M20" s="11">
        <f t="shared" si="6"/>
        <v>3.6684547499567399E-2</v>
      </c>
      <c r="N20" s="12">
        <f t="shared" si="7"/>
        <v>12</v>
      </c>
      <c r="O20" s="10">
        <v>1330</v>
      </c>
      <c r="P20" s="34">
        <v>92</v>
      </c>
      <c r="Q20" s="11">
        <f t="shared" si="19"/>
        <v>4.4852122888072034E-2</v>
      </c>
      <c r="R20" s="12">
        <f t="shared" si="8"/>
        <v>4</v>
      </c>
      <c r="S20" s="11">
        <f t="shared" si="9"/>
        <v>3.1025528614305469E-3</v>
      </c>
      <c r="T20" s="12">
        <f t="shared" si="10"/>
        <v>22</v>
      </c>
      <c r="U20" s="11">
        <f t="shared" si="11"/>
        <v>0.49131880310306614</v>
      </c>
      <c r="V20" s="12">
        <f t="shared" si="12"/>
        <v>4</v>
      </c>
      <c r="W20" s="38">
        <v>1</v>
      </c>
      <c r="X20" s="10">
        <f t="shared" si="13"/>
        <v>29653</v>
      </c>
      <c r="Y20" s="11">
        <f t="shared" si="14"/>
        <v>3.3294334809438692E-2</v>
      </c>
      <c r="Z20" s="13">
        <v>1</v>
      </c>
      <c r="AA20" s="10">
        <v>10</v>
      </c>
      <c r="AB20" s="33">
        <f t="shared" si="15"/>
        <v>3.3723400667723331E-4</v>
      </c>
      <c r="AC20" s="13">
        <f t="shared" si="16"/>
        <v>14</v>
      </c>
      <c r="AD20" s="16">
        <f t="shared" si="17"/>
        <v>86</v>
      </c>
      <c r="AE20" s="14">
        <v>15</v>
      </c>
      <c r="AF20" s="17">
        <f t="shared" si="18"/>
        <v>-5</v>
      </c>
      <c r="AG20" s="40">
        <v>20</v>
      </c>
    </row>
    <row r="21" spans="1:33" ht="37.5" customHeight="1" x14ac:dyDescent="0.25">
      <c r="A21" s="22" t="s">
        <v>145</v>
      </c>
      <c r="B21" s="34">
        <v>10971</v>
      </c>
      <c r="C21" s="34">
        <v>2064</v>
      </c>
      <c r="D21" s="34">
        <v>152</v>
      </c>
      <c r="E21" s="11">
        <f t="shared" si="0"/>
        <v>0.18813234891987968</v>
      </c>
      <c r="F21" s="12">
        <f t="shared" si="1"/>
        <v>12</v>
      </c>
      <c r="G21" s="11">
        <f t="shared" si="2"/>
        <v>1.385470786619269E-2</v>
      </c>
      <c r="H21" s="12">
        <f t="shared" si="3"/>
        <v>21</v>
      </c>
      <c r="I21" s="34">
        <v>1200</v>
      </c>
      <c r="J21" s="34">
        <v>183</v>
      </c>
      <c r="K21" s="11">
        <f t="shared" si="4"/>
        <v>0.58139534883720934</v>
      </c>
      <c r="L21" s="12">
        <f t="shared" si="5"/>
        <v>12</v>
      </c>
      <c r="M21" s="11">
        <f t="shared" si="6"/>
        <v>8.8662790697674423E-2</v>
      </c>
      <c r="N21" s="12">
        <f t="shared" si="7"/>
        <v>23</v>
      </c>
      <c r="O21" s="10">
        <v>888</v>
      </c>
      <c r="P21" s="34">
        <v>30</v>
      </c>
      <c r="Q21" s="11">
        <f t="shared" si="19"/>
        <v>8.0940661744599393E-2</v>
      </c>
      <c r="R21" s="12">
        <f t="shared" si="8"/>
        <v>17</v>
      </c>
      <c r="S21" s="11">
        <f t="shared" si="9"/>
        <v>2.7344818156959257E-3</v>
      </c>
      <c r="T21" s="12">
        <f t="shared" si="10"/>
        <v>20</v>
      </c>
      <c r="U21" s="11">
        <f t="shared" si="11"/>
        <v>0.74</v>
      </c>
      <c r="V21" s="12">
        <f t="shared" si="12"/>
        <v>18</v>
      </c>
      <c r="W21" s="38">
        <v>1</v>
      </c>
      <c r="X21" s="10">
        <f t="shared" si="13"/>
        <v>10971</v>
      </c>
      <c r="Y21" s="11">
        <f t="shared" si="14"/>
        <v>1.2318218972594741E-2</v>
      </c>
      <c r="Z21" s="13">
        <v>1</v>
      </c>
      <c r="AA21" s="10">
        <v>12</v>
      </c>
      <c r="AB21" s="33">
        <f t="shared" si="15"/>
        <v>1.0937927262783702E-3</v>
      </c>
      <c r="AC21" s="13">
        <f t="shared" si="16"/>
        <v>24</v>
      </c>
      <c r="AD21" s="16">
        <f t="shared" si="17"/>
        <v>148</v>
      </c>
      <c r="AE21" s="14">
        <v>5</v>
      </c>
      <c r="AF21" s="17" t="str">
        <f t="shared" si="18"/>
        <v>+1</v>
      </c>
      <c r="AG21" s="40">
        <v>4</v>
      </c>
    </row>
    <row r="22" spans="1:33" ht="37.5" customHeight="1" x14ac:dyDescent="0.25">
      <c r="A22" s="22" t="s">
        <v>146</v>
      </c>
      <c r="B22" s="34">
        <v>20170</v>
      </c>
      <c r="C22" s="34">
        <v>3991</v>
      </c>
      <c r="D22" s="34">
        <v>318</v>
      </c>
      <c r="E22" s="11">
        <f t="shared" si="0"/>
        <v>0.1978681209717402</v>
      </c>
      <c r="F22" s="12">
        <f t="shared" si="1"/>
        <v>15</v>
      </c>
      <c r="G22" s="11">
        <f t="shared" si="2"/>
        <v>1.5765989092711947E-2</v>
      </c>
      <c r="H22" s="12">
        <f t="shared" si="3"/>
        <v>24</v>
      </c>
      <c r="I22" s="34">
        <v>2645</v>
      </c>
      <c r="J22" s="34">
        <v>319</v>
      </c>
      <c r="K22" s="11">
        <f t="shared" si="4"/>
        <v>0.66274116762716107</v>
      </c>
      <c r="L22" s="12">
        <f t="shared" si="5"/>
        <v>18</v>
      </c>
      <c r="M22" s="11">
        <f t="shared" si="6"/>
        <v>7.9929842144825861E-2</v>
      </c>
      <c r="N22" s="12">
        <f t="shared" si="7"/>
        <v>21</v>
      </c>
      <c r="O22" s="10">
        <v>1716</v>
      </c>
      <c r="P22" s="34">
        <v>73</v>
      </c>
      <c r="Q22" s="11">
        <f t="shared" si="19"/>
        <v>8.5076846802181458E-2</v>
      </c>
      <c r="R22" s="12">
        <f t="shared" si="8"/>
        <v>18</v>
      </c>
      <c r="S22" s="11">
        <f t="shared" si="9"/>
        <v>3.6192364898363907E-3</v>
      </c>
      <c r="T22" s="12">
        <f t="shared" si="10"/>
        <v>23</v>
      </c>
      <c r="U22" s="11">
        <f t="shared" si="11"/>
        <v>0.64877126654064277</v>
      </c>
      <c r="V22" s="12">
        <f t="shared" si="12"/>
        <v>11</v>
      </c>
      <c r="W22" s="38">
        <v>1</v>
      </c>
      <c r="X22" s="10">
        <f t="shared" si="13"/>
        <v>20170</v>
      </c>
      <c r="Y22" s="11">
        <f t="shared" si="14"/>
        <v>2.2646839547647065E-2</v>
      </c>
      <c r="Z22" s="13">
        <v>1</v>
      </c>
      <c r="AA22" s="10">
        <v>17</v>
      </c>
      <c r="AB22" s="33">
        <f t="shared" si="15"/>
        <v>8.4283589489340602E-4</v>
      </c>
      <c r="AC22" s="13">
        <f t="shared" si="16"/>
        <v>21</v>
      </c>
      <c r="AD22" s="16">
        <f t="shared" si="17"/>
        <v>152</v>
      </c>
      <c r="AE22" s="14">
        <v>11</v>
      </c>
      <c r="AF22" s="17" t="str">
        <f t="shared" si="18"/>
        <v>+8</v>
      </c>
      <c r="AG22" s="41">
        <v>3</v>
      </c>
    </row>
    <row r="23" spans="1:33" ht="37.5" customHeight="1" x14ac:dyDescent="0.25">
      <c r="A23" s="22" t="s">
        <v>147</v>
      </c>
      <c r="B23" s="34">
        <v>32371</v>
      </c>
      <c r="C23" s="34">
        <v>5133</v>
      </c>
      <c r="D23" s="34">
        <v>289</v>
      </c>
      <c r="E23" s="11">
        <f t="shared" si="0"/>
        <v>0.15856785394334436</v>
      </c>
      <c r="F23" s="12">
        <f t="shared" si="1"/>
        <v>2</v>
      </c>
      <c r="G23" s="11">
        <f t="shared" si="2"/>
        <v>8.927743968366748E-3</v>
      </c>
      <c r="H23" s="12">
        <f t="shared" si="3"/>
        <v>16</v>
      </c>
      <c r="I23" s="34">
        <v>1928</v>
      </c>
      <c r="J23" s="34">
        <v>186</v>
      </c>
      <c r="K23" s="11">
        <f t="shared" si="4"/>
        <v>0.37560880576660821</v>
      </c>
      <c r="L23" s="12">
        <f t="shared" si="5"/>
        <v>6</v>
      </c>
      <c r="M23" s="11">
        <f t="shared" si="6"/>
        <v>3.6236119228521331E-2</v>
      </c>
      <c r="N23" s="12">
        <f t="shared" si="7"/>
        <v>11</v>
      </c>
      <c r="O23" s="10">
        <v>1509</v>
      </c>
      <c r="P23" s="34">
        <v>49</v>
      </c>
      <c r="Q23" s="11">
        <f t="shared" si="19"/>
        <v>4.6615798090883814E-2</v>
      </c>
      <c r="R23" s="12">
        <f t="shared" si="8"/>
        <v>5</v>
      </c>
      <c r="S23" s="11">
        <f t="shared" si="9"/>
        <v>1.5137005344289642E-3</v>
      </c>
      <c r="T23" s="12">
        <f t="shared" si="10"/>
        <v>13</v>
      </c>
      <c r="U23" s="11">
        <f t="shared" si="11"/>
        <v>0.78267634854771784</v>
      </c>
      <c r="V23" s="12">
        <f t="shared" si="12"/>
        <v>21</v>
      </c>
      <c r="W23" s="38">
        <v>1</v>
      </c>
      <c r="X23" s="10">
        <f t="shared" si="13"/>
        <v>32371</v>
      </c>
      <c r="Y23" s="11">
        <f t="shared" si="14"/>
        <v>3.6346100297316962E-2</v>
      </c>
      <c r="Z23" s="13">
        <v>1</v>
      </c>
      <c r="AA23" s="10">
        <v>13</v>
      </c>
      <c r="AB23" s="33">
        <f t="shared" si="15"/>
        <v>4.0159401933829661E-4</v>
      </c>
      <c r="AC23" s="13">
        <f t="shared" si="16"/>
        <v>15</v>
      </c>
      <c r="AD23" s="16">
        <f t="shared" si="17"/>
        <v>90</v>
      </c>
      <c r="AE23" s="14">
        <v>16</v>
      </c>
      <c r="AF23" s="17">
        <f t="shared" si="18"/>
        <v>-3</v>
      </c>
      <c r="AG23" s="40">
        <v>19</v>
      </c>
    </row>
    <row r="24" spans="1:33" ht="37.5" customHeight="1" x14ac:dyDescent="0.25">
      <c r="A24" s="22" t="s">
        <v>148</v>
      </c>
      <c r="B24" s="34">
        <v>58776</v>
      </c>
      <c r="C24" s="34">
        <v>10164</v>
      </c>
      <c r="D24" s="34">
        <v>695</v>
      </c>
      <c r="E24" s="11">
        <f t="shared" si="0"/>
        <v>0.17292772560228664</v>
      </c>
      <c r="F24" s="12">
        <f t="shared" si="1"/>
        <v>7</v>
      </c>
      <c r="G24" s="11">
        <f t="shared" si="2"/>
        <v>1.182455423982578E-2</v>
      </c>
      <c r="H24" s="12">
        <f t="shared" si="3"/>
        <v>19</v>
      </c>
      <c r="I24" s="34">
        <v>6200</v>
      </c>
      <c r="J24" s="34">
        <v>556</v>
      </c>
      <c r="K24" s="11">
        <f t="shared" si="4"/>
        <v>0.60999606454151911</v>
      </c>
      <c r="L24" s="12">
        <f t="shared" si="5"/>
        <v>15</v>
      </c>
      <c r="M24" s="11">
        <f t="shared" si="6"/>
        <v>5.4702872884691063E-2</v>
      </c>
      <c r="N24" s="12">
        <f t="shared" si="7"/>
        <v>14</v>
      </c>
      <c r="O24" s="10">
        <v>4036</v>
      </c>
      <c r="P24" s="34">
        <v>96</v>
      </c>
      <c r="Q24" s="11">
        <f t="shared" si="19"/>
        <v>6.8667483326527834E-2</v>
      </c>
      <c r="R24" s="12">
        <f t="shared" si="8"/>
        <v>14</v>
      </c>
      <c r="S24" s="11">
        <f t="shared" si="9"/>
        <v>1.6333197223356473E-3</v>
      </c>
      <c r="T24" s="12">
        <f t="shared" si="10"/>
        <v>14</v>
      </c>
      <c r="U24" s="11">
        <f t="shared" si="11"/>
        <v>0.6509677419354839</v>
      </c>
      <c r="V24" s="12">
        <f t="shared" si="12"/>
        <v>12</v>
      </c>
      <c r="W24" s="38">
        <v>1</v>
      </c>
      <c r="X24" s="10">
        <f t="shared" si="13"/>
        <v>58776</v>
      </c>
      <c r="Y24" s="11">
        <f t="shared" si="14"/>
        <v>6.5993586576723051E-2</v>
      </c>
      <c r="Z24" s="13">
        <v>1</v>
      </c>
      <c r="AA24" s="10">
        <v>7</v>
      </c>
      <c r="AB24" s="33">
        <f t="shared" si="15"/>
        <v>1.1909622975364094E-4</v>
      </c>
      <c r="AC24" s="13">
        <f t="shared" si="16"/>
        <v>6</v>
      </c>
      <c r="AD24" s="16">
        <f t="shared" si="17"/>
        <v>102</v>
      </c>
      <c r="AE24" s="14">
        <v>32</v>
      </c>
      <c r="AF24" s="17" t="str">
        <f t="shared" si="18"/>
        <v>+19</v>
      </c>
      <c r="AG24" s="40">
        <v>13</v>
      </c>
    </row>
    <row r="25" spans="1:33" ht="37.5" customHeight="1" x14ac:dyDescent="0.25">
      <c r="A25" s="22" t="s">
        <v>149</v>
      </c>
      <c r="B25" s="34">
        <v>10738</v>
      </c>
      <c r="C25" s="34">
        <v>2475</v>
      </c>
      <c r="D25" s="34">
        <v>69</v>
      </c>
      <c r="E25" s="11">
        <f t="shared" si="0"/>
        <v>0.23048984913391693</v>
      </c>
      <c r="F25" s="12">
        <f t="shared" si="1"/>
        <v>21</v>
      </c>
      <c r="G25" s="11">
        <f t="shared" si="2"/>
        <v>6.4257776122182905E-3</v>
      </c>
      <c r="H25" s="12">
        <f t="shared" si="3"/>
        <v>13</v>
      </c>
      <c r="I25" s="34">
        <v>1463</v>
      </c>
      <c r="J25" s="34">
        <v>271</v>
      </c>
      <c r="K25" s="11">
        <f t="shared" si="4"/>
        <v>0.59111111111111114</v>
      </c>
      <c r="L25" s="12">
        <f t="shared" si="5"/>
        <v>13</v>
      </c>
      <c r="M25" s="11">
        <f t="shared" si="6"/>
        <v>0.10949494949494949</v>
      </c>
      <c r="N25" s="12">
        <f t="shared" si="7"/>
        <v>26</v>
      </c>
      <c r="O25" s="10">
        <v>1105</v>
      </c>
      <c r="P25" s="34">
        <v>58</v>
      </c>
      <c r="Q25" s="11">
        <f t="shared" si="19"/>
        <v>0.10290556900726393</v>
      </c>
      <c r="R25" s="12">
        <f t="shared" si="8"/>
        <v>21</v>
      </c>
      <c r="S25" s="11">
        <f t="shared" si="9"/>
        <v>5.4013782827342146E-3</v>
      </c>
      <c r="T25" s="12">
        <f t="shared" si="10"/>
        <v>26</v>
      </c>
      <c r="U25" s="11">
        <f t="shared" si="11"/>
        <v>0.75529733424470269</v>
      </c>
      <c r="V25" s="12">
        <f t="shared" si="12"/>
        <v>20</v>
      </c>
      <c r="W25" s="38">
        <v>1</v>
      </c>
      <c r="X25" s="10">
        <f t="shared" si="13"/>
        <v>10738</v>
      </c>
      <c r="Y25" s="11">
        <f t="shared" si="14"/>
        <v>1.2056606993685383E-2</v>
      </c>
      <c r="Z25" s="13">
        <v>1</v>
      </c>
      <c r="AA25" s="10">
        <v>0</v>
      </c>
      <c r="AB25" s="33">
        <f t="shared" si="15"/>
        <v>0</v>
      </c>
      <c r="AC25" s="13">
        <f t="shared" si="16"/>
        <v>1</v>
      </c>
      <c r="AD25" s="16">
        <f t="shared" si="17"/>
        <v>142</v>
      </c>
      <c r="AE25" s="14">
        <v>22</v>
      </c>
      <c r="AF25" s="17" t="str">
        <f t="shared" si="18"/>
        <v>+16</v>
      </c>
      <c r="AG25" s="40">
        <v>6</v>
      </c>
    </row>
    <row r="26" spans="1:33" ht="37.5" customHeight="1" x14ac:dyDescent="0.25">
      <c r="A26" s="22" t="s">
        <v>150</v>
      </c>
      <c r="B26" s="34">
        <v>7691</v>
      </c>
      <c r="C26" s="34">
        <v>1407</v>
      </c>
      <c r="D26" s="34">
        <v>77</v>
      </c>
      <c r="E26" s="11">
        <f t="shared" si="0"/>
        <v>0.18294109998699778</v>
      </c>
      <c r="F26" s="12">
        <f t="shared" si="1"/>
        <v>10</v>
      </c>
      <c r="G26" s="11">
        <f t="shared" si="2"/>
        <v>1.0011701989338187E-2</v>
      </c>
      <c r="H26" s="12">
        <f t="shared" si="3"/>
        <v>17</v>
      </c>
      <c r="I26" s="34">
        <v>1178</v>
      </c>
      <c r="J26" s="34">
        <v>141</v>
      </c>
      <c r="K26" s="11">
        <f t="shared" si="4"/>
        <v>0.83724235963041937</v>
      </c>
      <c r="L26" s="12">
        <f t="shared" si="5"/>
        <v>25</v>
      </c>
      <c r="M26" s="11">
        <f t="shared" si="6"/>
        <v>0.10021321961620469</v>
      </c>
      <c r="N26" s="12">
        <f t="shared" si="7"/>
        <v>25</v>
      </c>
      <c r="O26" s="10">
        <v>665</v>
      </c>
      <c r="P26" s="34">
        <v>1</v>
      </c>
      <c r="Q26" s="11">
        <f t="shared" si="19"/>
        <v>8.6464698998829803E-2</v>
      </c>
      <c r="R26" s="12">
        <f t="shared" si="8"/>
        <v>19</v>
      </c>
      <c r="S26" s="11">
        <f t="shared" si="9"/>
        <v>1.300221037576388E-4</v>
      </c>
      <c r="T26" s="12">
        <f t="shared" si="10"/>
        <v>2</v>
      </c>
      <c r="U26" s="11">
        <f t="shared" si="11"/>
        <v>0.56451612903225812</v>
      </c>
      <c r="V26" s="12">
        <f t="shared" si="12"/>
        <v>7</v>
      </c>
      <c r="W26" s="38">
        <v>0.5</v>
      </c>
      <c r="X26" s="10">
        <f t="shared" si="13"/>
        <v>15382</v>
      </c>
      <c r="Y26" s="11">
        <f t="shared" si="14"/>
        <v>1.7270881800788652E-2</v>
      </c>
      <c r="Z26" s="42">
        <v>0.5</v>
      </c>
      <c r="AA26" s="10">
        <v>0</v>
      </c>
      <c r="AB26" s="33">
        <f t="shared" si="15"/>
        <v>0</v>
      </c>
      <c r="AC26" s="13">
        <f t="shared" si="16"/>
        <v>1</v>
      </c>
      <c r="AD26" s="16">
        <f t="shared" si="17"/>
        <v>106.5</v>
      </c>
      <c r="AE26" s="14">
        <v>26</v>
      </c>
      <c r="AF26" s="17" t="str">
        <f t="shared" si="18"/>
        <v>+15</v>
      </c>
      <c r="AG26" s="40">
        <v>11</v>
      </c>
    </row>
    <row r="27" spans="1:33" ht="37.5" customHeight="1" x14ac:dyDescent="0.25">
      <c r="A27" s="22" t="s">
        <v>151</v>
      </c>
      <c r="B27" s="34">
        <v>22283</v>
      </c>
      <c r="C27" s="34">
        <v>3710</v>
      </c>
      <c r="D27" s="34">
        <v>188</v>
      </c>
      <c r="E27" s="11">
        <f t="shared" si="0"/>
        <v>0.1664946371673473</v>
      </c>
      <c r="F27" s="12">
        <f t="shared" si="1"/>
        <v>3</v>
      </c>
      <c r="G27" s="11">
        <f t="shared" si="2"/>
        <v>8.4369250100973844E-3</v>
      </c>
      <c r="H27" s="12">
        <f t="shared" si="3"/>
        <v>15</v>
      </c>
      <c r="I27" s="34">
        <v>1491</v>
      </c>
      <c r="J27" s="34">
        <v>207</v>
      </c>
      <c r="K27" s="11">
        <f t="shared" si="4"/>
        <v>0.40188679245283021</v>
      </c>
      <c r="L27" s="12">
        <f t="shared" si="5"/>
        <v>7</v>
      </c>
      <c r="M27" s="11">
        <f t="shared" si="6"/>
        <v>5.5795148247978439E-2</v>
      </c>
      <c r="N27" s="12">
        <f t="shared" si="7"/>
        <v>15</v>
      </c>
      <c r="O27" s="10">
        <v>1059</v>
      </c>
      <c r="P27" s="34">
        <v>8</v>
      </c>
      <c r="Q27" s="11">
        <f t="shared" si="19"/>
        <v>4.7525019072835795E-2</v>
      </c>
      <c r="R27" s="12">
        <f t="shared" si="8"/>
        <v>6</v>
      </c>
      <c r="S27" s="11">
        <f t="shared" si="9"/>
        <v>3.5901808553605888E-4</v>
      </c>
      <c r="T27" s="12">
        <f t="shared" si="10"/>
        <v>5</v>
      </c>
      <c r="U27" s="11">
        <f t="shared" si="11"/>
        <v>0.71026156941649898</v>
      </c>
      <c r="V27" s="12">
        <f t="shared" si="12"/>
        <v>16</v>
      </c>
      <c r="W27" s="38">
        <v>0.5</v>
      </c>
      <c r="X27" s="10">
        <f t="shared" si="13"/>
        <v>44566</v>
      </c>
      <c r="Y27" s="11">
        <f t="shared" si="14"/>
        <v>5.0038624257830393E-2</v>
      </c>
      <c r="Z27" s="42">
        <v>0.5</v>
      </c>
      <c r="AA27" s="10">
        <v>20</v>
      </c>
      <c r="AB27" s="33">
        <f t="shared" si="15"/>
        <v>8.9754521384014722E-4</v>
      </c>
      <c r="AC27" s="13">
        <f t="shared" si="16"/>
        <v>23</v>
      </c>
      <c r="AD27" s="16">
        <f t="shared" si="17"/>
        <v>90.5</v>
      </c>
      <c r="AE27" s="14">
        <v>17</v>
      </c>
      <c r="AF27" s="17">
        <f t="shared" si="18"/>
        <v>0</v>
      </c>
      <c r="AG27" s="40">
        <v>17</v>
      </c>
    </row>
    <row r="28" spans="1:33" ht="37.5" customHeight="1" x14ac:dyDescent="0.25">
      <c r="A28" s="22" t="s">
        <v>152</v>
      </c>
      <c r="B28" s="34">
        <v>14617</v>
      </c>
      <c r="C28" s="34">
        <v>4624</v>
      </c>
      <c r="D28" s="34">
        <v>0</v>
      </c>
      <c r="E28" s="11">
        <f t="shared" si="0"/>
        <v>0.31634398303345418</v>
      </c>
      <c r="F28" s="12">
        <f t="shared" si="1"/>
        <v>25</v>
      </c>
      <c r="G28" s="11">
        <f t="shared" si="2"/>
        <v>0</v>
      </c>
      <c r="H28" s="12">
        <f t="shared" si="3"/>
        <v>1</v>
      </c>
      <c r="I28" s="34">
        <v>4031</v>
      </c>
      <c r="J28" s="34">
        <v>271</v>
      </c>
      <c r="K28" s="11">
        <f t="shared" si="4"/>
        <v>0.87175605536332179</v>
      </c>
      <c r="L28" s="12">
        <f t="shared" si="5"/>
        <v>26</v>
      </c>
      <c r="M28" s="11">
        <f t="shared" si="6"/>
        <v>5.8607266435986162E-2</v>
      </c>
      <c r="N28" s="12">
        <f t="shared" si="7"/>
        <v>16</v>
      </c>
      <c r="O28" s="10">
        <v>3659</v>
      </c>
      <c r="P28" s="34">
        <v>65</v>
      </c>
      <c r="Q28" s="11">
        <f t="shared" si="19"/>
        <v>0.25032496408291716</v>
      </c>
      <c r="R28" s="12">
        <f t="shared" si="8"/>
        <v>25</v>
      </c>
      <c r="S28" s="11">
        <f t="shared" si="9"/>
        <v>4.4468769241294386E-3</v>
      </c>
      <c r="T28" s="12">
        <f t="shared" si="10"/>
        <v>25</v>
      </c>
      <c r="U28" s="11">
        <f t="shared" si="11"/>
        <v>0.90771520714462917</v>
      </c>
      <c r="V28" s="12">
        <f t="shared" si="12"/>
        <v>25</v>
      </c>
      <c r="W28" s="38">
        <v>1</v>
      </c>
      <c r="X28" s="10">
        <f t="shared" si="13"/>
        <v>14617</v>
      </c>
      <c r="Y28" s="11">
        <f t="shared" si="14"/>
        <v>1.6411941183339471E-2</v>
      </c>
      <c r="Z28" s="13">
        <v>1</v>
      </c>
      <c r="AA28" s="10">
        <v>13</v>
      </c>
      <c r="AB28" s="33">
        <f t="shared" si="15"/>
        <v>8.8937538482588771E-4</v>
      </c>
      <c r="AC28" s="13">
        <f t="shared" si="16"/>
        <v>22</v>
      </c>
      <c r="AD28" s="16">
        <f t="shared" si="17"/>
        <v>166</v>
      </c>
      <c r="AE28" s="14">
        <v>43</v>
      </c>
      <c r="AF28" s="17" t="str">
        <f t="shared" si="18"/>
        <v>+42</v>
      </c>
      <c r="AG28" s="41">
        <v>1</v>
      </c>
    </row>
    <row r="29" spans="1:33" ht="37.5" customHeight="1" x14ac:dyDescent="0.25">
      <c r="A29" s="22" t="s">
        <v>153</v>
      </c>
      <c r="B29" s="34">
        <v>12676</v>
      </c>
      <c r="C29" s="34">
        <v>3935</v>
      </c>
      <c r="D29" s="34">
        <v>380</v>
      </c>
      <c r="E29" s="11">
        <f t="shared" si="0"/>
        <v>0.31042915746292205</v>
      </c>
      <c r="F29" s="12">
        <f t="shared" si="1"/>
        <v>24</v>
      </c>
      <c r="G29" s="11">
        <f t="shared" si="2"/>
        <v>2.9977911012937834E-2</v>
      </c>
      <c r="H29" s="12">
        <f t="shared" si="3"/>
        <v>25</v>
      </c>
      <c r="I29" s="34">
        <v>2778</v>
      </c>
      <c r="J29" s="34">
        <v>251</v>
      </c>
      <c r="K29" s="11">
        <f t="shared" si="4"/>
        <v>0.70597204574332906</v>
      </c>
      <c r="L29" s="12">
        <f t="shared" si="5"/>
        <v>19</v>
      </c>
      <c r="M29" s="11">
        <f t="shared" si="6"/>
        <v>6.3786531130876747E-2</v>
      </c>
      <c r="N29" s="12">
        <f t="shared" si="7"/>
        <v>18</v>
      </c>
      <c r="O29" s="10">
        <v>1722</v>
      </c>
      <c r="P29" s="34">
        <v>37</v>
      </c>
      <c r="Q29" s="11">
        <f t="shared" si="19"/>
        <v>0.13584727043231304</v>
      </c>
      <c r="R29" s="12">
        <f t="shared" si="8"/>
        <v>23</v>
      </c>
      <c r="S29" s="11">
        <f t="shared" si="9"/>
        <v>2.9189018617860525E-3</v>
      </c>
      <c r="T29" s="12">
        <f t="shared" si="10"/>
        <v>21</v>
      </c>
      <c r="U29" s="11">
        <f t="shared" si="11"/>
        <v>0.61987041036717061</v>
      </c>
      <c r="V29" s="12">
        <f t="shared" si="12"/>
        <v>9</v>
      </c>
      <c r="W29" s="38">
        <v>1</v>
      </c>
      <c r="X29" s="10">
        <f t="shared" si="13"/>
        <v>12676</v>
      </c>
      <c r="Y29" s="11">
        <f t="shared" si="14"/>
        <v>1.4232589891223311E-2</v>
      </c>
      <c r="Z29" s="13">
        <v>1</v>
      </c>
      <c r="AA29" s="10">
        <v>15</v>
      </c>
      <c r="AB29" s="33">
        <f t="shared" si="15"/>
        <v>1.1833385926159671E-3</v>
      </c>
      <c r="AC29" s="13">
        <f t="shared" si="16"/>
        <v>25</v>
      </c>
      <c r="AD29" s="16">
        <f t="shared" si="17"/>
        <v>165</v>
      </c>
      <c r="AE29" s="14">
        <v>12</v>
      </c>
      <c r="AF29" s="17" t="str">
        <f t="shared" si="18"/>
        <v>+10</v>
      </c>
      <c r="AG29" s="41">
        <v>2</v>
      </c>
    </row>
    <row r="30" spans="1:33" ht="6.75" customHeight="1" x14ac:dyDescent="0.25">
      <c r="A30" s="15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C30" s="1"/>
      <c r="AD30" s="1"/>
      <c r="AE30" s="1"/>
      <c r="AF30" s="1"/>
    </row>
    <row r="31" spans="1:33" ht="25.5" hidden="1" customHeight="1" x14ac:dyDescent="0.25">
      <c r="A31" s="22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C31" s="1"/>
      <c r="AD31" s="1"/>
      <c r="AE31" s="1"/>
      <c r="AF31" s="1"/>
    </row>
    <row r="32" spans="1:33" ht="37.5" hidden="1" customHeight="1" x14ac:dyDescent="0.25">
      <c r="A32" s="22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C32" s="1"/>
      <c r="AD32" s="1"/>
      <c r="AE32" s="1"/>
      <c r="AF32" s="1"/>
    </row>
    <row r="33" spans="1:32" ht="37.5" hidden="1" customHeight="1" x14ac:dyDescent="0.25">
      <c r="A33" s="15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C33" s="1"/>
      <c r="AD33" s="1"/>
      <c r="AE33" s="1"/>
      <c r="AF33" s="1"/>
    </row>
    <row r="34" spans="1:32" ht="37.5" hidden="1" customHeight="1" x14ac:dyDescent="0.25">
      <c r="A34" s="22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C34" s="1"/>
      <c r="AD34" s="1"/>
      <c r="AE34" s="1"/>
      <c r="AF34" s="1"/>
    </row>
    <row r="35" spans="1:32" ht="37.5" hidden="1" customHeight="1" x14ac:dyDescent="0.25">
      <c r="A35" s="22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C35" s="1"/>
      <c r="AD35" s="1"/>
      <c r="AE35" s="1"/>
      <c r="AF35" s="1"/>
    </row>
    <row r="36" spans="1:32" ht="37.5" hidden="1" customHeight="1" x14ac:dyDescent="0.25">
      <c r="A36" s="22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C36" s="1"/>
      <c r="AD36" s="1"/>
      <c r="AE36" s="1"/>
      <c r="AF36" s="1"/>
    </row>
    <row r="37" spans="1:32" ht="37.5" hidden="1" customHeight="1" x14ac:dyDescent="0.25">
      <c r="A37" s="22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C37" s="1"/>
      <c r="AD37" s="1"/>
      <c r="AE37" s="1"/>
      <c r="AF37" s="1"/>
    </row>
    <row r="38" spans="1:32" ht="29.25" hidden="1" customHeight="1" x14ac:dyDescent="0.25">
      <c r="A38" s="22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C38" s="1"/>
      <c r="AD38" s="1"/>
      <c r="AE38" s="1"/>
      <c r="AF38" s="1"/>
    </row>
    <row r="39" spans="1:32" ht="18.75" hidden="1" customHeight="1" x14ac:dyDescent="0.25">
      <c r="A39" s="22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C39" s="1"/>
      <c r="AD39" s="1"/>
      <c r="AE39" s="1"/>
      <c r="AF39" s="1"/>
    </row>
    <row r="40" spans="1:32" ht="37.5" hidden="1" customHeight="1" x14ac:dyDescent="0.25">
      <c r="A40" s="22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C40" s="1"/>
      <c r="AD40" s="1"/>
      <c r="AE40" s="1"/>
      <c r="AF40" s="1"/>
    </row>
    <row r="41" spans="1:32" ht="37.5" hidden="1" customHeight="1" x14ac:dyDescent="0.25">
      <c r="A41" s="22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C41" s="1"/>
      <c r="AD41" s="1"/>
      <c r="AE41" s="1"/>
      <c r="AF41" s="1"/>
    </row>
    <row r="42" spans="1:32" ht="37.5" hidden="1" customHeight="1" x14ac:dyDescent="0.25">
      <c r="A42" s="22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C42" s="1"/>
      <c r="AD42" s="1"/>
      <c r="AE42" s="1"/>
      <c r="AF42" s="1"/>
    </row>
    <row r="43" spans="1:32" ht="37.5" hidden="1" customHeight="1" x14ac:dyDescent="0.25">
      <c r="A43" s="22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C43" s="1"/>
      <c r="AD43" s="1"/>
      <c r="AE43" s="1"/>
      <c r="AF43" s="1"/>
    </row>
    <row r="44" spans="1:32" ht="37.5" hidden="1" customHeight="1" x14ac:dyDescent="0.25">
      <c r="A44" s="22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C44" s="1"/>
      <c r="AD44" s="1"/>
      <c r="AE44" s="1"/>
      <c r="AF44" s="1"/>
    </row>
    <row r="45" spans="1:32" ht="37.5" hidden="1" customHeight="1" x14ac:dyDescent="0.25">
      <c r="A45" s="22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C45" s="1"/>
      <c r="AD45" s="1"/>
      <c r="AE45" s="1"/>
      <c r="AF45" s="1"/>
    </row>
    <row r="46" spans="1:32" ht="37.5" hidden="1" customHeight="1" x14ac:dyDescent="0.25">
      <c r="A46" s="22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C46" s="1"/>
      <c r="AD46" s="1"/>
      <c r="AE46" s="1"/>
      <c r="AF46" s="1"/>
    </row>
    <row r="47" spans="1:32" ht="37.5" hidden="1" customHeight="1" x14ac:dyDescent="0.25">
      <c r="A47" s="22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C47" s="1"/>
      <c r="AD47" s="1"/>
      <c r="AE47" s="1"/>
      <c r="AF47" s="1"/>
    </row>
    <row r="48" spans="1:32" ht="37.5" hidden="1" customHeight="1" x14ac:dyDescent="0.25">
      <c r="A48" s="15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C48" s="1"/>
      <c r="AD48" s="1"/>
      <c r="AE48" s="1"/>
      <c r="AF48" s="1"/>
    </row>
    <row r="49" spans="1:32" ht="37.5" hidden="1" customHeight="1" x14ac:dyDescent="0.25">
      <c r="A49" s="15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C49" s="1"/>
      <c r="AD49" s="1"/>
      <c r="AE49" s="1"/>
      <c r="AF49" s="1"/>
    </row>
    <row r="50" spans="1:32" ht="37.5" hidden="1" customHeight="1" x14ac:dyDescent="0.25">
      <c r="A50" s="22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C50" s="1"/>
      <c r="AD50" s="1"/>
      <c r="AE50" s="1"/>
      <c r="AF50" s="1"/>
    </row>
    <row r="51" spans="1:32" ht="37.5" hidden="1" customHeight="1" x14ac:dyDescent="0.25">
      <c r="A51" s="22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C51" s="1"/>
      <c r="AD51" s="1"/>
      <c r="AE51" s="1"/>
      <c r="AF51" s="1"/>
    </row>
    <row r="52" spans="1:32" ht="37.5" hidden="1" customHeight="1" x14ac:dyDescent="0.25">
      <c r="A52" s="22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C52" s="1"/>
      <c r="AD52" s="1"/>
      <c r="AE52" s="1"/>
      <c r="AF52" s="1"/>
    </row>
    <row r="53" spans="1:32" ht="37.5" hidden="1" customHeight="1" x14ac:dyDescent="0.25">
      <c r="A53" s="22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C53" s="1"/>
      <c r="AD53" s="1"/>
      <c r="AE53" s="1"/>
      <c r="AF53" s="1"/>
    </row>
    <row r="54" spans="1:32" ht="37.5" hidden="1" customHeight="1" x14ac:dyDescent="0.25">
      <c r="A54" s="22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C54" s="1"/>
      <c r="AD54" s="1"/>
      <c r="AE54" s="1"/>
      <c r="AF54" s="1"/>
    </row>
    <row r="55" spans="1:32" ht="37.5" hidden="1" customHeight="1" x14ac:dyDescent="0.25">
      <c r="A55" s="22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C55" s="1"/>
      <c r="AD55" s="1"/>
      <c r="AE55" s="1"/>
      <c r="AF55" s="1"/>
    </row>
    <row r="56" spans="1:32" ht="37.5" hidden="1" customHeight="1" x14ac:dyDescent="0.25">
      <c r="A56" s="23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C56" s="1"/>
      <c r="AD56" s="1"/>
      <c r="AE56" s="1"/>
      <c r="AF56" s="1"/>
    </row>
    <row r="57" spans="1:32" ht="37.5" hidden="1" customHeight="1" x14ac:dyDescent="0.25">
      <c r="A57" s="22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C57" s="1"/>
      <c r="AD57" s="1"/>
      <c r="AE57" s="1"/>
      <c r="AF57" s="1"/>
    </row>
    <row r="58" spans="1:32" ht="22.5" hidden="1" customHeight="1" x14ac:dyDescent="0.25">
      <c r="A58" s="22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C58" s="1"/>
      <c r="AD58" s="1"/>
      <c r="AE58" s="1"/>
      <c r="AF58" s="1"/>
    </row>
    <row r="59" spans="1:32" ht="37.5" hidden="1" customHeight="1" x14ac:dyDescent="0.25">
      <c r="A59" s="22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C59" s="1"/>
      <c r="AD59" s="1"/>
      <c r="AE59" s="1"/>
      <c r="AF59" s="1"/>
    </row>
    <row r="60" spans="1:32" ht="37.5" hidden="1" customHeight="1" x14ac:dyDescent="0.25">
      <c r="A60" s="22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C60" s="1"/>
      <c r="AD60" s="1"/>
      <c r="AE60" s="1"/>
      <c r="AF60" s="1"/>
    </row>
    <row r="61" spans="1:32" ht="37.5" hidden="1" customHeight="1" x14ac:dyDescent="0.25">
      <c r="A61" s="15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C61" s="1"/>
      <c r="AD61" s="1"/>
      <c r="AE61" s="1"/>
      <c r="AF61" s="1"/>
    </row>
    <row r="62" spans="1:32" ht="37.5" hidden="1" customHeight="1" x14ac:dyDescent="0.25">
      <c r="A62" s="22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C62" s="1"/>
      <c r="AD62" s="1"/>
      <c r="AE62" s="1"/>
      <c r="AF62" s="1"/>
    </row>
    <row r="63" spans="1:32" ht="37.5" hidden="1" customHeight="1" x14ac:dyDescent="0.25">
      <c r="A63" s="22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C63" s="1"/>
      <c r="AD63" s="1"/>
      <c r="AE63" s="1"/>
      <c r="AF63" s="1"/>
    </row>
    <row r="64" spans="1:32" ht="37.5" hidden="1" customHeight="1" x14ac:dyDescent="0.25">
      <c r="A64" s="22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C64" s="1"/>
      <c r="AD64" s="1"/>
      <c r="AE64" s="1"/>
      <c r="AF64" s="1"/>
    </row>
    <row r="65" spans="1:32" ht="37.5" hidden="1" customHeight="1" x14ac:dyDescent="0.25">
      <c r="A65" s="22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C65" s="1"/>
      <c r="AD65" s="1"/>
      <c r="AE65" s="1"/>
      <c r="AF65" s="1"/>
    </row>
    <row r="66" spans="1:32" ht="37.5" hidden="1" customHeight="1" x14ac:dyDescent="0.25">
      <c r="A66" s="22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C66" s="1"/>
      <c r="AD66" s="1"/>
      <c r="AE66" s="1"/>
      <c r="AF66" s="1"/>
    </row>
    <row r="67" spans="1:32" ht="37.5" hidden="1" customHeight="1" x14ac:dyDescent="0.25">
      <c r="A67" s="22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C67" s="1"/>
      <c r="AD67" s="1"/>
      <c r="AE67" s="1"/>
      <c r="AF67" s="1"/>
    </row>
    <row r="68" spans="1:32" ht="37.5" hidden="1" customHeight="1" x14ac:dyDescent="0.25">
      <c r="A68" s="22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C68" s="1"/>
      <c r="AD68" s="1"/>
      <c r="AE68" s="1"/>
      <c r="AF68" s="1"/>
    </row>
    <row r="69" spans="1:32" ht="37.5" hidden="1" customHeight="1" x14ac:dyDescent="0.25">
      <c r="A69" s="22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C69" s="1"/>
      <c r="AD69" s="1"/>
      <c r="AE69" s="1"/>
      <c r="AF69" s="1"/>
    </row>
    <row r="70" spans="1:32" ht="37.5" hidden="1" customHeight="1" x14ac:dyDescent="0.25">
      <c r="A70" s="22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C70" s="1"/>
      <c r="AD70" s="1"/>
      <c r="AE70" s="1"/>
      <c r="AF70" s="1"/>
    </row>
    <row r="71" spans="1:32" ht="37.5" hidden="1" customHeight="1" x14ac:dyDescent="0.25">
      <c r="A71" s="22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C71" s="1"/>
      <c r="AD71" s="1"/>
      <c r="AE71" s="1"/>
      <c r="AF71" s="1"/>
    </row>
    <row r="72" spans="1:32" ht="37.5" hidden="1" customHeight="1" x14ac:dyDescent="0.25">
      <c r="A72" s="22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C72" s="1"/>
      <c r="AD72" s="1"/>
      <c r="AE72" s="1"/>
      <c r="AF72" s="1"/>
    </row>
    <row r="73" spans="1:32" ht="37.5" hidden="1" customHeight="1" x14ac:dyDescent="0.25">
      <c r="A73" s="22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C73" s="1"/>
      <c r="AD73" s="1"/>
      <c r="AE73" s="1"/>
      <c r="AF73" s="1"/>
    </row>
    <row r="74" spans="1:32" ht="37.5" hidden="1" customHeight="1" x14ac:dyDescent="0.25">
      <c r="A74" s="22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C74" s="1"/>
      <c r="AD74" s="1"/>
      <c r="AE74" s="1"/>
      <c r="AF74" s="1"/>
    </row>
    <row r="75" spans="1:32" ht="10.5" hidden="1" customHeight="1" x14ac:dyDescent="0.25">
      <c r="A75" s="22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C75" s="1"/>
      <c r="AD75" s="1"/>
      <c r="AE75" s="1"/>
      <c r="AF75" s="1"/>
    </row>
    <row r="76" spans="1:32" ht="37.5" hidden="1" customHeight="1" x14ac:dyDescent="0.25">
      <c r="A76" s="22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C76" s="1"/>
      <c r="AD76" s="1"/>
      <c r="AE76" s="1"/>
      <c r="AF76" s="1"/>
    </row>
    <row r="77" spans="1:32" ht="37.5" hidden="1" customHeight="1" x14ac:dyDescent="0.25">
      <c r="A77" s="22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C77" s="1"/>
      <c r="AD77" s="1"/>
      <c r="AE77" s="1"/>
      <c r="AF77" s="1"/>
    </row>
    <row r="78" spans="1:32" ht="37.5" hidden="1" customHeight="1" x14ac:dyDescent="0.25">
      <c r="A78" s="22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C78" s="1"/>
      <c r="AD78" s="1"/>
      <c r="AE78" s="1"/>
      <c r="AF78" s="1"/>
    </row>
    <row r="79" spans="1:32" ht="37.5" hidden="1" customHeight="1" x14ac:dyDescent="0.25">
      <c r="A79" s="22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C79" s="1"/>
      <c r="AD79" s="1"/>
      <c r="AE79" s="1"/>
      <c r="AF79" s="1"/>
    </row>
    <row r="80" spans="1:32" ht="37.5" hidden="1" customHeight="1" x14ac:dyDescent="0.25">
      <c r="A80" s="22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C80" s="1"/>
      <c r="AD80" s="1"/>
      <c r="AE80" s="1"/>
      <c r="AF80" s="1"/>
    </row>
    <row r="81" spans="1:32" ht="37.5" hidden="1" customHeight="1" x14ac:dyDescent="0.25">
      <c r="A81" s="15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C81" s="1"/>
      <c r="AD81" s="1"/>
      <c r="AE81" s="1"/>
      <c r="AF81" s="1"/>
    </row>
    <row r="82" spans="1:32" ht="36" hidden="1" customHeight="1" x14ac:dyDescent="0.25">
      <c r="A82" s="22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C82" s="1"/>
      <c r="AD82" s="1"/>
      <c r="AE82" s="1"/>
      <c r="AF82" s="1"/>
    </row>
    <row r="83" spans="1:32" ht="37.5" hidden="1" customHeight="1" x14ac:dyDescent="0.25">
      <c r="A83" s="22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C83" s="1"/>
      <c r="AD83" s="1"/>
      <c r="AE83" s="1"/>
      <c r="AF83" s="1"/>
    </row>
    <row r="84" spans="1:32" ht="37.5" hidden="1" customHeight="1" x14ac:dyDescent="0.25">
      <c r="A84" s="22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C84" s="1"/>
      <c r="AD84" s="1"/>
      <c r="AE84" s="1"/>
      <c r="AF84" s="1"/>
    </row>
    <row r="85" spans="1:32" ht="37.5" hidden="1" customHeight="1" x14ac:dyDescent="0.25">
      <c r="A85" s="22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C85" s="1"/>
      <c r="AD85" s="1"/>
      <c r="AE85" s="1"/>
      <c r="AF85" s="1"/>
    </row>
    <row r="86" spans="1:32" ht="37.5" hidden="1" customHeight="1" x14ac:dyDescent="0.25">
      <c r="A86" s="22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C86" s="1"/>
      <c r="AD86" s="1"/>
      <c r="AE86" s="1"/>
      <c r="AF86" s="1"/>
    </row>
    <row r="87" spans="1:32" ht="37.5" hidden="1" customHeight="1" x14ac:dyDescent="0.25">
      <c r="A87" s="22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C87" s="1"/>
      <c r="AD87" s="1"/>
      <c r="AE87" s="1"/>
      <c r="AF87" s="1"/>
    </row>
    <row r="88" spans="1:32" ht="63" hidden="1" customHeight="1" x14ac:dyDescent="0.25">
      <c r="A88" s="22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C88" s="1"/>
      <c r="AD88" s="1"/>
      <c r="AE88" s="1"/>
      <c r="AF88" s="1"/>
    </row>
    <row r="89" spans="1:32" x14ac:dyDescent="0.25">
      <c r="B89" s="24"/>
      <c r="C89" s="36"/>
      <c r="D89" s="35"/>
      <c r="I89" s="35"/>
      <c r="J89" s="35"/>
      <c r="P89" s="35"/>
      <c r="W89" s="32"/>
    </row>
    <row r="90" spans="1:32" x14ac:dyDescent="0.25">
      <c r="I90" s="35"/>
      <c r="J90" s="35"/>
      <c r="O90" s="37"/>
      <c r="P90" s="35"/>
    </row>
    <row r="91" spans="1:32" x14ac:dyDescent="0.25">
      <c r="B91" s="35"/>
      <c r="C91" s="35"/>
    </row>
    <row r="94" spans="1:32" ht="18" customHeight="1" x14ac:dyDescent="0.25">
      <c r="A94" s="47"/>
      <c r="B94" s="47"/>
      <c r="C94" s="47"/>
    </row>
    <row r="95" spans="1:32" ht="15" customHeight="1" x14ac:dyDescent="0.25"/>
    <row r="96" spans="1:32" hidden="1" x14ac:dyDescent="0.25"/>
    <row r="97" hidden="1" x14ac:dyDescent="0.25"/>
  </sheetData>
  <autoFilter ref="A3:AG88"/>
  <sortState ref="A4:AI29">
    <sortCondition ref="A4:A29"/>
  </sortState>
  <mergeCells count="2">
    <mergeCell ref="A1:AG1"/>
    <mergeCell ref="A94:C94"/>
  </mergeCells>
  <phoneticPr fontId="19" type="noConversion"/>
  <printOptions horizontalCentered="1"/>
  <pageMargins left="0.19685039370078741" right="0.23622047244094491" top="0.27559055118110237" bottom="0.39370078740157483" header="0.31496062992125984" footer="0.31496062992125984"/>
  <pageSetup paperSize="9" scale="26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NOT(ISERROR(SEARCH("-",AF4)))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NOT(ISERROR(SEARCH("+",AF4)))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AF4:AF29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97</v>
      </c>
      <c r="E3" t="s">
        <v>106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98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99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94</v>
      </c>
      <c r="D26" t="s">
        <v>100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101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102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103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104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105</v>
      </c>
      <c r="E87">
        <v>20848</v>
      </c>
    </row>
    <row r="88" spans="3:5" x14ac:dyDescent="0.25">
      <c r="C88" t="s">
        <v>95</v>
      </c>
      <c r="D88" t="s">
        <v>95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109</v>
      </c>
      <c r="D2" t="s">
        <v>96</v>
      </c>
      <c r="E2" t="s">
        <v>108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98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94</v>
      </c>
      <c r="D25" t="s">
        <v>100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101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102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107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104</v>
      </c>
      <c r="E82">
        <v>70</v>
      </c>
    </row>
    <row r="83" spans="3:5" x14ac:dyDescent="0.25">
      <c r="C83" t="s">
        <v>6</v>
      </c>
      <c r="D83" t="s">
        <v>104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95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105</v>
      </c>
      <c r="E89">
        <v>24</v>
      </c>
    </row>
    <row r="90" spans="3:5" x14ac:dyDescent="0.25">
      <c r="D90" t="s">
        <v>105</v>
      </c>
      <c r="E90">
        <v>24</v>
      </c>
    </row>
    <row r="91" spans="3:5" x14ac:dyDescent="0.25">
      <c r="D91" t="s">
        <v>95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workbookViewId="0">
      <selection activeCell="E23" sqref="E23:F24"/>
    </sheetView>
  </sheetViews>
  <sheetFormatPr defaultRowHeight="15" x14ac:dyDescent="0.25"/>
  <sheetData>
    <row r="2" spans="2:12" ht="20.25" x14ac:dyDescent="0.25">
      <c r="B2" s="43"/>
      <c r="J2" s="44"/>
      <c r="L2" s="43"/>
    </row>
    <row r="3" spans="2:12" ht="20.25" x14ac:dyDescent="0.25">
      <c r="B3" s="43"/>
      <c r="E3" s="43">
        <v>166</v>
      </c>
      <c r="F3">
        <v>1</v>
      </c>
      <c r="G3" s="43"/>
      <c r="J3" s="44"/>
      <c r="L3" s="43"/>
    </row>
    <row r="4" spans="2:12" ht="20.25" x14ac:dyDescent="0.25">
      <c r="B4" s="43"/>
      <c r="E4" s="43">
        <v>165</v>
      </c>
      <c r="F4">
        <v>2</v>
      </c>
      <c r="G4" s="43"/>
      <c r="J4" s="44"/>
      <c r="L4" s="43"/>
    </row>
    <row r="5" spans="2:12" ht="20.25" x14ac:dyDescent="0.25">
      <c r="B5" s="43"/>
      <c r="E5" s="43">
        <v>152</v>
      </c>
      <c r="F5">
        <v>3</v>
      </c>
      <c r="G5" s="43"/>
      <c r="J5" s="44"/>
      <c r="L5" s="43"/>
    </row>
    <row r="6" spans="2:12" ht="20.25" x14ac:dyDescent="0.25">
      <c r="B6" s="43"/>
      <c r="E6" s="43">
        <v>148</v>
      </c>
      <c r="F6">
        <v>4</v>
      </c>
      <c r="G6" s="43"/>
      <c r="J6" s="44"/>
      <c r="L6" s="43"/>
    </row>
    <row r="7" spans="2:12" ht="20.25" x14ac:dyDescent="0.25">
      <c r="B7" s="43"/>
      <c r="E7" s="43">
        <v>147.5</v>
      </c>
      <c r="F7">
        <v>5</v>
      </c>
      <c r="G7" s="43"/>
      <c r="J7" s="44"/>
      <c r="L7" s="43"/>
    </row>
    <row r="8" spans="2:12" ht="20.25" x14ac:dyDescent="0.25">
      <c r="B8" s="43"/>
      <c r="E8" s="43">
        <v>142</v>
      </c>
      <c r="F8">
        <v>6</v>
      </c>
      <c r="G8" s="43"/>
      <c r="J8" s="44"/>
      <c r="L8" s="43"/>
    </row>
    <row r="9" spans="2:12" ht="20.25" x14ac:dyDescent="0.25">
      <c r="B9" s="43"/>
      <c r="E9" s="43">
        <v>131.5</v>
      </c>
      <c r="F9">
        <v>7</v>
      </c>
      <c r="G9" s="43"/>
      <c r="J9" s="44"/>
      <c r="L9" s="43"/>
    </row>
    <row r="10" spans="2:12" ht="20.25" x14ac:dyDescent="0.25">
      <c r="B10" s="43"/>
      <c r="E10" s="43">
        <v>119.5</v>
      </c>
      <c r="F10">
        <v>8</v>
      </c>
      <c r="G10" s="43"/>
      <c r="J10" s="44"/>
      <c r="L10" s="43"/>
    </row>
    <row r="11" spans="2:12" ht="20.25" x14ac:dyDescent="0.25">
      <c r="B11" s="43"/>
      <c r="E11" s="43">
        <v>118</v>
      </c>
      <c r="F11">
        <v>9</v>
      </c>
      <c r="G11" s="43"/>
      <c r="J11" s="44"/>
      <c r="L11" s="43"/>
    </row>
    <row r="12" spans="2:12" ht="20.25" x14ac:dyDescent="0.25">
      <c r="B12" s="43"/>
      <c r="E12" s="43">
        <v>116.5</v>
      </c>
      <c r="F12">
        <v>10</v>
      </c>
      <c r="G12" s="43"/>
      <c r="J12" s="44"/>
      <c r="L12" s="43"/>
    </row>
    <row r="13" spans="2:12" ht="20.25" x14ac:dyDescent="0.25">
      <c r="B13" s="43"/>
      <c r="E13" s="43">
        <v>106.5</v>
      </c>
      <c r="F13">
        <v>11</v>
      </c>
      <c r="G13" s="43"/>
      <c r="J13" s="44"/>
      <c r="L13" s="43"/>
    </row>
    <row r="14" spans="2:12" ht="20.25" x14ac:dyDescent="0.25">
      <c r="B14" s="43"/>
      <c r="E14" s="43">
        <v>104.5</v>
      </c>
      <c r="F14">
        <v>12</v>
      </c>
      <c r="G14" s="43"/>
      <c r="J14" s="44"/>
      <c r="L14" s="43"/>
    </row>
    <row r="15" spans="2:12" ht="20.25" x14ac:dyDescent="0.25">
      <c r="B15" s="43"/>
      <c r="E15" s="43">
        <v>102</v>
      </c>
      <c r="F15">
        <v>13</v>
      </c>
      <c r="G15" s="43"/>
      <c r="J15" s="44"/>
      <c r="L15" s="43"/>
    </row>
    <row r="16" spans="2:12" ht="20.25" x14ac:dyDescent="0.25">
      <c r="B16" s="43"/>
      <c r="E16" s="43">
        <v>100</v>
      </c>
      <c r="F16">
        <v>14</v>
      </c>
      <c r="G16" s="43"/>
      <c r="J16" s="44"/>
      <c r="L16" s="43"/>
    </row>
    <row r="17" spans="2:12" ht="20.25" x14ac:dyDescent="0.25">
      <c r="B17" s="43"/>
      <c r="E17" s="43">
        <v>100</v>
      </c>
      <c r="F17">
        <v>15</v>
      </c>
      <c r="G17" s="43"/>
      <c r="J17" s="44"/>
      <c r="L17" s="43"/>
    </row>
    <row r="18" spans="2:12" ht="20.25" x14ac:dyDescent="0.25">
      <c r="B18" s="43"/>
      <c r="E18" s="43">
        <v>97</v>
      </c>
      <c r="F18">
        <v>16</v>
      </c>
      <c r="G18" s="43"/>
      <c r="J18" s="44"/>
      <c r="L18" s="43"/>
    </row>
    <row r="19" spans="2:12" ht="20.25" x14ac:dyDescent="0.25">
      <c r="B19" s="43"/>
      <c r="E19" s="43">
        <v>91</v>
      </c>
      <c r="F19">
        <v>17</v>
      </c>
      <c r="G19" s="43"/>
      <c r="J19" s="44"/>
      <c r="L19" s="43"/>
    </row>
    <row r="20" spans="2:12" ht="20.25" x14ac:dyDescent="0.25">
      <c r="B20" s="43"/>
      <c r="E20" s="43">
        <v>90.5</v>
      </c>
      <c r="F20">
        <v>18</v>
      </c>
      <c r="G20" s="43"/>
      <c r="J20" s="44"/>
      <c r="L20" s="43"/>
    </row>
    <row r="21" spans="2:12" ht="20.25" x14ac:dyDescent="0.25">
      <c r="B21" s="43"/>
      <c r="E21" s="43">
        <v>90</v>
      </c>
      <c r="F21">
        <v>19</v>
      </c>
      <c r="G21" s="43"/>
      <c r="J21" s="44"/>
      <c r="L21" s="43"/>
    </row>
    <row r="22" spans="2:12" ht="20.25" x14ac:dyDescent="0.25">
      <c r="B22" s="43"/>
      <c r="E22" s="43">
        <v>86</v>
      </c>
      <c r="F22">
        <v>20</v>
      </c>
      <c r="G22" s="43"/>
      <c r="J22" s="44"/>
      <c r="L22" s="43"/>
    </row>
    <row r="23" spans="2:12" ht="20.25" x14ac:dyDescent="0.25">
      <c r="B23" s="43"/>
      <c r="E23" s="43">
        <v>85</v>
      </c>
      <c r="F23">
        <v>21</v>
      </c>
      <c r="G23" s="43"/>
      <c r="J23" s="44"/>
      <c r="L23" s="43"/>
    </row>
    <row r="24" spans="2:12" ht="20.25" x14ac:dyDescent="0.25">
      <c r="B24" s="43"/>
      <c r="E24" s="43">
        <v>85</v>
      </c>
      <c r="F24">
        <v>22</v>
      </c>
      <c r="G24" s="43"/>
      <c r="J24" s="44"/>
      <c r="L24" s="43"/>
    </row>
    <row r="25" spans="2:12" ht="20.25" x14ac:dyDescent="0.25">
      <c r="B25" s="43"/>
      <c r="E25" s="43">
        <v>79.5</v>
      </c>
      <c r="F25">
        <v>23</v>
      </c>
      <c r="G25" s="43"/>
      <c r="J25" s="44"/>
      <c r="L25" s="43"/>
    </row>
    <row r="26" spans="2:12" ht="20.25" x14ac:dyDescent="0.25">
      <c r="B26" s="43"/>
      <c r="E26" s="43">
        <v>78.5</v>
      </c>
      <c r="F26">
        <v>24</v>
      </c>
      <c r="G26" s="43"/>
      <c r="J26" s="44"/>
      <c r="L26" s="43"/>
    </row>
    <row r="27" spans="2:12" ht="20.25" x14ac:dyDescent="0.25">
      <c r="B27" s="43"/>
      <c r="E27" s="43">
        <v>73</v>
      </c>
      <c r="F27">
        <v>25</v>
      </c>
      <c r="G27" s="43"/>
      <c r="J27" s="44"/>
      <c r="L27" s="43"/>
    </row>
    <row r="28" spans="2:12" x14ac:dyDescent="0.25">
      <c r="E28" s="43">
        <v>49.5</v>
      </c>
      <c r="F28">
        <v>26</v>
      </c>
      <c r="G28" s="43"/>
    </row>
  </sheetData>
  <sortState ref="E3:E28">
    <sortCondition descending="1" ref="E3:E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5"/>
  </cols>
  <sheetData>
    <row r="2" spans="3:4" ht="15.75" thickBot="1" x14ac:dyDescent="0.3">
      <c r="C2" t="s">
        <v>119</v>
      </c>
      <c r="D2" t="s">
        <v>120</v>
      </c>
    </row>
    <row r="3" spans="3:4" ht="16.5" thickBot="1" x14ac:dyDescent="0.3">
      <c r="C3" s="27" t="s">
        <v>47</v>
      </c>
      <c r="D3">
        <v>447</v>
      </c>
    </row>
    <row r="4" spans="3:4" ht="16.5" thickBot="1" x14ac:dyDescent="0.3">
      <c r="C4" s="27" t="s">
        <v>37</v>
      </c>
      <c r="D4">
        <v>290</v>
      </c>
    </row>
    <row r="5" spans="3:4" ht="15.75" x14ac:dyDescent="0.25">
      <c r="C5" s="27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27" t="s">
        <v>21</v>
      </c>
      <c r="D7">
        <v>1337</v>
      </c>
    </row>
    <row r="8" spans="3:4" ht="15.75" x14ac:dyDescent="0.25">
      <c r="C8" s="28" t="s">
        <v>22</v>
      </c>
      <c r="D8">
        <v>196</v>
      </c>
    </row>
    <row r="9" spans="3:4" ht="15.75" x14ac:dyDescent="0.25">
      <c r="C9" s="29" t="s">
        <v>23</v>
      </c>
      <c r="D9">
        <v>366</v>
      </c>
    </row>
    <row r="10" spans="3:4" ht="15.75" x14ac:dyDescent="0.25">
      <c r="C10" s="29" t="s">
        <v>58</v>
      </c>
      <c r="D10">
        <v>667</v>
      </c>
    </row>
    <row r="11" spans="3:4" ht="15.75" x14ac:dyDescent="0.25">
      <c r="C11" s="29" t="s">
        <v>70</v>
      </c>
      <c r="D11">
        <v>126</v>
      </c>
    </row>
    <row r="12" spans="3:4" ht="15.75" x14ac:dyDescent="0.25">
      <c r="C12" s="29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29" t="s">
        <v>81</v>
      </c>
      <c r="D14">
        <v>7650</v>
      </c>
    </row>
    <row r="15" spans="3:4" ht="15.75" x14ac:dyDescent="0.25">
      <c r="C15" s="29" t="s">
        <v>64</v>
      </c>
      <c r="D15">
        <v>36</v>
      </c>
    </row>
    <row r="16" spans="3:4" ht="15.75" x14ac:dyDescent="0.25">
      <c r="C16" s="29" t="s">
        <v>38</v>
      </c>
      <c r="D16">
        <v>4</v>
      </c>
    </row>
    <row r="17" spans="3:4" ht="15.75" x14ac:dyDescent="0.25">
      <c r="C17" s="29" t="s">
        <v>49</v>
      </c>
      <c r="D17">
        <v>133</v>
      </c>
    </row>
    <row r="18" spans="3:4" ht="15.75" x14ac:dyDescent="0.25">
      <c r="C18" s="29" t="s">
        <v>25</v>
      </c>
      <c r="D18">
        <v>80</v>
      </c>
    </row>
    <row r="19" spans="3:4" ht="15.75" x14ac:dyDescent="0.25">
      <c r="C19" s="29" t="s">
        <v>50</v>
      </c>
      <c r="D19">
        <v>635</v>
      </c>
    </row>
    <row r="20" spans="3:4" ht="15.75" x14ac:dyDescent="0.25">
      <c r="C20" s="29" t="s">
        <v>0</v>
      </c>
      <c r="D20">
        <v>50</v>
      </c>
    </row>
    <row r="21" spans="3:4" ht="15.75" x14ac:dyDescent="0.25">
      <c r="C21" s="29" t="s">
        <v>71</v>
      </c>
      <c r="D21">
        <v>252</v>
      </c>
    </row>
    <row r="22" spans="3:4" ht="15.75" x14ac:dyDescent="0.25">
      <c r="C22" s="29" t="s">
        <v>26</v>
      </c>
      <c r="D22">
        <v>1324</v>
      </c>
    </row>
    <row r="23" spans="3:4" ht="15.75" x14ac:dyDescent="0.25">
      <c r="C23" s="29" t="s">
        <v>39</v>
      </c>
      <c r="D23">
        <v>18</v>
      </c>
    </row>
    <row r="24" spans="3:4" ht="15.75" x14ac:dyDescent="0.25">
      <c r="C24" s="29" t="s">
        <v>1</v>
      </c>
      <c r="D24">
        <v>78</v>
      </c>
    </row>
    <row r="25" spans="3:4" x14ac:dyDescent="0.25">
      <c r="C25" t="s">
        <v>94</v>
      </c>
      <c r="D25">
        <v>2043</v>
      </c>
    </row>
    <row r="26" spans="3:4" ht="15.75" x14ac:dyDescent="0.25">
      <c r="C26" s="29" t="s">
        <v>7</v>
      </c>
      <c r="D26">
        <v>341</v>
      </c>
    </row>
    <row r="27" spans="3:4" ht="15.75" x14ac:dyDescent="0.25">
      <c r="C27" s="29" t="s">
        <v>27</v>
      </c>
      <c r="D27">
        <v>700</v>
      </c>
    </row>
    <row r="28" spans="3:4" ht="15.75" x14ac:dyDescent="0.25">
      <c r="C28" s="29" t="s">
        <v>57</v>
      </c>
      <c r="D28">
        <v>12448</v>
      </c>
    </row>
    <row r="29" spans="3:4" ht="15.75" x14ac:dyDescent="0.25">
      <c r="C29" s="29" t="s">
        <v>51</v>
      </c>
      <c r="D29">
        <v>539</v>
      </c>
    </row>
    <row r="30" spans="3:4" ht="15.75" x14ac:dyDescent="0.25">
      <c r="C30" s="29" t="s">
        <v>65</v>
      </c>
      <c r="D30">
        <v>759</v>
      </c>
    </row>
    <row r="31" spans="3:4" ht="15.75" x14ac:dyDescent="0.25">
      <c r="C31" s="29" t="s">
        <v>28</v>
      </c>
      <c r="D31">
        <v>365</v>
      </c>
    </row>
    <row r="32" spans="3:4" ht="15.75" x14ac:dyDescent="0.25">
      <c r="C32" s="29" t="s">
        <v>74</v>
      </c>
      <c r="D32">
        <v>212</v>
      </c>
    </row>
    <row r="33" spans="3:4" ht="15.75" x14ac:dyDescent="0.25">
      <c r="C33" s="29" t="s">
        <v>29</v>
      </c>
      <c r="D33">
        <v>1033</v>
      </c>
    </row>
    <row r="34" spans="3:4" ht="15.75" x14ac:dyDescent="0.25">
      <c r="C34" s="29" t="s">
        <v>40</v>
      </c>
      <c r="D34">
        <v>81</v>
      </c>
    </row>
    <row r="35" spans="3:4" ht="15.75" x14ac:dyDescent="0.25">
      <c r="C35" s="29" t="s">
        <v>30</v>
      </c>
      <c r="D35">
        <v>3251</v>
      </c>
    </row>
    <row r="36" spans="3:4" ht="15.75" x14ac:dyDescent="0.25">
      <c r="C36" s="29" t="s">
        <v>75</v>
      </c>
      <c r="D36">
        <v>35</v>
      </c>
    </row>
    <row r="37" spans="3:4" ht="15.75" x14ac:dyDescent="0.25">
      <c r="C37" s="30" t="s">
        <v>82</v>
      </c>
      <c r="D37">
        <v>8</v>
      </c>
    </row>
    <row r="38" spans="3:4" ht="15.75" x14ac:dyDescent="0.25">
      <c r="C38" s="29" t="s">
        <v>8</v>
      </c>
      <c r="D38">
        <v>285</v>
      </c>
    </row>
    <row r="39" spans="3:4" ht="15.75" x14ac:dyDescent="0.25">
      <c r="C39" s="29" t="s">
        <v>76</v>
      </c>
      <c r="D39">
        <v>293</v>
      </c>
    </row>
    <row r="40" spans="3:4" ht="15.75" x14ac:dyDescent="0.25">
      <c r="C40" s="29" t="s">
        <v>52</v>
      </c>
      <c r="D40">
        <v>668</v>
      </c>
    </row>
    <row r="41" spans="3:4" ht="15.75" x14ac:dyDescent="0.25">
      <c r="C41" s="29" t="s">
        <v>53</v>
      </c>
      <c r="D41">
        <v>496</v>
      </c>
    </row>
    <row r="42" spans="3:4" ht="15.75" x14ac:dyDescent="0.25">
      <c r="C42" s="29" t="s">
        <v>9</v>
      </c>
      <c r="D42">
        <v>1505</v>
      </c>
    </row>
    <row r="43" spans="3:4" ht="15.75" x14ac:dyDescent="0.25">
      <c r="C43" s="29" t="s">
        <v>31</v>
      </c>
      <c r="D43">
        <v>137</v>
      </c>
    </row>
    <row r="44" spans="3:4" ht="15.75" x14ac:dyDescent="0.25">
      <c r="C44" s="29" t="s">
        <v>10</v>
      </c>
      <c r="D44">
        <v>927</v>
      </c>
    </row>
    <row r="45" spans="3:4" ht="15.75" x14ac:dyDescent="0.25">
      <c r="C45" s="29" t="s">
        <v>11</v>
      </c>
      <c r="D45">
        <v>967</v>
      </c>
    </row>
    <row r="46" spans="3:4" ht="15.75" x14ac:dyDescent="0.25">
      <c r="C46" s="29" t="s">
        <v>41</v>
      </c>
      <c r="D46">
        <v>69</v>
      </c>
    </row>
    <row r="47" spans="3:4" ht="15.75" x14ac:dyDescent="0.25">
      <c r="C47" s="29" t="s">
        <v>77</v>
      </c>
      <c r="D47">
        <v>161</v>
      </c>
    </row>
    <row r="48" spans="3:4" ht="15.75" x14ac:dyDescent="0.25">
      <c r="C48" s="29" t="s">
        <v>63</v>
      </c>
      <c r="D48">
        <v>220</v>
      </c>
    </row>
    <row r="49" spans="3:4" ht="15.75" x14ac:dyDescent="0.25">
      <c r="C49" s="29" t="s">
        <v>46</v>
      </c>
      <c r="D49">
        <v>0</v>
      </c>
    </row>
    <row r="50" spans="3:4" ht="15.75" x14ac:dyDescent="0.25">
      <c r="C50" s="29" t="s">
        <v>12</v>
      </c>
      <c r="D50">
        <v>2183</v>
      </c>
    </row>
    <row r="51" spans="3:4" ht="15.75" x14ac:dyDescent="0.25">
      <c r="C51" s="29" t="s">
        <v>48</v>
      </c>
      <c r="D51">
        <v>1067</v>
      </c>
    </row>
    <row r="52" spans="3:4" ht="15.75" x14ac:dyDescent="0.25">
      <c r="C52" s="29" t="s">
        <v>2</v>
      </c>
      <c r="D52">
        <v>295</v>
      </c>
    </row>
    <row r="53" spans="3:4" ht="15.75" x14ac:dyDescent="0.25">
      <c r="C53" s="30" t="s">
        <v>3</v>
      </c>
      <c r="D53">
        <v>2</v>
      </c>
    </row>
    <row r="54" spans="3:4" ht="15.75" x14ac:dyDescent="0.25">
      <c r="C54" s="29" t="s">
        <v>62</v>
      </c>
      <c r="D54">
        <v>94</v>
      </c>
    </row>
    <row r="55" spans="3:4" ht="15.75" x14ac:dyDescent="0.25">
      <c r="C55" s="29" t="s">
        <v>72</v>
      </c>
      <c r="D55">
        <v>142</v>
      </c>
    </row>
    <row r="56" spans="3:4" ht="15.75" x14ac:dyDescent="0.25">
      <c r="C56" s="29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29" t="s">
        <v>13</v>
      </c>
      <c r="D58">
        <v>51</v>
      </c>
    </row>
    <row r="59" spans="3:4" ht="15.75" x14ac:dyDescent="0.25">
      <c r="C59" s="29" t="s">
        <v>14</v>
      </c>
      <c r="D59">
        <v>239</v>
      </c>
    </row>
    <row r="60" spans="3:4" ht="15.75" x14ac:dyDescent="0.25">
      <c r="C60" s="29" t="s">
        <v>42</v>
      </c>
      <c r="D60">
        <v>57</v>
      </c>
    </row>
    <row r="61" spans="3:4" ht="15.75" x14ac:dyDescent="0.25">
      <c r="C61" s="29" t="s">
        <v>4</v>
      </c>
      <c r="D61">
        <v>80</v>
      </c>
    </row>
    <row r="62" spans="3:4" ht="15.75" x14ac:dyDescent="0.25">
      <c r="C62" s="29" t="s">
        <v>15</v>
      </c>
      <c r="D62">
        <v>3342</v>
      </c>
    </row>
    <row r="63" spans="3:4" ht="15.75" x14ac:dyDescent="0.25">
      <c r="C63" s="29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29" t="s">
        <v>56</v>
      </c>
      <c r="D65">
        <v>49</v>
      </c>
    </row>
    <row r="66" spans="3:4" ht="15.75" x14ac:dyDescent="0.25">
      <c r="C66" s="29" t="s">
        <v>60</v>
      </c>
      <c r="D66">
        <v>2803</v>
      </c>
    </row>
    <row r="67" spans="3:4" ht="15.75" x14ac:dyDescent="0.25">
      <c r="C67" s="29" t="s">
        <v>32</v>
      </c>
      <c r="D67">
        <v>426</v>
      </c>
    </row>
    <row r="68" spans="3:4" ht="15.75" x14ac:dyDescent="0.25">
      <c r="C68" s="29" t="s">
        <v>16</v>
      </c>
      <c r="D68">
        <v>316</v>
      </c>
    </row>
    <row r="69" spans="3:4" ht="15.75" x14ac:dyDescent="0.25">
      <c r="C69" s="29" t="s">
        <v>17</v>
      </c>
      <c r="D69">
        <v>1301</v>
      </c>
    </row>
    <row r="70" spans="3:4" ht="15.75" x14ac:dyDescent="0.25">
      <c r="C70" s="29" t="s">
        <v>43</v>
      </c>
      <c r="D70">
        <v>93</v>
      </c>
    </row>
    <row r="71" spans="3:4" ht="15.75" x14ac:dyDescent="0.25">
      <c r="C71" s="29" t="s">
        <v>66</v>
      </c>
      <c r="D71">
        <v>1205</v>
      </c>
    </row>
    <row r="72" spans="3:4" ht="15.75" x14ac:dyDescent="0.25">
      <c r="C72" s="29" t="s">
        <v>33</v>
      </c>
      <c r="D72">
        <v>262</v>
      </c>
    </row>
    <row r="73" spans="3:4" ht="15.75" x14ac:dyDescent="0.25">
      <c r="C73" s="29" t="s">
        <v>5</v>
      </c>
      <c r="D73">
        <v>361</v>
      </c>
    </row>
    <row r="74" spans="3:4" ht="15.75" x14ac:dyDescent="0.25">
      <c r="C74" s="29" t="s">
        <v>34</v>
      </c>
      <c r="D74">
        <v>176</v>
      </c>
    </row>
    <row r="75" spans="3:4" ht="15.75" x14ac:dyDescent="0.25">
      <c r="C75" s="29" t="s">
        <v>35</v>
      </c>
      <c r="D75">
        <v>278</v>
      </c>
    </row>
    <row r="76" spans="3:4" ht="15.75" x14ac:dyDescent="0.25">
      <c r="C76" s="29" t="s">
        <v>54</v>
      </c>
      <c r="D76">
        <v>123</v>
      </c>
    </row>
    <row r="77" spans="3:4" ht="15.75" x14ac:dyDescent="0.25">
      <c r="C77" s="29" t="s">
        <v>36</v>
      </c>
      <c r="D77">
        <v>422</v>
      </c>
    </row>
    <row r="78" spans="3:4" ht="15.75" x14ac:dyDescent="0.25">
      <c r="C78" s="29" t="s">
        <v>67</v>
      </c>
      <c r="D78">
        <v>651</v>
      </c>
    </row>
    <row r="79" spans="3:4" ht="15.75" x14ac:dyDescent="0.25">
      <c r="C79" s="29" t="s">
        <v>19</v>
      </c>
      <c r="D79">
        <v>43</v>
      </c>
    </row>
    <row r="80" spans="3:4" ht="15.75" x14ac:dyDescent="0.25">
      <c r="C80" s="29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29" t="s">
        <v>68</v>
      </c>
      <c r="D82">
        <v>7313</v>
      </c>
    </row>
    <row r="83" spans="3:4" ht="15.75" x14ac:dyDescent="0.25">
      <c r="C83" s="29" t="s">
        <v>6</v>
      </c>
      <c r="D83">
        <v>833</v>
      </c>
    </row>
    <row r="84" spans="3:4" ht="15.75" x14ac:dyDescent="0.25">
      <c r="C84" s="29" t="s">
        <v>20</v>
      </c>
      <c r="D84">
        <v>320</v>
      </c>
    </row>
    <row r="85" spans="3:4" ht="15.75" x14ac:dyDescent="0.25">
      <c r="C85" s="29" t="s">
        <v>45</v>
      </c>
      <c r="D85">
        <v>46</v>
      </c>
    </row>
    <row r="86" spans="3:4" ht="15.75" x14ac:dyDescent="0.25">
      <c r="C86" s="29" t="s">
        <v>105</v>
      </c>
      <c r="D86">
        <v>359</v>
      </c>
    </row>
    <row r="87" spans="3:4" ht="15.75" x14ac:dyDescent="0.25">
      <c r="C87" s="29" t="s">
        <v>95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117</v>
      </c>
      <c r="D2" t="s">
        <v>118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94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105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95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117</v>
      </c>
      <c r="D3" t="s">
        <v>118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94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105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95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113</v>
      </c>
      <c r="E3" t="s">
        <v>114</v>
      </c>
    </row>
    <row r="4" spans="4:5" hidden="1" x14ac:dyDescent="0.25">
      <c r="D4" s="26" t="s">
        <v>24</v>
      </c>
      <c r="E4">
        <v>20746</v>
      </c>
    </row>
    <row r="5" spans="4:5" hidden="1" x14ac:dyDescent="0.25">
      <c r="D5" s="25" t="s">
        <v>57</v>
      </c>
      <c r="E5">
        <v>47555</v>
      </c>
    </row>
    <row r="6" spans="4:5" hidden="1" x14ac:dyDescent="0.25">
      <c r="D6" s="26" t="s">
        <v>21</v>
      </c>
      <c r="E6">
        <v>10982</v>
      </c>
    </row>
    <row r="7" spans="4:5" hidden="1" x14ac:dyDescent="0.25">
      <c r="D7" s="26" t="s">
        <v>67</v>
      </c>
      <c r="E7">
        <v>5864</v>
      </c>
    </row>
    <row r="8" spans="4:5" hidden="1" x14ac:dyDescent="0.25">
      <c r="D8" s="26" t="s">
        <v>27</v>
      </c>
      <c r="E8">
        <v>2283</v>
      </c>
    </row>
    <row r="9" spans="4:5" hidden="1" x14ac:dyDescent="0.25">
      <c r="D9" s="26" t="s">
        <v>10</v>
      </c>
      <c r="E9">
        <v>11649</v>
      </c>
    </row>
    <row r="10" spans="4:5" hidden="1" x14ac:dyDescent="0.25">
      <c r="D10" s="26" t="s">
        <v>26</v>
      </c>
      <c r="E10">
        <v>3866</v>
      </c>
    </row>
    <row r="11" spans="4:5" hidden="1" x14ac:dyDescent="0.25">
      <c r="D11" s="26" t="s">
        <v>65</v>
      </c>
      <c r="E11">
        <v>3408</v>
      </c>
    </row>
    <row r="12" spans="4:5" hidden="1" x14ac:dyDescent="0.25">
      <c r="D12" s="25" t="s">
        <v>68</v>
      </c>
      <c r="E12">
        <v>37900</v>
      </c>
    </row>
    <row r="13" spans="4:5" hidden="1" x14ac:dyDescent="0.25">
      <c r="D13" s="25" t="s">
        <v>15</v>
      </c>
      <c r="E13">
        <v>13252</v>
      </c>
    </row>
    <row r="14" spans="4:5" hidden="1" x14ac:dyDescent="0.25">
      <c r="D14" s="25" t="s">
        <v>73</v>
      </c>
      <c r="E14">
        <v>3700</v>
      </c>
    </row>
    <row r="15" spans="4:5" hidden="1" x14ac:dyDescent="0.25">
      <c r="D15" s="26" t="s">
        <v>29</v>
      </c>
      <c r="E15">
        <v>3238</v>
      </c>
    </row>
    <row r="16" spans="4:5" hidden="1" x14ac:dyDescent="0.25">
      <c r="D16" s="25" t="s">
        <v>45</v>
      </c>
      <c r="E16">
        <v>71</v>
      </c>
    </row>
    <row r="17" spans="4:5" hidden="1" x14ac:dyDescent="0.25">
      <c r="D17" s="25" t="s">
        <v>94</v>
      </c>
      <c r="E17">
        <v>10382</v>
      </c>
    </row>
    <row r="18" spans="4:5" hidden="1" x14ac:dyDescent="0.25">
      <c r="D18" s="26" t="s">
        <v>32</v>
      </c>
      <c r="E18">
        <v>1570</v>
      </c>
    </row>
    <row r="19" spans="4:5" hidden="1" x14ac:dyDescent="0.25">
      <c r="D19" s="25" t="s">
        <v>92</v>
      </c>
      <c r="E19">
        <v>2351</v>
      </c>
    </row>
    <row r="20" spans="4:5" hidden="1" x14ac:dyDescent="0.25">
      <c r="D20" s="25" t="s">
        <v>44</v>
      </c>
      <c r="E20">
        <v>3218</v>
      </c>
    </row>
    <row r="21" spans="4:5" hidden="1" x14ac:dyDescent="0.25">
      <c r="D21" s="26" t="s">
        <v>77</v>
      </c>
      <c r="E21">
        <v>786</v>
      </c>
    </row>
    <row r="22" spans="4:5" hidden="1" x14ac:dyDescent="0.25">
      <c r="D22" s="25" t="s">
        <v>2</v>
      </c>
      <c r="E22">
        <v>1096</v>
      </c>
    </row>
    <row r="23" spans="4:5" hidden="1" x14ac:dyDescent="0.25">
      <c r="D23" s="25" t="s">
        <v>110</v>
      </c>
      <c r="E23">
        <v>1350</v>
      </c>
    </row>
    <row r="24" spans="4:5" hidden="1" x14ac:dyDescent="0.25">
      <c r="D24" s="25" t="s">
        <v>81</v>
      </c>
      <c r="E24">
        <v>25442</v>
      </c>
    </row>
    <row r="25" spans="4:5" hidden="1" x14ac:dyDescent="0.25">
      <c r="D25" s="26" t="s">
        <v>76</v>
      </c>
      <c r="E25">
        <v>1642</v>
      </c>
    </row>
    <row r="26" spans="4:5" hidden="1" x14ac:dyDescent="0.25">
      <c r="D26" s="26" t="s">
        <v>25</v>
      </c>
      <c r="E26">
        <v>1831</v>
      </c>
    </row>
    <row r="27" spans="4:5" hidden="1" x14ac:dyDescent="0.25">
      <c r="D27" s="26" t="s">
        <v>66</v>
      </c>
      <c r="E27">
        <v>15465</v>
      </c>
    </row>
    <row r="28" spans="4:5" hidden="1" x14ac:dyDescent="0.25">
      <c r="D28" s="26" t="s">
        <v>37</v>
      </c>
      <c r="E28">
        <v>1686</v>
      </c>
    </row>
    <row r="29" spans="4:5" hidden="1" x14ac:dyDescent="0.25">
      <c r="D29" s="25" t="s">
        <v>48</v>
      </c>
      <c r="E29">
        <v>5506</v>
      </c>
    </row>
    <row r="30" spans="4:5" hidden="1" x14ac:dyDescent="0.25">
      <c r="D30" s="25" t="s">
        <v>20</v>
      </c>
      <c r="E30">
        <v>1230</v>
      </c>
    </row>
    <row r="31" spans="4:5" hidden="1" x14ac:dyDescent="0.25">
      <c r="D31" s="26" t="s">
        <v>60</v>
      </c>
      <c r="E31">
        <v>12121</v>
      </c>
    </row>
    <row r="32" spans="4:5" hidden="1" x14ac:dyDescent="0.25">
      <c r="D32" s="25" t="s">
        <v>80</v>
      </c>
      <c r="E32">
        <v>30053</v>
      </c>
    </row>
    <row r="33" spans="4:5" hidden="1" x14ac:dyDescent="0.25">
      <c r="D33" s="25" t="s">
        <v>0</v>
      </c>
      <c r="E33">
        <v>2129</v>
      </c>
    </row>
    <row r="34" spans="4:5" hidden="1" x14ac:dyDescent="0.25">
      <c r="D34" s="26" t="s">
        <v>33</v>
      </c>
      <c r="E34">
        <v>1202</v>
      </c>
    </row>
    <row r="35" spans="4:5" hidden="1" x14ac:dyDescent="0.25">
      <c r="D35" s="25" t="s">
        <v>18</v>
      </c>
      <c r="E35">
        <v>6684</v>
      </c>
    </row>
    <row r="36" spans="4:5" hidden="1" x14ac:dyDescent="0.25">
      <c r="D36" s="25" t="s">
        <v>30</v>
      </c>
      <c r="E36">
        <v>17299</v>
      </c>
    </row>
    <row r="37" spans="4:5" hidden="1" x14ac:dyDescent="0.25">
      <c r="D37" s="25" t="s">
        <v>12</v>
      </c>
      <c r="E37">
        <v>20738</v>
      </c>
    </row>
    <row r="38" spans="4:5" hidden="1" x14ac:dyDescent="0.25">
      <c r="D38" s="26" t="s">
        <v>35</v>
      </c>
      <c r="E38">
        <v>2028</v>
      </c>
    </row>
    <row r="39" spans="4:5" hidden="1" x14ac:dyDescent="0.25">
      <c r="D39" s="25" t="s">
        <v>59</v>
      </c>
      <c r="E39">
        <v>3179</v>
      </c>
    </row>
    <row r="40" spans="4:5" hidden="1" x14ac:dyDescent="0.25">
      <c r="D40" s="25" t="s">
        <v>82</v>
      </c>
      <c r="E40">
        <v>158</v>
      </c>
    </row>
    <row r="41" spans="4:5" hidden="1" x14ac:dyDescent="0.25">
      <c r="D41" s="26" t="s">
        <v>7</v>
      </c>
      <c r="E41">
        <v>2073</v>
      </c>
    </row>
    <row r="42" spans="4:5" hidden="1" x14ac:dyDescent="0.25">
      <c r="D42" s="26" t="s">
        <v>17</v>
      </c>
      <c r="E42">
        <v>7599</v>
      </c>
    </row>
    <row r="43" spans="4:5" hidden="1" x14ac:dyDescent="0.25">
      <c r="D43" s="26" t="s">
        <v>34</v>
      </c>
      <c r="E43">
        <v>1507</v>
      </c>
    </row>
    <row r="44" spans="4:5" hidden="1" x14ac:dyDescent="0.25">
      <c r="D44" s="25" t="s">
        <v>51</v>
      </c>
      <c r="E44">
        <v>4265</v>
      </c>
    </row>
    <row r="45" spans="4:5" hidden="1" x14ac:dyDescent="0.25">
      <c r="D45" s="26" t="s">
        <v>28</v>
      </c>
      <c r="E45">
        <v>1424</v>
      </c>
    </row>
    <row r="46" spans="4:5" hidden="1" x14ac:dyDescent="0.25">
      <c r="D46" s="25" t="s">
        <v>63</v>
      </c>
      <c r="E46">
        <v>825</v>
      </c>
    </row>
    <row r="47" spans="4:5" hidden="1" x14ac:dyDescent="0.25">
      <c r="D47" s="26" t="s">
        <v>43</v>
      </c>
      <c r="E47">
        <v>3172</v>
      </c>
    </row>
    <row r="48" spans="4:5" hidden="1" x14ac:dyDescent="0.25">
      <c r="D48" s="25" t="s">
        <v>11</v>
      </c>
      <c r="E48">
        <v>4596</v>
      </c>
    </row>
    <row r="49" spans="4:5" hidden="1" x14ac:dyDescent="0.25">
      <c r="D49" s="26" t="s">
        <v>52</v>
      </c>
      <c r="E49">
        <v>4301</v>
      </c>
    </row>
    <row r="50" spans="4:5" hidden="1" x14ac:dyDescent="0.25">
      <c r="D50" s="26" t="s">
        <v>70</v>
      </c>
      <c r="E50">
        <v>1718</v>
      </c>
    </row>
    <row r="51" spans="4:5" hidden="1" x14ac:dyDescent="0.25">
      <c r="D51" s="26" t="s">
        <v>95</v>
      </c>
      <c r="E51">
        <v>5156</v>
      </c>
    </row>
    <row r="52" spans="4:5" hidden="1" x14ac:dyDescent="0.25">
      <c r="D52" s="25" t="s">
        <v>55</v>
      </c>
      <c r="E52">
        <v>296</v>
      </c>
    </row>
    <row r="53" spans="4:5" hidden="1" x14ac:dyDescent="0.25">
      <c r="D53" s="26" t="s">
        <v>23</v>
      </c>
      <c r="E53">
        <v>3178</v>
      </c>
    </row>
    <row r="54" spans="4:5" hidden="1" x14ac:dyDescent="0.25">
      <c r="D54" s="25" t="s">
        <v>1</v>
      </c>
      <c r="E54">
        <v>151</v>
      </c>
    </row>
    <row r="55" spans="4:5" hidden="1" x14ac:dyDescent="0.25">
      <c r="D55" s="25" t="s">
        <v>39</v>
      </c>
      <c r="E55">
        <v>829</v>
      </c>
    </row>
    <row r="56" spans="4:5" hidden="1" x14ac:dyDescent="0.25">
      <c r="D56" s="26" t="s">
        <v>69</v>
      </c>
      <c r="E56">
        <v>2677</v>
      </c>
    </row>
    <row r="57" spans="4:5" hidden="1" x14ac:dyDescent="0.25">
      <c r="D57" s="25" t="s">
        <v>14</v>
      </c>
      <c r="E57">
        <v>1847</v>
      </c>
    </row>
    <row r="58" spans="4:5" hidden="1" x14ac:dyDescent="0.25">
      <c r="D58" s="26" t="s">
        <v>50</v>
      </c>
      <c r="E58">
        <v>4981</v>
      </c>
    </row>
    <row r="59" spans="4:5" hidden="1" x14ac:dyDescent="0.25">
      <c r="D59" s="25" t="s">
        <v>42</v>
      </c>
      <c r="E59">
        <v>573</v>
      </c>
    </row>
    <row r="60" spans="4:5" hidden="1" x14ac:dyDescent="0.25">
      <c r="D60" s="26" t="s">
        <v>16</v>
      </c>
      <c r="E60">
        <v>7061</v>
      </c>
    </row>
    <row r="61" spans="4:5" hidden="1" x14ac:dyDescent="0.25">
      <c r="D61" s="26" t="s">
        <v>22</v>
      </c>
      <c r="E61">
        <v>1394</v>
      </c>
    </row>
    <row r="62" spans="4:5" hidden="1" x14ac:dyDescent="0.25">
      <c r="D62" s="25" t="s">
        <v>41</v>
      </c>
      <c r="E62">
        <v>1120</v>
      </c>
    </row>
    <row r="63" spans="4:5" hidden="1" x14ac:dyDescent="0.25">
      <c r="D63" s="25" t="s">
        <v>46</v>
      </c>
      <c r="E63">
        <v>1309</v>
      </c>
    </row>
    <row r="64" spans="4:5" hidden="1" x14ac:dyDescent="0.25">
      <c r="D64" s="26" t="s">
        <v>40</v>
      </c>
      <c r="E64">
        <v>49</v>
      </c>
    </row>
    <row r="65" spans="4:5" hidden="1" x14ac:dyDescent="0.25">
      <c r="D65" s="26" t="s">
        <v>9</v>
      </c>
      <c r="E65">
        <v>20265</v>
      </c>
    </row>
    <row r="66" spans="4:5" hidden="1" x14ac:dyDescent="0.25">
      <c r="D66" s="25" t="s">
        <v>72</v>
      </c>
      <c r="E66">
        <v>875</v>
      </c>
    </row>
    <row r="67" spans="4:5" hidden="1" x14ac:dyDescent="0.25">
      <c r="D67" s="26" t="s">
        <v>71</v>
      </c>
      <c r="E67">
        <v>2133</v>
      </c>
    </row>
    <row r="68" spans="4:5" hidden="1" x14ac:dyDescent="0.25">
      <c r="D68" s="26" t="s">
        <v>54</v>
      </c>
      <c r="E68">
        <v>3311</v>
      </c>
    </row>
    <row r="69" spans="4:5" hidden="1" x14ac:dyDescent="0.25">
      <c r="D69" s="25" t="s">
        <v>56</v>
      </c>
      <c r="E69">
        <v>895</v>
      </c>
    </row>
    <row r="70" spans="4:5" hidden="1" x14ac:dyDescent="0.25">
      <c r="D70" s="25" t="s">
        <v>3</v>
      </c>
      <c r="E70">
        <v>39</v>
      </c>
    </row>
    <row r="71" spans="4:5" hidden="1" x14ac:dyDescent="0.25">
      <c r="D71" s="25" t="s">
        <v>38</v>
      </c>
      <c r="E71">
        <v>93</v>
      </c>
    </row>
    <row r="72" spans="4:5" hidden="1" x14ac:dyDescent="0.25">
      <c r="D72" s="26" t="s">
        <v>36</v>
      </c>
      <c r="E72">
        <v>782</v>
      </c>
    </row>
    <row r="73" spans="4:5" hidden="1" x14ac:dyDescent="0.25">
      <c r="D73" s="26" t="s">
        <v>74</v>
      </c>
      <c r="E73">
        <v>4315</v>
      </c>
    </row>
    <row r="74" spans="4:5" hidden="1" x14ac:dyDescent="0.25">
      <c r="D74" s="26" t="s">
        <v>8</v>
      </c>
      <c r="E74">
        <v>3803</v>
      </c>
    </row>
    <row r="75" spans="4:5" hidden="1" x14ac:dyDescent="0.25">
      <c r="D75" s="25" t="s">
        <v>5</v>
      </c>
      <c r="E75">
        <v>5113</v>
      </c>
    </row>
    <row r="76" spans="4:5" hidden="1" x14ac:dyDescent="0.25">
      <c r="D76" s="25" t="s">
        <v>62</v>
      </c>
      <c r="E76">
        <v>304</v>
      </c>
    </row>
    <row r="77" spans="4:5" hidden="1" x14ac:dyDescent="0.25">
      <c r="D77" s="25" t="s">
        <v>13</v>
      </c>
      <c r="E77">
        <v>410</v>
      </c>
    </row>
    <row r="78" spans="4:5" hidden="1" x14ac:dyDescent="0.25">
      <c r="D78" s="25" t="s">
        <v>47</v>
      </c>
      <c r="E78">
        <v>3331</v>
      </c>
    </row>
    <row r="79" spans="4:5" hidden="1" x14ac:dyDescent="0.25">
      <c r="D79" s="26" t="s">
        <v>19</v>
      </c>
      <c r="E79">
        <v>1246</v>
      </c>
    </row>
    <row r="80" spans="4:5" x14ac:dyDescent="0.25">
      <c r="D80" s="26" t="s">
        <v>58</v>
      </c>
      <c r="E80">
        <v>3845</v>
      </c>
    </row>
    <row r="81" spans="4:5" hidden="1" x14ac:dyDescent="0.25">
      <c r="D81" s="25" t="s">
        <v>61</v>
      </c>
      <c r="E81">
        <v>7026</v>
      </c>
    </row>
    <row r="82" spans="4:5" hidden="1" x14ac:dyDescent="0.25">
      <c r="D82" s="25" t="s">
        <v>49</v>
      </c>
      <c r="E82">
        <v>2416</v>
      </c>
    </row>
    <row r="83" spans="4:5" hidden="1" x14ac:dyDescent="0.25">
      <c r="D83" s="26" t="s">
        <v>75</v>
      </c>
      <c r="E83">
        <v>449</v>
      </c>
    </row>
    <row r="84" spans="4:5" hidden="1" x14ac:dyDescent="0.25">
      <c r="D84" s="26" t="s">
        <v>31</v>
      </c>
      <c r="E84">
        <v>857</v>
      </c>
    </row>
    <row r="85" spans="4:5" hidden="1" x14ac:dyDescent="0.25">
      <c r="D85" s="26" t="s">
        <v>53</v>
      </c>
      <c r="E85">
        <v>3045</v>
      </c>
    </row>
    <row r="86" spans="4:5" hidden="1" x14ac:dyDescent="0.25">
      <c r="D86" s="25" t="s">
        <v>6</v>
      </c>
      <c r="E86">
        <v>-6938</v>
      </c>
    </row>
    <row r="87" spans="4:5" hidden="1" x14ac:dyDescent="0.25">
      <c r="D87" s="25" t="s">
        <v>64</v>
      </c>
      <c r="E87">
        <v>383</v>
      </c>
    </row>
    <row r="88" spans="4:5" hidden="1" x14ac:dyDescent="0.25">
      <c r="D88" s="25" t="s">
        <v>4</v>
      </c>
      <c r="E88">
        <v>733</v>
      </c>
    </row>
    <row r="89" spans="4:5" hidden="1" x14ac:dyDescent="0.25">
      <c r="D89" s="25" t="s">
        <v>111</v>
      </c>
    </row>
    <row r="90" spans="4:5" hidden="1" x14ac:dyDescent="0.25">
      <c r="D90" s="25" t="s">
        <v>112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94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95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116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94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105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95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116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125</v>
      </c>
      <c r="C2" t="s">
        <v>126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94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95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94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96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95</v>
      </c>
    </row>
  </sheetData>
  <sortState ref="D2:D87">
    <sortCondition ref="D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Лист4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2022-07-25T05:45:02Z</dcterms:modified>
</cp:coreProperties>
</file>