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8800" windowHeight="12435" tabRatio="700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1" l="1"/>
  <c r="AB6" i="1" l="1"/>
  <c r="AB7" i="1"/>
  <c r="AB17" i="1"/>
  <c r="AB21" i="1"/>
  <c r="AB19" i="1"/>
  <c r="AB5" i="1"/>
  <c r="AB16" i="1"/>
  <c r="AB18" i="1"/>
  <c r="AB15" i="1"/>
  <c r="AB22" i="1"/>
  <c r="AB29" i="1"/>
  <c r="AB13" i="1"/>
  <c r="AB14" i="1"/>
  <c r="AB20" i="1"/>
  <c r="AB23" i="1"/>
  <c r="AB27" i="1"/>
  <c r="AB8" i="1"/>
  <c r="AB25" i="1"/>
  <c r="AB12" i="1"/>
  <c r="AB26" i="1"/>
  <c r="AB11" i="1"/>
  <c r="AB24" i="1"/>
  <c r="AB10" i="1"/>
  <c r="AB28" i="1"/>
  <c r="AB9" i="1"/>
  <c r="M4" i="1"/>
  <c r="E4" i="1"/>
  <c r="G4" i="1"/>
  <c r="AB4" i="1"/>
  <c r="S4" i="1" l="1"/>
  <c r="Q17" i="1" l="1"/>
  <c r="Q21" i="1"/>
  <c r="Q15" i="1"/>
  <c r="Q16" i="1"/>
  <c r="Q19" i="1"/>
  <c r="Q18" i="1"/>
  <c r="Q6" i="1"/>
  <c r="Q5" i="1"/>
  <c r="Q25" i="1"/>
  <c r="Q29" i="1"/>
  <c r="Q14" i="1"/>
  <c r="Q13" i="1"/>
  <c r="Q27" i="1"/>
  <c r="Q22" i="1"/>
  <c r="Q26" i="1"/>
  <c r="Q23" i="1"/>
  <c r="Q8" i="1"/>
  <c r="Q20" i="1"/>
  <c r="Q12" i="1"/>
  <c r="Q24" i="1"/>
  <c r="Q28" i="1"/>
  <c r="Q10" i="1"/>
  <c r="Q11" i="1"/>
  <c r="Q9" i="1"/>
  <c r="Q7" i="1"/>
  <c r="R28" i="1" l="1"/>
  <c r="U7" i="1"/>
  <c r="R14" i="1" l="1"/>
  <c r="R13" i="1"/>
  <c r="R21" i="1"/>
  <c r="R12" i="1"/>
  <c r="R4" i="1"/>
  <c r="R17" i="1"/>
  <c r="R26" i="1"/>
  <c r="R24" i="1"/>
  <c r="R18" i="1"/>
  <c r="R8" i="1"/>
  <c r="R22" i="1"/>
  <c r="R7" i="1"/>
  <c r="R16" i="1"/>
  <c r="R10" i="1"/>
  <c r="R19" i="1"/>
  <c r="R23" i="1"/>
  <c r="R29" i="1"/>
  <c r="R15" i="1"/>
  <c r="R5" i="1"/>
  <c r="R25" i="1"/>
  <c r="R27" i="1"/>
  <c r="R9" i="1"/>
  <c r="R6" i="1"/>
  <c r="R20" i="1"/>
  <c r="R11" i="1"/>
  <c r="U17" i="1"/>
  <c r="U21" i="1"/>
  <c r="U15" i="1"/>
  <c r="U16" i="1"/>
  <c r="U19" i="1"/>
  <c r="U18" i="1"/>
  <c r="U6" i="1"/>
  <c r="U5" i="1"/>
  <c r="U25" i="1"/>
  <c r="U29" i="1"/>
  <c r="U14" i="1"/>
  <c r="U13" i="1"/>
  <c r="U27" i="1"/>
  <c r="U22" i="1"/>
  <c r="U26" i="1"/>
  <c r="U23" i="1"/>
  <c r="U8" i="1"/>
  <c r="U20" i="1"/>
  <c r="U12" i="1"/>
  <c r="U24" i="1"/>
  <c r="U28" i="1"/>
  <c r="U10" i="1"/>
  <c r="U11" i="1"/>
  <c r="U9" i="1"/>
  <c r="S7" i="1"/>
  <c r="S13" i="1" l="1"/>
  <c r="K13" i="1"/>
  <c r="K7" i="1"/>
  <c r="G7" i="1"/>
  <c r="K25" i="1" l="1"/>
  <c r="K16" i="1"/>
  <c r="K21" i="1"/>
  <c r="K19" i="1"/>
  <c r="K5" i="1"/>
  <c r="K15" i="1"/>
  <c r="K18" i="1"/>
  <c r="K6" i="1"/>
  <c r="K27" i="1"/>
  <c r="K23" i="1"/>
  <c r="K22" i="1"/>
  <c r="K8" i="1"/>
  <c r="K26" i="1"/>
  <c r="K29" i="1"/>
  <c r="K14" i="1"/>
  <c r="K20" i="1"/>
  <c r="K24" i="1"/>
  <c r="K12" i="1"/>
  <c r="K11" i="1"/>
  <c r="K28" i="1"/>
  <c r="K10" i="1"/>
  <c r="K9" i="1"/>
  <c r="K17" i="1"/>
  <c r="E29" i="1"/>
  <c r="S17" i="1"/>
  <c r="M29" i="1"/>
  <c r="M28" i="1" l="1"/>
  <c r="M16" i="1"/>
  <c r="M13" i="1"/>
  <c r="M17" i="1"/>
  <c r="M25" i="1"/>
  <c r="M5" i="1"/>
  <c r="M8" i="1"/>
  <c r="M23" i="1"/>
  <c r="M14" i="1"/>
  <c r="M27" i="1"/>
  <c r="M18" i="1"/>
  <c r="M21" i="1"/>
  <c r="M9" i="1"/>
  <c r="M10" i="1"/>
  <c r="M24" i="1"/>
  <c r="M26" i="1"/>
  <c r="M19" i="1"/>
  <c r="M11" i="1"/>
  <c r="M12" i="1"/>
  <c r="M20" i="1"/>
  <c r="M22" i="1"/>
  <c r="M6" i="1"/>
  <c r="M15" i="1"/>
  <c r="M7" i="1" l="1"/>
  <c r="S6" i="1"/>
  <c r="S5" i="1"/>
  <c r="S20" i="1"/>
  <c r="S16" i="1"/>
  <c r="S21" i="1"/>
  <c r="S19" i="1"/>
  <c r="S15" i="1"/>
  <c r="S18" i="1"/>
  <c r="S22" i="1"/>
  <c r="S23" i="1"/>
  <c r="S12" i="1"/>
  <c r="S11" i="1"/>
  <c r="S14" i="1"/>
  <c r="S8" i="1"/>
  <c r="S27" i="1"/>
  <c r="S29" i="1"/>
  <c r="S24" i="1"/>
  <c r="S9" i="1"/>
  <c r="S26" i="1"/>
  <c r="S25" i="1"/>
  <c r="S10" i="1"/>
  <c r="S28" i="1"/>
  <c r="T4" i="1" l="1"/>
  <c r="T26" i="1"/>
  <c r="T11" i="1"/>
  <c r="T18" i="1"/>
  <c r="T19" i="1"/>
  <c r="T5" i="1"/>
  <c r="T25" i="1"/>
  <c r="T9" i="1"/>
  <c r="T12" i="1"/>
  <c r="T13" i="1"/>
  <c r="T21" i="1"/>
  <c r="T6" i="1"/>
  <c r="T24" i="1"/>
  <c r="T8" i="1"/>
  <c r="T23" i="1"/>
  <c r="T15" i="1"/>
  <c r="T16" i="1"/>
  <c r="T7" i="1"/>
  <c r="T10" i="1"/>
  <c r="T29" i="1"/>
  <c r="T27" i="1"/>
  <c r="T14" i="1"/>
  <c r="T22" i="1"/>
  <c r="T17" i="1"/>
  <c r="T20" i="1"/>
  <c r="T28" i="1"/>
  <c r="AC4" i="1"/>
  <c r="AC25" i="1" l="1"/>
  <c r="AC9" i="1"/>
  <c r="AC23" i="1"/>
  <c r="AC15" i="1"/>
  <c r="AC16" i="1"/>
  <c r="AC7" i="1"/>
  <c r="AC24" i="1"/>
  <c r="AC8" i="1"/>
  <c r="AC22" i="1"/>
  <c r="AC17" i="1"/>
  <c r="AC20" i="1"/>
  <c r="AC28" i="1"/>
  <c r="AC10" i="1"/>
  <c r="AC29" i="1"/>
  <c r="AC27" i="1"/>
  <c r="AC14" i="1"/>
  <c r="AC18" i="1"/>
  <c r="AC19" i="1"/>
  <c r="AC5" i="1"/>
  <c r="AC26" i="1"/>
  <c r="AC11" i="1"/>
  <c r="AC12" i="1"/>
  <c r="AC13" i="1"/>
  <c r="AC21" i="1"/>
  <c r="AC6" i="1"/>
  <c r="N28" i="1" l="1"/>
  <c r="N10" i="1"/>
  <c r="N29" i="1"/>
  <c r="N27" i="1"/>
  <c r="N14" i="1"/>
  <c r="N22" i="1"/>
  <c r="N17" i="1"/>
  <c r="N20" i="1"/>
  <c r="N26" i="1"/>
  <c r="N11" i="1"/>
  <c r="N18" i="1"/>
  <c r="N19" i="1"/>
  <c r="N5" i="1"/>
  <c r="N25" i="1"/>
  <c r="N9" i="1"/>
  <c r="N12" i="1"/>
  <c r="N13" i="1"/>
  <c r="N21" i="1"/>
  <c r="N6" i="1"/>
  <c r="N24" i="1"/>
  <c r="N8" i="1"/>
  <c r="N23" i="1"/>
  <c r="N15" i="1"/>
  <c r="N16" i="1"/>
  <c r="N7" i="1"/>
  <c r="N4" i="1"/>
  <c r="G20" i="1"/>
  <c r="G16" i="1"/>
  <c r="G21" i="1"/>
  <c r="G19" i="1"/>
  <c r="G17" i="1"/>
  <c r="G15" i="1"/>
  <c r="G13" i="1"/>
  <c r="G18" i="1"/>
  <c r="G22" i="1"/>
  <c r="G23" i="1"/>
  <c r="G12" i="1"/>
  <c r="G11" i="1"/>
  <c r="G14" i="1"/>
  <c r="G8" i="1"/>
  <c r="G27" i="1"/>
  <c r="G29" i="1"/>
  <c r="G24" i="1"/>
  <c r="G9" i="1"/>
  <c r="G26" i="1"/>
  <c r="G25" i="1"/>
  <c r="G10" i="1"/>
  <c r="G28" i="1"/>
  <c r="G5" i="1"/>
  <c r="G6" i="1"/>
  <c r="H28" i="1" l="1"/>
  <c r="H6" i="1"/>
  <c r="H5" i="1"/>
  <c r="H24" i="1"/>
  <c r="H23" i="1"/>
  <c r="H15" i="1"/>
  <c r="H10" i="1"/>
  <c r="H29" i="1"/>
  <c r="H27" i="1"/>
  <c r="H17" i="1"/>
  <c r="H20" i="1"/>
  <c r="H14" i="1"/>
  <c r="H16" i="1"/>
  <c r="H22" i="1"/>
  <c r="H7" i="1"/>
  <c r="H8" i="1"/>
  <c r="H26" i="1"/>
  <c r="H11" i="1"/>
  <c r="H18" i="1"/>
  <c r="H19" i="1"/>
  <c r="H4" i="1"/>
  <c r="H25" i="1"/>
  <c r="H9" i="1"/>
  <c r="H12" i="1"/>
  <c r="H13" i="1"/>
  <c r="H21" i="1"/>
  <c r="X25" i="1" l="1"/>
  <c r="E25" i="1"/>
  <c r="X6" i="1"/>
  <c r="X18" i="1"/>
  <c r="X21" i="1"/>
  <c r="X7" i="1"/>
  <c r="X13" i="1"/>
  <c r="X20" i="1"/>
  <c r="X14" i="1"/>
  <c r="X4" i="1"/>
  <c r="X23" i="1"/>
  <c r="X19" i="1"/>
  <c r="X8" i="1"/>
  <c r="X5" i="1"/>
  <c r="X11" i="1"/>
  <c r="X15" i="1"/>
  <c r="X29" i="1"/>
  <c r="X12" i="1"/>
  <c r="X22" i="1"/>
  <c r="X17" i="1"/>
  <c r="X16" i="1"/>
  <c r="X24" i="1"/>
  <c r="X10" i="1"/>
  <c r="X27" i="1"/>
  <c r="X9" i="1"/>
  <c r="X26" i="1"/>
  <c r="X28" i="1"/>
  <c r="E22" i="1"/>
  <c r="E9" i="1"/>
  <c r="E27" i="1"/>
  <c r="E28" i="1"/>
  <c r="E26" i="1"/>
  <c r="E24" i="1"/>
  <c r="E8" i="1"/>
  <c r="E20" i="1"/>
  <c r="E10" i="1"/>
  <c r="E12" i="1"/>
  <c r="E11" i="1"/>
  <c r="E21" i="1"/>
  <c r="E15" i="1"/>
  <c r="E16" i="1"/>
  <c r="E5" i="1"/>
  <c r="E18" i="1"/>
  <c r="E13" i="1"/>
  <c r="E19" i="1"/>
  <c r="E6" i="1"/>
  <c r="E17" i="1"/>
  <c r="E23" i="1"/>
  <c r="E14" i="1"/>
  <c r="E7" i="1"/>
  <c r="Y9" i="1" l="1"/>
  <c r="Y17" i="1"/>
  <c r="F7" i="1"/>
  <c r="F23" i="1"/>
  <c r="F6" i="1"/>
  <c r="F18" i="1"/>
  <c r="F20" i="1"/>
  <c r="F24" i="1"/>
  <c r="F22" i="1"/>
  <c r="F14" i="1"/>
  <c r="F16" i="1"/>
  <c r="F21" i="1"/>
  <c r="F10" i="1"/>
  <c r="F28" i="1"/>
  <c r="F13" i="1"/>
  <c r="F5" i="1"/>
  <c r="F29" i="1"/>
  <c r="F11" i="1"/>
  <c r="F12" i="1"/>
  <c r="F26" i="1"/>
  <c r="F9" i="1"/>
  <c r="F25" i="1"/>
  <c r="F17" i="1"/>
  <c r="F19" i="1"/>
  <c r="F15" i="1"/>
  <c r="F8" i="1"/>
  <c r="F27" i="1"/>
  <c r="F4" i="1"/>
  <c r="Y15" i="1"/>
  <c r="Y11" i="1"/>
  <c r="Y23" i="1"/>
  <c r="Y10" i="1"/>
  <c r="Y6" i="1"/>
  <c r="Y16" i="1"/>
  <c r="Y13" i="1"/>
  <c r="Y4" i="1"/>
  <c r="Y19" i="1"/>
  <c r="Y7" i="1"/>
  <c r="Y8" i="1"/>
  <c r="Y28" i="1"/>
  <c r="Y20" i="1"/>
  <c r="Y29" i="1"/>
  <c r="Y14" i="1"/>
  <c r="Y24" i="1"/>
  <c r="Y21" i="1"/>
  <c r="Y5" i="1"/>
  <c r="Y12" i="1"/>
  <c r="Y27" i="1"/>
  <c r="Y18" i="1"/>
  <c r="Y22" i="1"/>
  <c r="Y25" i="1"/>
  <c r="Y26" i="1"/>
  <c r="AG7" i="1" l="1"/>
  <c r="AG16" i="1"/>
  <c r="AG18" i="1"/>
  <c r="AG28" i="1"/>
  <c r="AG13" i="1"/>
  <c r="AG17" i="1"/>
  <c r="AG9" i="1"/>
  <c r="AG29" i="1"/>
  <c r="AG19" i="1"/>
  <c r="AG26" i="1"/>
  <c r="AG14" i="1"/>
  <c r="AG15" i="1"/>
  <c r="AG20" i="1"/>
  <c r="AG12" i="1"/>
  <c r="AG4" i="1"/>
  <c r="AG11" i="1"/>
  <c r="AG27" i="1"/>
  <c r="AG22" i="1"/>
  <c r="AG8" i="1"/>
  <c r="AG21" i="1"/>
  <c r="AG10" i="1"/>
  <c r="AG23" i="1"/>
  <c r="AG25" i="1"/>
  <c r="AG6" i="1"/>
  <c r="AG24" i="1"/>
  <c r="AG5" i="1"/>
  <c r="U4" i="1"/>
  <c r="V15" i="1" s="1"/>
  <c r="K4" i="1"/>
  <c r="L9" i="1" s="1"/>
  <c r="L18" i="1" l="1"/>
  <c r="L19" i="1"/>
  <c r="L28" i="1"/>
  <c r="L25" i="1"/>
  <c r="L8" i="1"/>
  <c r="L6" i="1"/>
  <c r="L24" i="1"/>
  <c r="L21" i="1"/>
  <c r="L20" i="1"/>
  <c r="L26" i="1"/>
  <c r="V11" i="1"/>
  <c r="V16" i="1"/>
  <c r="V23" i="1"/>
  <c r="V19" i="1"/>
  <c r="V4" i="1"/>
  <c r="V6" i="1"/>
  <c r="V17" i="1"/>
  <c r="L10" i="1"/>
  <c r="L16" i="1"/>
  <c r="L23" i="1"/>
  <c r="L7" i="1"/>
  <c r="V25" i="1"/>
  <c r="V14" i="1"/>
  <c r="V12" i="1"/>
  <c r="V28" i="1"/>
  <c r="V13" i="1"/>
  <c r="V20" i="1"/>
  <c r="L13" i="1"/>
  <c r="L11" i="1"/>
  <c r="L4" i="1"/>
  <c r="L12" i="1"/>
  <c r="L27" i="1"/>
  <c r="L15" i="1"/>
  <c r="AD15" i="1" s="1"/>
  <c r="L14" i="1"/>
  <c r="L17" i="1"/>
  <c r="L29" i="1"/>
  <c r="V22" i="1"/>
  <c r="V5" i="1"/>
  <c r="V21" i="1"/>
  <c r="V24" i="1"/>
  <c r="V18" i="1"/>
  <c r="AD18" i="1" s="1"/>
  <c r="V26" i="1"/>
  <c r="L5" i="1"/>
  <c r="L22" i="1"/>
  <c r="V27" i="1"/>
  <c r="V9" i="1"/>
  <c r="AD9" i="1" s="1"/>
  <c r="V29" i="1"/>
  <c r="V7" i="1"/>
  <c r="V8" i="1"/>
  <c r="V10" i="1"/>
  <c r="AD4" i="1" l="1"/>
  <c r="AD11" i="1"/>
  <c r="AD23" i="1"/>
  <c r="AD22" i="1"/>
  <c r="AD17" i="1"/>
  <c r="AD14" i="1"/>
  <c r="AD5" i="1"/>
  <c r="AD12" i="1"/>
  <c r="AD16" i="1"/>
  <c r="AD24" i="1"/>
  <c r="AD28" i="1"/>
  <c r="AD10" i="1"/>
  <c r="AD26" i="1"/>
  <c r="AD6" i="1"/>
  <c r="AD19" i="1"/>
  <c r="AD7" i="1"/>
  <c r="AD20" i="1"/>
  <c r="AD8" i="1"/>
  <c r="AD29" i="1"/>
  <c r="AD27" i="1"/>
  <c r="AD13" i="1"/>
  <c r="AD21" i="1"/>
  <c r="AD25" i="1"/>
</calcChain>
</file>

<file path=xl/sharedStrings.xml><?xml version="1.0" encoding="utf-8"?>
<sst xmlns="http://schemas.openxmlformats.org/spreadsheetml/2006/main" count="1114" uniqueCount="175">
  <si>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</si>
  <si>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</si>
  <si>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</si>
  <si>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</si>
  <si>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</si>
  <si>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</si>
  <si>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</si>
  <si>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</si>
  <si>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</si>
  <si>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</si>
  <si>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</si>
  <si>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</si>
  <si>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</si>
  <si>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</si>
  <si>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</si>
  <si>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</si>
  <si>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</si>
  <si>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</si>
  <si>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</si>
  <si>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</si>
  <si>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</si>
  <si>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</si>
  <si>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</si>
  <si>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</si>
  <si>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</si>
  <si>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</si>
  <si>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</si>
  <si>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</si>
  <si>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</si>
  <si>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</si>
  <si>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</si>
  <si>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</si>
  <si>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</si>
  <si>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</si>
  <si>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</si>
  <si>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</si>
  <si>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</si>
  <si>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</si>
  <si>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</si>
  <si>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</si>
  <si>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</si>
  <si>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</si>
  <si>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</si>
  <si>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</si>
  <si>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</si>
  <si>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</si>
  <si>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</si>
  <si>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</si>
  <si>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</si>
  <si>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</si>
  <si>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</si>
  <si>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</si>
  <si>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</si>
  <si>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</si>
  <si>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</si>
  <si>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</si>
  <si>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</si>
  <si>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</si>
  <si>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</si>
  <si>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</si>
  <si>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</si>
  <si>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</si>
  <si>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</si>
  <si>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</si>
  <si>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</si>
  <si>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</si>
  <si>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</si>
  <si>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</si>
  <si>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</si>
  <si>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</si>
  <si>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</si>
  <si>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</si>
  <si>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</si>
  <si>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</si>
  <si>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</si>
  <si>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</si>
  <si>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</si>
  <si>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</si>
  <si>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</si>
  <si>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</si>
  <si>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</si>
  <si>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</si>
  <si>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</si>
  <si>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</si>
  <si>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</si>
  <si>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</si>
  <si>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</si>
  <si>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</si>
  <si>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</si>
  <si>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</si>
  <si>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</si>
  <si>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</si>
  <si>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</si>
  <si>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</si>
  <si>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</si>
  <si>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</si>
  <si>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</si>
  <si>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</si>
  <si>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</si>
  <si>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</si>
  <si>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</si>
  <si>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</si>
  <si>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</si>
  <si>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</si>
  <si>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</si>
  <si>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</si>
  <si>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</si>
  <si>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</si>
  <si>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</si>
  <si>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</si>
  <si>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</si>
  <si>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</si>
  <si>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</si>
  <si>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</si>
  <si>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</si>
  <si>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</si>
  <si>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</si>
  <si>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</si>
  <si>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</si>
  <si>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</si>
  <si>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</si>
  <si>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</si>
  <si>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</si>
  <si>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</si>
  <si>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</si>
  <si>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</si>
  <si>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</si>
  <si>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</si>
  <si>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</si>
  <si>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</si>
  <si>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</si>
  <si>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</si>
  <si>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</si>
  <si>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</si>
  <si>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</si>
  <si>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</si>
  <si>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</si>
  <si>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</si>
  <si>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</si>
  <si>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</si>
  <si>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</si>
  <si>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</si>
  <si>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</si>
  <si>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</si>
  <si>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</si>
  <si>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</si>
  <si>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</si>
  <si>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</si>
  <si>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</si>
  <si>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</si>
  <si>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</si>
  <si>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</si>
  <si>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</si>
  <si>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</si>
  <si>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</si>
  <si>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</si>
  <si>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</si>
  <si>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</si>
  <si>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</si>
  <si>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</si>
  <si>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</si>
  <si>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</si>
  <si>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</si>
  <si>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</si>
  <si>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</si>
  <si>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</si>
  <si>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</si>
  <si>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</si>
  <si>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</si>
  <si>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* Муниципальные образования, имеющие одинаковое количество баллов получают место в рейтинге выше, если имеют лучший результат по Критерию № 4 "Доля населения, принявшего участие в выполнении нормативов испытаний (тестов) ГТО за квартал от общей численности населения, проживающего на территории муниципального образования зарегистрированного в базе данных"</t>
  </si>
  <si>
    <t>Место в рейтинге на 1октября 2022 года</t>
  </si>
  <si>
    <t>Прогресс по сравнению с предыдущим кварталом</t>
  </si>
  <si>
    <t>Место в рейтинге на 1 июля 2022 года</t>
  </si>
  <si>
    <t>Место в рейтинге на 1 октября2022 годаа</t>
  </si>
  <si>
    <t xml:space="preserve"> РЕЙТИНГ
 реализации Всероссийского физкультурно-спортивного комплекса  
"ГОТОВ К ТРУДУ И ОБОРОНЕ" в Чувашской Республике по итогам 4 квартала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</si>
</sst>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53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166" fontId="11" fillId="7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21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/>
    <xf numFmtId="0" fontId="16" fillId="6" borderId="0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1" fontId="0" fillId="0" borderId="0" xfId="0" applyNumberFormat="1" applyFill="1"/>
    <xf numFmtId="3" fontId="11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4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showGridLines="0" tabSelected="1" zoomScale="40" zoomScaleNormal="40" zoomScalePageLayoutView="40" workbookViewId="0">
      <selection sqref="A1:AH1"/>
    </sheetView>
  </sheetViews>
  <sheetFormatPr defaultColWidth="0.85546875" defaultRowHeight="15.75" x14ac:dyDescent="0.25"/>
  <cols>
    <col min="1" max="1" width="33.140625" style="23" customWidth="1"/>
    <col min="2" max="2" width="18.85546875" style="1" customWidth="1"/>
    <col min="3" max="4" width="22" style="1" customWidth="1"/>
    <col min="5" max="5" width="19.7109375" style="1" customWidth="1"/>
    <col min="6" max="6" width="11.85546875" style="3" customWidth="1"/>
    <col min="7" max="7" width="18.28515625" style="3" customWidth="1"/>
    <col min="8" max="8" width="8" style="3" customWidth="1"/>
    <col min="9" max="9" width="23.28515625" style="1" customWidth="1"/>
    <col min="10" max="10" width="21" style="1" customWidth="1"/>
    <col min="11" max="11" width="20.7109375" style="1" customWidth="1"/>
    <col min="12" max="12" width="6" style="3" customWidth="1"/>
    <col min="13" max="13" width="25.85546875" style="3" customWidth="1"/>
    <col min="14" max="14" width="9.140625" style="3" customWidth="1"/>
    <col min="15" max="15" width="14.5703125" style="3" customWidth="1"/>
    <col min="16" max="16" width="17.85546875" style="1" customWidth="1"/>
    <col min="17" max="17" width="22.42578125" style="1" customWidth="1"/>
    <col min="18" max="18" width="8.28515625" style="1" customWidth="1"/>
    <col min="19" max="19" width="21.7109375" style="1" customWidth="1"/>
    <col min="20" max="20" width="6.42578125" style="3" customWidth="1"/>
    <col min="21" max="21" width="21" style="1" customWidth="1"/>
    <col min="22" max="22" width="9.140625" style="3" customWidth="1"/>
    <col min="23" max="23" width="20.42578125" style="1" customWidth="1"/>
    <col min="24" max="24" width="15.5703125" style="1" customWidth="1"/>
    <col min="25" max="25" width="15.28515625" style="17" customWidth="1"/>
    <col min="26" max="26" width="6.7109375" style="18" customWidth="1"/>
    <col min="27" max="27" width="19.85546875" style="1" customWidth="1"/>
    <col min="28" max="28" width="21" style="1" customWidth="1"/>
    <col min="29" max="29" width="9.5703125" style="3" customWidth="1"/>
    <col min="30" max="31" width="12.140625" style="17" customWidth="1"/>
    <col min="32" max="32" width="10.7109375" style="17" customWidth="1"/>
    <col min="33" max="33" width="8.85546875" style="17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50" t="s">
        <v>174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6" s="2" customFormat="1" ht="14.25" customHeight="1" x14ac:dyDescent="0.25">
      <c r="A2" s="19"/>
      <c r="B2" s="5"/>
      <c r="C2" s="5"/>
      <c r="D2" s="5"/>
      <c r="E2" s="5" t="s">
        <v>83</v>
      </c>
      <c r="F2" s="9"/>
      <c r="G2" s="5" t="s">
        <v>84</v>
      </c>
      <c r="H2" s="9"/>
      <c r="I2" s="5"/>
      <c r="J2" s="5"/>
      <c r="K2" s="5" t="s">
        <v>85</v>
      </c>
      <c r="L2" s="5"/>
      <c r="M2" s="5" t="s">
        <v>86</v>
      </c>
      <c r="N2" s="9"/>
      <c r="O2" s="5"/>
      <c r="P2" s="5"/>
      <c r="Q2" s="5" t="s">
        <v>132</v>
      </c>
      <c r="R2" s="9"/>
      <c r="S2" s="5" t="s">
        <v>87</v>
      </c>
      <c r="T2" s="9"/>
      <c r="U2" s="5" t="s">
        <v>88</v>
      </c>
      <c r="V2" s="5"/>
      <c r="W2" s="5"/>
      <c r="X2" s="5"/>
      <c r="Y2" s="5" t="s">
        <v>120</v>
      </c>
      <c r="Z2" s="5"/>
      <c r="AA2" s="5"/>
      <c r="AB2" s="5" t="s">
        <v>121</v>
      </c>
      <c r="AC2" s="5"/>
      <c r="AD2" s="5"/>
      <c r="AE2" s="5"/>
      <c r="AF2" s="5"/>
      <c r="AG2" s="5"/>
      <c r="AH2" s="5"/>
      <c r="AI2" s="30"/>
      <c r="AJ2" s="30"/>
    </row>
    <row r="3" spans="1:36" s="2" customFormat="1" ht="409.5" customHeight="1" x14ac:dyDescent="0.25">
      <c r="A3" s="19" t="s">
        <v>159</v>
      </c>
      <c r="B3" s="4" t="s">
        <v>157</v>
      </c>
      <c r="C3" s="4" t="s">
        <v>130</v>
      </c>
      <c r="D3" s="4" t="s">
        <v>131</v>
      </c>
      <c r="E3" s="20" t="s">
        <v>158</v>
      </c>
      <c r="F3" s="9" t="s">
        <v>79</v>
      </c>
      <c r="G3" s="20" t="s">
        <v>160</v>
      </c>
      <c r="H3" s="9" t="s">
        <v>79</v>
      </c>
      <c r="I3" s="4" t="s">
        <v>127</v>
      </c>
      <c r="J3" s="4" t="s">
        <v>114</v>
      </c>
      <c r="K3" s="8" t="s">
        <v>161</v>
      </c>
      <c r="L3" s="9" t="s">
        <v>79</v>
      </c>
      <c r="M3" s="8" t="s">
        <v>162</v>
      </c>
      <c r="N3" s="9" t="s">
        <v>79</v>
      </c>
      <c r="O3" s="4" t="s">
        <v>126</v>
      </c>
      <c r="P3" s="4" t="s">
        <v>128</v>
      </c>
      <c r="Q3" s="8" t="s">
        <v>163</v>
      </c>
      <c r="R3" s="9" t="s">
        <v>79</v>
      </c>
      <c r="S3" s="8" t="s">
        <v>164</v>
      </c>
      <c r="T3" s="9" t="s">
        <v>79</v>
      </c>
      <c r="U3" s="8" t="s">
        <v>122</v>
      </c>
      <c r="V3" s="9" t="s">
        <v>79</v>
      </c>
      <c r="W3" s="4" t="s">
        <v>89</v>
      </c>
      <c r="X3" s="4" t="s">
        <v>90</v>
      </c>
      <c r="Y3" s="8" t="s">
        <v>165</v>
      </c>
      <c r="Z3" s="9" t="s">
        <v>79</v>
      </c>
      <c r="AA3" s="4" t="s">
        <v>129</v>
      </c>
      <c r="AB3" s="4" t="s">
        <v>166</v>
      </c>
      <c r="AC3" s="9" t="s">
        <v>79</v>
      </c>
      <c r="AD3" s="6" t="s">
        <v>78</v>
      </c>
      <c r="AE3" s="7" t="s">
        <v>172</v>
      </c>
      <c r="AF3" s="7" t="s">
        <v>173</v>
      </c>
      <c r="AG3" s="6" t="s">
        <v>171</v>
      </c>
      <c r="AH3" s="37" t="s">
        <v>170</v>
      </c>
    </row>
    <row r="4" spans="1:36" ht="37.5" customHeight="1" x14ac:dyDescent="0.25">
      <c r="A4" s="21" t="s">
        <v>167</v>
      </c>
      <c r="B4" s="33">
        <v>12792</v>
      </c>
      <c r="C4" s="33">
        <v>2421</v>
      </c>
      <c r="D4" s="33">
        <v>68</v>
      </c>
      <c r="E4" s="11">
        <f t="shared" ref="E4:E29" si="0">C4/B4</f>
        <v>0.18925891181988744</v>
      </c>
      <c r="F4" s="12">
        <f t="shared" ref="F4:F29" si="1">RANK(E4,E:E,1)</f>
        <v>7</v>
      </c>
      <c r="G4" s="11">
        <f t="shared" ref="G4:G29" si="2">D4/B4</f>
        <v>5.3158223889931211E-3</v>
      </c>
      <c r="H4" s="12">
        <f t="shared" ref="H4:H29" si="3">RANK(G4,G:G,1)</f>
        <v>7</v>
      </c>
      <c r="I4" s="33">
        <v>1744</v>
      </c>
      <c r="J4" s="33">
        <v>88</v>
      </c>
      <c r="K4" s="11">
        <f t="shared" ref="K4:K29" si="4">I4/C4</f>
        <v>0.72036348616274271</v>
      </c>
      <c r="L4" s="12">
        <f t="shared" ref="L4:L29" si="5">RANK(K4,K:K,1)</f>
        <v>20</v>
      </c>
      <c r="M4" s="11">
        <f t="shared" ref="M4:M29" si="6">J4/C4</f>
        <v>3.6348616274266832E-2</v>
      </c>
      <c r="N4" s="12">
        <f t="shared" ref="N4:N29" si="7">RANK(M4,M:M,1)</f>
        <v>5</v>
      </c>
      <c r="O4" s="10">
        <v>2008</v>
      </c>
      <c r="P4" s="33">
        <v>266</v>
      </c>
      <c r="Q4" s="11">
        <f>W4</f>
        <v>0.5</v>
      </c>
      <c r="R4" s="12">
        <f t="shared" ref="R4:R29" si="8">RANK(Q4,Q:Q,1)</f>
        <v>26</v>
      </c>
      <c r="S4" s="11">
        <f t="shared" ref="S4:S29" si="9">P4/B4</f>
        <v>2.07942464040025E-2</v>
      </c>
      <c r="T4" s="12">
        <f t="shared" ref="T4:T29" si="10">RANK(S4,S:S,1)</f>
        <v>12</v>
      </c>
      <c r="U4" s="11">
        <f t="shared" ref="U4:U29" si="11">O4/I4</f>
        <v>1.1513761467889909</v>
      </c>
      <c r="V4" s="12">
        <f t="shared" ref="V4:V29" si="12">RANK(U4,U:U,1)</f>
        <v>25</v>
      </c>
      <c r="W4" s="36">
        <v>0.5</v>
      </c>
      <c r="X4" s="10">
        <f t="shared" ref="X4:X29" si="13">IFERROR(ROUNDUP(B4/W4,0),0)</f>
        <v>25584</v>
      </c>
      <c r="Y4" s="11">
        <f t="shared" ref="Y4:Y29" si="14">X4/SUM(X$4:X$29)</f>
        <v>2.9462808156628269E-2</v>
      </c>
      <c r="Z4" s="40">
        <v>0.5</v>
      </c>
      <c r="AA4" s="10">
        <v>0</v>
      </c>
      <c r="AB4" s="32">
        <f t="shared" ref="AB4:AB29" si="15">AA4/B4</f>
        <v>0</v>
      </c>
      <c r="AC4" s="13">
        <f t="shared" ref="AC4:AC29" si="16">RANK(AB4,AB:AB,1)</f>
        <v>1</v>
      </c>
      <c r="AD4" s="15">
        <f t="shared" ref="AD4:AD29" si="17">SUM(F4,L4,T4,V4,Z4,N4,H4,R4,AC4)</f>
        <v>103.5</v>
      </c>
      <c r="AE4" s="45">
        <v>5</v>
      </c>
      <c r="AF4" s="47">
        <v>9</v>
      </c>
      <c r="AG4" s="16">
        <f t="shared" ref="AG4:AG29" si="18">IF((AF4-AH4)&gt;0,"+"&amp;(AF4-AH4),(AF4-AH4))</f>
        <v>-6</v>
      </c>
      <c r="AH4" s="38">
        <v>15</v>
      </c>
    </row>
    <row r="5" spans="1:36" ht="37.5" customHeight="1" x14ac:dyDescent="0.25">
      <c r="A5" s="21" t="s">
        <v>133</v>
      </c>
      <c r="B5" s="33">
        <v>13771</v>
      </c>
      <c r="C5" s="33">
        <v>3389</v>
      </c>
      <c r="D5" s="33">
        <v>192</v>
      </c>
      <c r="E5" s="11">
        <f t="shared" si="0"/>
        <v>0.24609687023455087</v>
      </c>
      <c r="F5" s="12">
        <f t="shared" si="1"/>
        <v>20</v>
      </c>
      <c r="G5" s="11">
        <f t="shared" si="2"/>
        <v>1.3942342604022946E-2</v>
      </c>
      <c r="H5" s="12">
        <f t="shared" si="3"/>
        <v>19</v>
      </c>
      <c r="I5" s="33">
        <v>749</v>
      </c>
      <c r="J5" s="33">
        <v>108</v>
      </c>
      <c r="K5" s="11">
        <f t="shared" si="4"/>
        <v>0.22100914724107407</v>
      </c>
      <c r="L5" s="12">
        <f t="shared" si="5"/>
        <v>1</v>
      </c>
      <c r="M5" s="11">
        <f t="shared" si="6"/>
        <v>3.1867807612865152E-2</v>
      </c>
      <c r="N5" s="12">
        <f t="shared" si="7"/>
        <v>3</v>
      </c>
      <c r="O5" s="10">
        <v>1217</v>
      </c>
      <c r="P5" s="33">
        <v>420</v>
      </c>
      <c r="Q5" s="11">
        <f t="shared" ref="Q5:Q29" si="19">O5/B5</f>
        <v>8.8374119526541284E-2</v>
      </c>
      <c r="R5" s="12">
        <f t="shared" si="8"/>
        <v>12</v>
      </c>
      <c r="S5" s="11">
        <f t="shared" si="9"/>
        <v>3.0498874446300197E-2</v>
      </c>
      <c r="T5" s="12">
        <f t="shared" si="10"/>
        <v>16</v>
      </c>
      <c r="U5" s="11">
        <f t="shared" si="11"/>
        <v>1.6248331108144192</v>
      </c>
      <c r="V5" s="12">
        <f t="shared" si="12"/>
        <v>26</v>
      </c>
      <c r="W5" s="36">
        <v>0.5</v>
      </c>
      <c r="X5" s="10">
        <f t="shared" si="13"/>
        <v>27542</v>
      </c>
      <c r="Y5" s="11">
        <f t="shared" si="14"/>
        <v>3.1717661907827384E-2</v>
      </c>
      <c r="Z5" s="40">
        <v>0.5</v>
      </c>
      <c r="AA5" s="10">
        <v>3</v>
      </c>
      <c r="AB5" s="32">
        <f t="shared" si="15"/>
        <v>2.1784910318785853E-4</v>
      </c>
      <c r="AC5" s="13">
        <f t="shared" si="16"/>
        <v>10</v>
      </c>
      <c r="AD5" s="15">
        <f t="shared" si="17"/>
        <v>107.5</v>
      </c>
      <c r="AE5" s="45">
        <v>24</v>
      </c>
      <c r="AF5" s="47">
        <v>5</v>
      </c>
      <c r="AG5" s="16">
        <f t="shared" si="18"/>
        <v>-7</v>
      </c>
      <c r="AH5" s="38">
        <v>12</v>
      </c>
    </row>
    <row r="6" spans="1:36" ht="37.5" customHeight="1" x14ac:dyDescent="0.25">
      <c r="A6" s="14" t="s">
        <v>134</v>
      </c>
      <c r="B6" s="33">
        <v>30231</v>
      </c>
      <c r="C6" s="33">
        <v>5990</v>
      </c>
      <c r="D6" s="33">
        <v>409</v>
      </c>
      <c r="E6" s="11">
        <f t="shared" si="0"/>
        <v>0.19814098111210346</v>
      </c>
      <c r="F6" s="12">
        <f t="shared" si="1"/>
        <v>10</v>
      </c>
      <c r="G6" s="11">
        <f t="shared" si="2"/>
        <v>1.3529158810492541E-2</v>
      </c>
      <c r="H6" s="12">
        <f t="shared" si="3"/>
        <v>17</v>
      </c>
      <c r="I6" s="33">
        <v>3028</v>
      </c>
      <c r="J6" s="33">
        <v>316</v>
      </c>
      <c r="K6" s="11">
        <f t="shared" si="4"/>
        <v>0.50550918196994987</v>
      </c>
      <c r="L6" s="12">
        <f t="shared" si="5"/>
        <v>11</v>
      </c>
      <c r="M6" s="11">
        <f t="shared" si="6"/>
        <v>5.275459098497496E-2</v>
      </c>
      <c r="N6" s="12">
        <f t="shared" si="7"/>
        <v>10</v>
      </c>
      <c r="O6" s="10">
        <v>2882</v>
      </c>
      <c r="P6" s="33">
        <v>523</v>
      </c>
      <c r="Q6" s="11">
        <f t="shared" si="19"/>
        <v>9.5332605603519568E-2</v>
      </c>
      <c r="R6" s="12">
        <f t="shared" si="8"/>
        <v>14</v>
      </c>
      <c r="S6" s="11">
        <f t="shared" si="9"/>
        <v>1.7300122390923225E-2</v>
      </c>
      <c r="T6" s="12">
        <f t="shared" si="10"/>
        <v>9</v>
      </c>
      <c r="U6" s="11">
        <f t="shared" si="11"/>
        <v>0.95178335535006608</v>
      </c>
      <c r="V6" s="12">
        <f t="shared" si="12"/>
        <v>14</v>
      </c>
      <c r="W6" s="36">
        <v>1</v>
      </c>
      <c r="X6" s="10">
        <f t="shared" si="13"/>
        <v>30231</v>
      </c>
      <c r="Y6" s="11">
        <f t="shared" si="14"/>
        <v>3.4814343080950168E-2</v>
      </c>
      <c r="Z6" s="13">
        <v>1</v>
      </c>
      <c r="AA6" s="10">
        <v>17</v>
      </c>
      <c r="AB6" s="32">
        <f t="shared" si="15"/>
        <v>5.6233667427475114E-4</v>
      </c>
      <c r="AC6" s="13">
        <f t="shared" si="16"/>
        <v>20</v>
      </c>
      <c r="AD6" s="15">
        <f t="shared" si="17"/>
        <v>106</v>
      </c>
      <c r="AE6" s="45">
        <v>18</v>
      </c>
      <c r="AF6" s="47">
        <v>10</v>
      </c>
      <c r="AG6" s="16">
        <f t="shared" si="18"/>
        <v>-3</v>
      </c>
      <c r="AH6" s="38">
        <v>13</v>
      </c>
    </row>
    <row r="7" spans="1:36" ht="37.5" customHeight="1" x14ac:dyDescent="0.25">
      <c r="A7" s="21" t="s">
        <v>135</v>
      </c>
      <c r="B7" s="33">
        <v>28224</v>
      </c>
      <c r="C7" s="33">
        <v>5658</v>
      </c>
      <c r="D7" s="33">
        <v>177</v>
      </c>
      <c r="E7" s="11">
        <f t="shared" si="0"/>
        <v>0.20046768707482993</v>
      </c>
      <c r="F7" s="12">
        <f t="shared" si="1"/>
        <v>12</v>
      </c>
      <c r="G7" s="11">
        <f t="shared" si="2"/>
        <v>6.2712585034013606E-3</v>
      </c>
      <c r="H7" s="12">
        <f t="shared" si="3"/>
        <v>8</v>
      </c>
      <c r="I7" s="33">
        <v>3302</v>
      </c>
      <c r="J7" s="33">
        <v>204</v>
      </c>
      <c r="K7" s="11">
        <f t="shared" si="4"/>
        <v>0.58359844468009903</v>
      </c>
      <c r="L7" s="12">
        <f t="shared" si="5"/>
        <v>13</v>
      </c>
      <c r="M7" s="11">
        <f t="shared" si="6"/>
        <v>3.6055143160127257E-2</v>
      </c>
      <c r="N7" s="12">
        <f t="shared" si="7"/>
        <v>4</v>
      </c>
      <c r="O7" s="10">
        <v>2245</v>
      </c>
      <c r="P7" s="33">
        <v>403</v>
      </c>
      <c r="Q7" s="11">
        <f t="shared" si="19"/>
        <v>7.95422335600907E-2</v>
      </c>
      <c r="R7" s="12">
        <f t="shared" si="8"/>
        <v>8</v>
      </c>
      <c r="S7" s="11">
        <f t="shared" si="9"/>
        <v>1.4278628117913833E-2</v>
      </c>
      <c r="T7" s="12">
        <f t="shared" si="10"/>
        <v>8</v>
      </c>
      <c r="U7" s="11">
        <f t="shared" si="11"/>
        <v>0.67989097516656571</v>
      </c>
      <c r="V7" s="12">
        <f t="shared" si="12"/>
        <v>6</v>
      </c>
      <c r="W7" s="36">
        <v>1</v>
      </c>
      <c r="X7" s="10">
        <f t="shared" si="13"/>
        <v>28224</v>
      </c>
      <c r="Y7" s="11">
        <f t="shared" si="14"/>
        <v>3.250306040543606E-2</v>
      </c>
      <c r="Z7" s="13">
        <v>1</v>
      </c>
      <c r="AA7" s="10">
        <v>8</v>
      </c>
      <c r="AB7" s="32">
        <f t="shared" si="15"/>
        <v>2.834467120181406E-4</v>
      </c>
      <c r="AC7" s="13">
        <f t="shared" si="16"/>
        <v>12</v>
      </c>
      <c r="AD7" s="15">
        <f t="shared" si="17"/>
        <v>72</v>
      </c>
      <c r="AE7" s="45">
        <v>21</v>
      </c>
      <c r="AF7" s="47">
        <v>24</v>
      </c>
      <c r="AG7" s="16">
        <f t="shared" si="18"/>
        <v>0</v>
      </c>
      <c r="AH7" s="38">
        <v>24</v>
      </c>
    </row>
    <row r="8" spans="1:36" ht="37.5" customHeight="1" x14ac:dyDescent="0.25">
      <c r="A8" s="21" t="s">
        <v>154</v>
      </c>
      <c r="B8" s="33">
        <v>118877</v>
      </c>
      <c r="C8" s="33">
        <v>15929</v>
      </c>
      <c r="D8" s="33">
        <v>1579</v>
      </c>
      <c r="E8" s="11">
        <f t="shared" si="0"/>
        <v>0.1339956425549097</v>
      </c>
      <c r="F8" s="12">
        <f t="shared" si="1"/>
        <v>1</v>
      </c>
      <c r="G8" s="11">
        <f t="shared" si="2"/>
        <v>1.3282636674882442E-2</v>
      </c>
      <c r="H8" s="12">
        <f t="shared" si="3"/>
        <v>15</v>
      </c>
      <c r="I8" s="33">
        <v>5487</v>
      </c>
      <c r="J8" s="33">
        <v>1387</v>
      </c>
      <c r="K8" s="11">
        <f t="shared" si="4"/>
        <v>0.34446606817753783</v>
      </c>
      <c r="L8" s="12">
        <f t="shared" si="5"/>
        <v>3</v>
      </c>
      <c r="M8" s="11">
        <f t="shared" si="6"/>
        <v>8.7073890388599404E-2</v>
      </c>
      <c r="N8" s="12">
        <f t="shared" si="7"/>
        <v>15</v>
      </c>
      <c r="O8" s="10">
        <v>5239</v>
      </c>
      <c r="P8" s="33">
        <v>1602</v>
      </c>
      <c r="Q8" s="11">
        <f t="shared" si="19"/>
        <v>4.4070762216408557E-2</v>
      </c>
      <c r="R8" s="12">
        <f t="shared" si="8"/>
        <v>2</v>
      </c>
      <c r="S8" s="11">
        <f t="shared" si="9"/>
        <v>1.347611396653684E-2</v>
      </c>
      <c r="T8" s="12">
        <f t="shared" si="10"/>
        <v>7</v>
      </c>
      <c r="U8" s="11">
        <f t="shared" si="11"/>
        <v>0.95480225988700562</v>
      </c>
      <c r="V8" s="12">
        <f t="shared" si="12"/>
        <v>15</v>
      </c>
      <c r="W8" s="36">
        <v>2</v>
      </c>
      <c r="X8" s="10">
        <f t="shared" si="13"/>
        <v>59439</v>
      </c>
      <c r="Y8" s="11">
        <f t="shared" si="14"/>
        <v>6.8450588415487318E-2</v>
      </c>
      <c r="Z8" s="13">
        <v>2</v>
      </c>
      <c r="AA8" s="10">
        <v>23</v>
      </c>
      <c r="AB8" s="32">
        <f t="shared" si="15"/>
        <v>1.934772916543991E-4</v>
      </c>
      <c r="AC8" s="13">
        <f t="shared" si="16"/>
        <v>9</v>
      </c>
      <c r="AD8" s="15">
        <f t="shared" si="17"/>
        <v>69</v>
      </c>
      <c r="AE8" s="45">
        <v>25</v>
      </c>
      <c r="AF8" s="47">
        <v>20</v>
      </c>
      <c r="AG8" s="16">
        <f t="shared" si="18"/>
        <v>-6</v>
      </c>
      <c r="AH8" s="38">
        <v>26</v>
      </c>
    </row>
    <row r="9" spans="1:36" ht="37.5" customHeight="1" x14ac:dyDescent="0.25">
      <c r="A9" s="21" t="s">
        <v>156</v>
      </c>
      <c r="B9" s="33">
        <v>466013</v>
      </c>
      <c r="C9" s="33">
        <v>125506</v>
      </c>
      <c r="D9" s="33">
        <v>24585</v>
      </c>
      <c r="E9" s="11">
        <f t="shared" si="0"/>
        <v>0.2693186670758112</v>
      </c>
      <c r="F9" s="12">
        <f t="shared" si="1"/>
        <v>22</v>
      </c>
      <c r="G9" s="11">
        <f t="shared" si="2"/>
        <v>5.2756038994620322E-2</v>
      </c>
      <c r="H9" s="12">
        <f t="shared" si="3"/>
        <v>26</v>
      </c>
      <c r="I9" s="33">
        <v>45868</v>
      </c>
      <c r="J9" s="33">
        <v>12690</v>
      </c>
      <c r="K9" s="11">
        <f t="shared" si="4"/>
        <v>0.36546459930202541</v>
      </c>
      <c r="L9" s="12">
        <f t="shared" si="5"/>
        <v>4</v>
      </c>
      <c r="M9" s="11">
        <f t="shared" si="6"/>
        <v>0.10111070387073127</v>
      </c>
      <c r="N9" s="12">
        <f t="shared" si="7"/>
        <v>17</v>
      </c>
      <c r="O9" s="10">
        <v>15932</v>
      </c>
      <c r="P9" s="33">
        <v>4476</v>
      </c>
      <c r="Q9" s="11">
        <f t="shared" si="19"/>
        <v>3.418788746236693E-2</v>
      </c>
      <c r="R9" s="12">
        <f t="shared" si="8"/>
        <v>1</v>
      </c>
      <c r="S9" s="11">
        <f t="shared" si="9"/>
        <v>9.6048822672328889E-3</v>
      </c>
      <c r="T9" s="12">
        <f t="shared" si="10"/>
        <v>4</v>
      </c>
      <c r="U9" s="11">
        <f t="shared" si="11"/>
        <v>0.34734455393738556</v>
      </c>
      <c r="V9" s="12">
        <f t="shared" si="12"/>
        <v>1</v>
      </c>
      <c r="W9" s="36">
        <v>4</v>
      </c>
      <c r="X9" s="10">
        <f t="shared" si="13"/>
        <v>116504</v>
      </c>
      <c r="Y9" s="11">
        <f t="shared" si="14"/>
        <v>0.13416725302844823</v>
      </c>
      <c r="Z9" s="13">
        <v>4</v>
      </c>
      <c r="AA9" s="10">
        <v>645</v>
      </c>
      <c r="AB9" s="32">
        <f t="shared" si="15"/>
        <v>1.3840815599564819E-3</v>
      </c>
      <c r="AC9" s="13">
        <f t="shared" si="16"/>
        <v>26</v>
      </c>
      <c r="AD9" s="15">
        <f t="shared" si="17"/>
        <v>105</v>
      </c>
      <c r="AE9" s="45">
        <v>14</v>
      </c>
      <c r="AF9" s="47">
        <v>19</v>
      </c>
      <c r="AG9" s="16" t="str">
        <f t="shared" si="18"/>
        <v>+5</v>
      </c>
      <c r="AH9" s="38">
        <v>14</v>
      </c>
    </row>
    <row r="10" spans="1:36" ht="37.5" customHeight="1" x14ac:dyDescent="0.25">
      <c r="A10" s="21" t="s">
        <v>155</v>
      </c>
      <c r="B10" s="33">
        <v>26573</v>
      </c>
      <c r="C10" s="33">
        <v>6024</v>
      </c>
      <c r="D10" s="33">
        <v>657</v>
      </c>
      <c r="E10" s="11">
        <f t="shared" si="0"/>
        <v>0.22669627065066045</v>
      </c>
      <c r="F10" s="12">
        <f t="shared" si="1"/>
        <v>16</v>
      </c>
      <c r="G10" s="11">
        <f t="shared" si="2"/>
        <v>2.4724344259210478E-2</v>
      </c>
      <c r="H10" s="12">
        <f t="shared" si="3"/>
        <v>24</v>
      </c>
      <c r="I10" s="33">
        <v>3884</v>
      </c>
      <c r="J10" s="33">
        <v>173</v>
      </c>
      <c r="K10" s="11">
        <f t="shared" si="4"/>
        <v>0.64475431606905709</v>
      </c>
      <c r="L10" s="12">
        <f t="shared" si="5"/>
        <v>16</v>
      </c>
      <c r="M10" s="11">
        <f t="shared" si="6"/>
        <v>2.8718459495351924E-2</v>
      </c>
      <c r="N10" s="12">
        <f t="shared" si="7"/>
        <v>1</v>
      </c>
      <c r="O10" s="10">
        <v>1798</v>
      </c>
      <c r="P10" s="33">
        <v>195</v>
      </c>
      <c r="Q10" s="11">
        <f t="shared" si="19"/>
        <v>6.7662665111203099E-2</v>
      </c>
      <c r="R10" s="12">
        <f t="shared" si="8"/>
        <v>4</v>
      </c>
      <c r="S10" s="11">
        <f t="shared" si="9"/>
        <v>7.3382756933729728E-3</v>
      </c>
      <c r="T10" s="12">
        <f t="shared" si="10"/>
        <v>1</v>
      </c>
      <c r="U10" s="11">
        <f t="shared" si="11"/>
        <v>0.46292481977342947</v>
      </c>
      <c r="V10" s="12">
        <f t="shared" si="12"/>
        <v>2</v>
      </c>
      <c r="W10" s="36">
        <v>1</v>
      </c>
      <c r="X10" s="10">
        <f t="shared" si="13"/>
        <v>26573</v>
      </c>
      <c r="Y10" s="11">
        <f t="shared" si="14"/>
        <v>3.0601751139230884E-2</v>
      </c>
      <c r="Z10" s="13">
        <v>1</v>
      </c>
      <c r="AA10" s="10">
        <v>16</v>
      </c>
      <c r="AB10" s="32">
        <f t="shared" si="15"/>
        <v>6.0211492868701309E-4</v>
      </c>
      <c r="AC10" s="13">
        <f t="shared" si="16"/>
        <v>21</v>
      </c>
      <c r="AD10" s="15">
        <f t="shared" si="17"/>
        <v>86</v>
      </c>
      <c r="AE10" s="45">
        <v>15</v>
      </c>
      <c r="AF10" s="47">
        <v>16</v>
      </c>
      <c r="AG10" s="16">
        <f t="shared" si="18"/>
        <v>-4</v>
      </c>
      <c r="AH10" s="38">
        <v>20</v>
      </c>
    </row>
    <row r="11" spans="1:36" ht="37.5" customHeight="1" x14ac:dyDescent="0.25">
      <c r="A11" s="21" t="s">
        <v>152</v>
      </c>
      <c r="B11" s="33">
        <v>31285</v>
      </c>
      <c r="C11" s="33">
        <v>7241</v>
      </c>
      <c r="D11" s="33">
        <v>154</v>
      </c>
      <c r="E11" s="11">
        <f t="shared" si="0"/>
        <v>0.23145277289435831</v>
      </c>
      <c r="F11" s="12">
        <f t="shared" si="1"/>
        <v>18</v>
      </c>
      <c r="G11" s="11">
        <f t="shared" si="2"/>
        <v>4.9224868147674603E-3</v>
      </c>
      <c r="H11" s="12">
        <f t="shared" si="3"/>
        <v>5</v>
      </c>
      <c r="I11" s="33">
        <v>3211</v>
      </c>
      <c r="J11" s="33">
        <v>563</v>
      </c>
      <c r="K11" s="11">
        <f t="shared" si="4"/>
        <v>0.44344703770197486</v>
      </c>
      <c r="L11" s="12">
        <f t="shared" si="5"/>
        <v>6</v>
      </c>
      <c r="M11" s="11">
        <f t="shared" si="6"/>
        <v>7.7751691755282418E-2</v>
      </c>
      <c r="N11" s="12">
        <f t="shared" si="7"/>
        <v>14</v>
      </c>
      <c r="O11" s="10">
        <v>3072</v>
      </c>
      <c r="P11" s="33">
        <v>1415</v>
      </c>
      <c r="Q11" s="11">
        <f t="shared" si="19"/>
        <v>9.8194022694582064E-2</v>
      </c>
      <c r="R11" s="12">
        <f t="shared" si="8"/>
        <v>16</v>
      </c>
      <c r="S11" s="11">
        <f t="shared" si="9"/>
        <v>4.5229343135688028E-2</v>
      </c>
      <c r="T11" s="12">
        <f t="shared" si="10"/>
        <v>20</v>
      </c>
      <c r="U11" s="11">
        <f t="shared" si="11"/>
        <v>0.95671130488944256</v>
      </c>
      <c r="V11" s="12">
        <f t="shared" si="12"/>
        <v>17</v>
      </c>
      <c r="W11" s="36">
        <v>1</v>
      </c>
      <c r="X11" s="10">
        <f t="shared" si="13"/>
        <v>31285</v>
      </c>
      <c r="Y11" s="11">
        <f t="shared" si="14"/>
        <v>3.602814075907268E-2</v>
      </c>
      <c r="Z11" s="13">
        <v>1</v>
      </c>
      <c r="AA11" s="10">
        <v>12</v>
      </c>
      <c r="AB11" s="32">
        <f t="shared" si="15"/>
        <v>3.8357040115071119E-4</v>
      </c>
      <c r="AC11" s="13">
        <f t="shared" si="16"/>
        <v>16</v>
      </c>
      <c r="AD11" s="15">
        <f t="shared" si="17"/>
        <v>113</v>
      </c>
      <c r="AE11" s="45">
        <v>9</v>
      </c>
      <c r="AF11" s="47">
        <v>23</v>
      </c>
      <c r="AG11" s="16" t="str">
        <f t="shared" si="18"/>
        <v>+13</v>
      </c>
      <c r="AH11" s="38">
        <v>10</v>
      </c>
    </row>
    <row r="12" spans="1:36" ht="37.5" customHeight="1" x14ac:dyDescent="0.25">
      <c r="A12" s="21" t="s">
        <v>153</v>
      </c>
      <c r="B12" s="33">
        <v>41063</v>
      </c>
      <c r="C12" s="33">
        <v>9124</v>
      </c>
      <c r="D12" s="33">
        <v>492</v>
      </c>
      <c r="E12" s="11">
        <f t="shared" si="0"/>
        <v>0.2221951635292112</v>
      </c>
      <c r="F12" s="12">
        <f t="shared" si="1"/>
        <v>15</v>
      </c>
      <c r="G12" s="11">
        <f t="shared" si="2"/>
        <v>1.1981589265275309E-2</v>
      </c>
      <c r="H12" s="12">
        <f t="shared" si="3"/>
        <v>12</v>
      </c>
      <c r="I12" s="33">
        <v>3744</v>
      </c>
      <c r="J12" s="33">
        <v>477</v>
      </c>
      <c r="K12" s="11">
        <f t="shared" si="4"/>
        <v>0.41034633932485753</v>
      </c>
      <c r="L12" s="12">
        <f t="shared" si="5"/>
        <v>5</v>
      </c>
      <c r="M12" s="11">
        <f t="shared" si="6"/>
        <v>5.22797018851381E-2</v>
      </c>
      <c r="N12" s="12">
        <f t="shared" si="7"/>
        <v>9</v>
      </c>
      <c r="O12" s="10">
        <v>3093</v>
      </c>
      <c r="P12" s="33">
        <v>873</v>
      </c>
      <c r="Q12" s="11">
        <f t="shared" si="19"/>
        <v>7.5323283734749044E-2</v>
      </c>
      <c r="R12" s="12">
        <f t="shared" si="8"/>
        <v>6</v>
      </c>
      <c r="S12" s="11">
        <f t="shared" si="9"/>
        <v>2.1260015098750699E-2</v>
      </c>
      <c r="T12" s="12">
        <f t="shared" si="10"/>
        <v>13</v>
      </c>
      <c r="U12" s="11">
        <f t="shared" si="11"/>
        <v>0.82612179487179482</v>
      </c>
      <c r="V12" s="12">
        <f t="shared" si="12"/>
        <v>10</v>
      </c>
      <c r="W12" s="36">
        <v>1</v>
      </c>
      <c r="X12" s="10">
        <f t="shared" si="13"/>
        <v>41063</v>
      </c>
      <c r="Y12" s="11">
        <f t="shared" si="14"/>
        <v>4.7288590186664578E-2</v>
      </c>
      <c r="Z12" s="13">
        <v>1</v>
      </c>
      <c r="AA12" s="10">
        <v>7</v>
      </c>
      <c r="AB12" s="32">
        <f t="shared" si="15"/>
        <v>1.7046976596936416E-4</v>
      </c>
      <c r="AC12" s="13">
        <f t="shared" si="16"/>
        <v>8</v>
      </c>
      <c r="AD12" s="15">
        <f t="shared" si="17"/>
        <v>79</v>
      </c>
      <c r="AE12" s="45">
        <v>22</v>
      </c>
      <c r="AF12" s="47">
        <v>25</v>
      </c>
      <c r="AG12" s="16" t="str">
        <f t="shared" si="18"/>
        <v>+4</v>
      </c>
      <c r="AH12" s="38">
        <v>21</v>
      </c>
    </row>
    <row r="13" spans="1:36" ht="37.5" customHeight="1" x14ac:dyDescent="0.25">
      <c r="A13" s="21" t="s">
        <v>136</v>
      </c>
      <c r="B13" s="33">
        <v>21105</v>
      </c>
      <c r="C13" s="33">
        <v>4008</v>
      </c>
      <c r="D13" s="33">
        <v>234</v>
      </c>
      <c r="E13" s="11">
        <f t="shared" si="0"/>
        <v>0.18990760483297797</v>
      </c>
      <c r="F13" s="12">
        <f t="shared" si="1"/>
        <v>8</v>
      </c>
      <c r="G13" s="11">
        <f t="shared" si="2"/>
        <v>1.1087420042643924E-2</v>
      </c>
      <c r="H13" s="12">
        <f t="shared" si="3"/>
        <v>11</v>
      </c>
      <c r="I13" s="33">
        <v>1913</v>
      </c>
      <c r="J13" s="33">
        <v>156</v>
      </c>
      <c r="K13" s="11">
        <f t="shared" si="4"/>
        <v>0.47729540918163671</v>
      </c>
      <c r="L13" s="12">
        <f t="shared" si="5"/>
        <v>10</v>
      </c>
      <c r="M13" s="11">
        <f t="shared" si="6"/>
        <v>3.8922155688622756E-2</v>
      </c>
      <c r="N13" s="12">
        <f t="shared" si="7"/>
        <v>6</v>
      </c>
      <c r="O13" s="10">
        <v>1619</v>
      </c>
      <c r="P13" s="33">
        <v>206</v>
      </c>
      <c r="Q13" s="11">
        <f t="shared" si="19"/>
        <v>7.6711679696754326E-2</v>
      </c>
      <c r="R13" s="12">
        <f t="shared" si="8"/>
        <v>7</v>
      </c>
      <c r="S13" s="11">
        <f t="shared" si="9"/>
        <v>9.7607202084814028E-3</v>
      </c>
      <c r="T13" s="12">
        <f t="shared" si="10"/>
        <v>5</v>
      </c>
      <c r="U13" s="11">
        <f t="shared" si="11"/>
        <v>0.8463146889702039</v>
      </c>
      <c r="V13" s="12">
        <f t="shared" si="12"/>
        <v>11</v>
      </c>
      <c r="W13" s="36">
        <v>0.5</v>
      </c>
      <c r="X13" s="10">
        <f t="shared" si="13"/>
        <v>42210</v>
      </c>
      <c r="Y13" s="11">
        <f t="shared" si="14"/>
        <v>4.8609487659915539E-2</v>
      </c>
      <c r="Z13" s="40">
        <v>0.5</v>
      </c>
      <c r="AA13" s="10">
        <v>9</v>
      </c>
      <c r="AB13" s="32">
        <f t="shared" si="15"/>
        <v>4.2643923240938164E-4</v>
      </c>
      <c r="AC13" s="13">
        <f t="shared" si="16"/>
        <v>19</v>
      </c>
      <c r="AD13" s="15">
        <f t="shared" si="17"/>
        <v>77.5</v>
      </c>
      <c r="AE13" s="45">
        <v>23</v>
      </c>
      <c r="AF13" s="47">
        <v>14</v>
      </c>
      <c r="AG13" s="16">
        <f t="shared" si="18"/>
        <v>-8</v>
      </c>
      <c r="AH13" s="38">
        <v>22</v>
      </c>
    </row>
    <row r="14" spans="1:36" ht="37.5" customHeight="1" x14ac:dyDescent="0.25">
      <c r="A14" s="21" t="s">
        <v>137</v>
      </c>
      <c r="B14" s="33">
        <v>31580</v>
      </c>
      <c r="C14" s="33">
        <v>5934</v>
      </c>
      <c r="D14" s="33">
        <v>420</v>
      </c>
      <c r="E14" s="11">
        <f t="shared" si="0"/>
        <v>0.18790373654211526</v>
      </c>
      <c r="F14" s="12">
        <f t="shared" si="1"/>
        <v>4</v>
      </c>
      <c r="G14" s="11">
        <f t="shared" si="2"/>
        <v>1.3299556681443952E-2</v>
      </c>
      <c r="H14" s="12">
        <f t="shared" si="3"/>
        <v>16</v>
      </c>
      <c r="I14" s="33">
        <v>3626</v>
      </c>
      <c r="J14" s="33">
        <v>655</v>
      </c>
      <c r="K14" s="11">
        <f t="shared" si="4"/>
        <v>0.61105493764745533</v>
      </c>
      <c r="L14" s="12">
        <f t="shared" si="5"/>
        <v>14</v>
      </c>
      <c r="M14" s="11">
        <f t="shared" si="6"/>
        <v>0.11038085608358611</v>
      </c>
      <c r="N14" s="12">
        <f t="shared" si="7"/>
        <v>19</v>
      </c>
      <c r="O14" s="10">
        <v>2132</v>
      </c>
      <c r="P14" s="33">
        <v>552</v>
      </c>
      <c r="Q14" s="11">
        <f t="shared" si="19"/>
        <v>6.7511082963901209E-2</v>
      </c>
      <c r="R14" s="12">
        <f t="shared" si="8"/>
        <v>3</v>
      </c>
      <c r="S14" s="11">
        <f t="shared" si="9"/>
        <v>1.7479417352754909E-2</v>
      </c>
      <c r="T14" s="12">
        <f t="shared" si="10"/>
        <v>10</v>
      </c>
      <c r="U14" s="11">
        <f t="shared" si="11"/>
        <v>0.58797573083287369</v>
      </c>
      <c r="V14" s="12">
        <f t="shared" si="12"/>
        <v>3</v>
      </c>
      <c r="W14" s="36">
        <v>0.5</v>
      </c>
      <c r="X14" s="10">
        <f t="shared" si="13"/>
        <v>63160</v>
      </c>
      <c r="Y14" s="11">
        <f t="shared" si="14"/>
        <v>7.2735731831325881E-2</v>
      </c>
      <c r="Z14" s="40">
        <v>0.5</v>
      </c>
      <c r="AA14" s="10">
        <v>0</v>
      </c>
      <c r="AB14" s="32">
        <f t="shared" si="15"/>
        <v>0</v>
      </c>
      <c r="AC14" s="13">
        <f t="shared" si="16"/>
        <v>1</v>
      </c>
      <c r="AD14" s="15">
        <f t="shared" si="17"/>
        <v>70.5</v>
      </c>
      <c r="AE14" s="45">
        <v>26</v>
      </c>
      <c r="AF14" s="47">
        <v>26</v>
      </c>
      <c r="AG14" s="16" t="str">
        <f t="shared" si="18"/>
        <v>+1</v>
      </c>
      <c r="AH14" s="38">
        <v>25</v>
      </c>
    </row>
    <row r="15" spans="1:36" ht="37.5" customHeight="1" x14ac:dyDescent="0.25">
      <c r="A15" s="21" t="s">
        <v>138</v>
      </c>
      <c r="B15" s="33">
        <v>16974</v>
      </c>
      <c r="C15" s="33">
        <v>6234</v>
      </c>
      <c r="D15" s="33">
        <v>335</v>
      </c>
      <c r="E15" s="11">
        <f t="shared" si="0"/>
        <v>0.36726758571933543</v>
      </c>
      <c r="F15" s="12">
        <f t="shared" si="1"/>
        <v>26</v>
      </c>
      <c r="G15" s="11">
        <f t="shared" si="2"/>
        <v>1.9736066925886649E-2</v>
      </c>
      <c r="H15" s="12">
        <f t="shared" si="3"/>
        <v>21</v>
      </c>
      <c r="I15" s="33">
        <v>2065</v>
      </c>
      <c r="J15" s="33">
        <v>184</v>
      </c>
      <c r="K15" s="11">
        <f t="shared" si="4"/>
        <v>0.33124799486685919</v>
      </c>
      <c r="L15" s="12">
        <f t="shared" si="5"/>
        <v>2</v>
      </c>
      <c r="M15" s="11">
        <f t="shared" si="6"/>
        <v>2.9515559833172923E-2</v>
      </c>
      <c r="N15" s="12">
        <f t="shared" si="7"/>
        <v>2</v>
      </c>
      <c r="O15" s="10">
        <v>1526</v>
      </c>
      <c r="P15" s="33">
        <v>157</v>
      </c>
      <c r="Q15" s="11">
        <f t="shared" si="19"/>
        <v>8.9902203369859782E-2</v>
      </c>
      <c r="R15" s="12">
        <f t="shared" si="8"/>
        <v>13</v>
      </c>
      <c r="S15" s="11">
        <f t="shared" si="9"/>
        <v>9.2494403204901616E-3</v>
      </c>
      <c r="T15" s="12">
        <f t="shared" si="10"/>
        <v>2</v>
      </c>
      <c r="U15" s="11">
        <f t="shared" si="11"/>
        <v>0.73898305084745763</v>
      </c>
      <c r="V15" s="12">
        <f t="shared" si="12"/>
        <v>7</v>
      </c>
      <c r="W15" s="36">
        <v>0.5</v>
      </c>
      <c r="X15" s="10">
        <f t="shared" si="13"/>
        <v>33948</v>
      </c>
      <c r="Y15" s="11">
        <f t="shared" si="14"/>
        <v>3.9094880053987507E-2</v>
      </c>
      <c r="Z15" s="40">
        <v>0.5</v>
      </c>
      <c r="AA15" s="10">
        <v>6</v>
      </c>
      <c r="AB15" s="32">
        <f t="shared" si="15"/>
        <v>3.5348179568752211E-4</v>
      </c>
      <c r="AC15" s="13">
        <f t="shared" si="16"/>
        <v>14</v>
      </c>
      <c r="AD15" s="15">
        <f t="shared" si="17"/>
        <v>87.5</v>
      </c>
      <c r="AE15" s="45">
        <v>10</v>
      </c>
      <c r="AF15" s="47">
        <v>13</v>
      </c>
      <c r="AG15" s="16">
        <f t="shared" si="18"/>
        <v>-6</v>
      </c>
      <c r="AH15" s="38">
        <v>19</v>
      </c>
    </row>
    <row r="16" spans="1:36" ht="37.5" customHeight="1" x14ac:dyDescent="0.25">
      <c r="A16" s="21" t="s">
        <v>139</v>
      </c>
      <c r="B16" s="33">
        <v>22636</v>
      </c>
      <c r="C16" s="33">
        <v>6448</v>
      </c>
      <c r="D16" s="33">
        <v>103</v>
      </c>
      <c r="E16" s="11">
        <f t="shared" si="0"/>
        <v>0.28485598162219472</v>
      </c>
      <c r="F16" s="12">
        <f t="shared" si="1"/>
        <v>23</v>
      </c>
      <c r="G16" s="11">
        <f t="shared" si="2"/>
        <v>4.5502738999823288E-3</v>
      </c>
      <c r="H16" s="12">
        <f t="shared" si="3"/>
        <v>3</v>
      </c>
      <c r="I16" s="33">
        <v>4987</v>
      </c>
      <c r="J16" s="33">
        <v>823</v>
      </c>
      <c r="K16" s="11">
        <f t="shared" si="4"/>
        <v>0.77341811414392059</v>
      </c>
      <c r="L16" s="12">
        <f t="shared" si="5"/>
        <v>23</v>
      </c>
      <c r="M16" s="11">
        <f t="shared" si="6"/>
        <v>0.12763647642679901</v>
      </c>
      <c r="N16" s="12">
        <f t="shared" si="7"/>
        <v>21</v>
      </c>
      <c r="O16" s="10">
        <v>4899</v>
      </c>
      <c r="P16" s="33">
        <v>1939</v>
      </c>
      <c r="Q16" s="11">
        <f t="shared" si="19"/>
        <v>0.21642516345644106</v>
      </c>
      <c r="R16" s="12">
        <f t="shared" si="8"/>
        <v>24</v>
      </c>
      <c r="S16" s="11">
        <f t="shared" si="9"/>
        <v>8.5660010602579967E-2</v>
      </c>
      <c r="T16" s="12">
        <f t="shared" si="10"/>
        <v>26</v>
      </c>
      <c r="U16" s="11">
        <f t="shared" si="11"/>
        <v>0.98235412071385597</v>
      </c>
      <c r="V16" s="12">
        <f t="shared" si="12"/>
        <v>20</v>
      </c>
      <c r="W16" s="36">
        <v>0.5</v>
      </c>
      <c r="X16" s="10">
        <f t="shared" si="13"/>
        <v>45272</v>
      </c>
      <c r="Y16" s="11">
        <f t="shared" si="14"/>
        <v>5.2135719624252459E-2</v>
      </c>
      <c r="Z16" s="40">
        <v>0.5</v>
      </c>
      <c r="AA16" s="10">
        <v>7</v>
      </c>
      <c r="AB16" s="32">
        <f t="shared" si="15"/>
        <v>3.0924191553277966E-4</v>
      </c>
      <c r="AC16" s="13">
        <f t="shared" si="16"/>
        <v>13</v>
      </c>
      <c r="AD16" s="15">
        <f t="shared" si="17"/>
        <v>153.5</v>
      </c>
      <c r="AE16" s="45">
        <v>7</v>
      </c>
      <c r="AF16" s="47">
        <v>3</v>
      </c>
      <c r="AG16" s="16">
        <f t="shared" si="18"/>
        <v>0</v>
      </c>
      <c r="AH16" s="39">
        <v>3</v>
      </c>
    </row>
    <row r="17" spans="1:34" ht="37.5" customHeight="1" x14ac:dyDescent="0.25">
      <c r="A17" s="21" t="s">
        <v>140</v>
      </c>
      <c r="B17" s="33">
        <v>12745</v>
      </c>
      <c r="C17" s="33">
        <v>3374</v>
      </c>
      <c r="D17" s="33">
        <v>60</v>
      </c>
      <c r="E17" s="11">
        <f t="shared" si="0"/>
        <v>0.26473126716359358</v>
      </c>
      <c r="F17" s="12">
        <f t="shared" si="1"/>
        <v>21</v>
      </c>
      <c r="G17" s="11">
        <f t="shared" si="2"/>
        <v>4.7077285209886233E-3</v>
      </c>
      <c r="H17" s="12">
        <f t="shared" si="3"/>
        <v>4</v>
      </c>
      <c r="I17" s="33">
        <v>2575</v>
      </c>
      <c r="J17" s="33">
        <v>221</v>
      </c>
      <c r="K17" s="11">
        <f t="shared" si="4"/>
        <v>0.76318909306461169</v>
      </c>
      <c r="L17" s="12">
        <f t="shared" si="5"/>
        <v>21</v>
      </c>
      <c r="M17" s="11">
        <f t="shared" si="6"/>
        <v>6.5500889152341438E-2</v>
      </c>
      <c r="N17" s="12">
        <f t="shared" si="7"/>
        <v>12</v>
      </c>
      <c r="O17" s="10">
        <v>2340</v>
      </c>
      <c r="P17" s="33">
        <v>283</v>
      </c>
      <c r="Q17" s="11">
        <f t="shared" si="19"/>
        <v>0.18360141231855628</v>
      </c>
      <c r="R17" s="12">
        <f t="shared" si="8"/>
        <v>22</v>
      </c>
      <c r="S17" s="11">
        <f t="shared" si="9"/>
        <v>2.2204786190663003E-2</v>
      </c>
      <c r="T17" s="12">
        <f t="shared" si="10"/>
        <v>14</v>
      </c>
      <c r="U17" s="11">
        <f t="shared" si="11"/>
        <v>0.90873786407766988</v>
      </c>
      <c r="V17" s="12">
        <f t="shared" si="12"/>
        <v>13</v>
      </c>
      <c r="W17" s="36">
        <v>0.5</v>
      </c>
      <c r="X17" s="10">
        <f t="shared" si="13"/>
        <v>25490</v>
      </c>
      <c r="Y17" s="11">
        <f t="shared" si="14"/>
        <v>2.9354556750799506E-2</v>
      </c>
      <c r="Z17" s="40">
        <v>0.5</v>
      </c>
      <c r="AA17" s="10">
        <v>3</v>
      </c>
      <c r="AB17" s="32">
        <f t="shared" si="15"/>
        <v>2.3538642604943114E-4</v>
      </c>
      <c r="AC17" s="13">
        <f t="shared" si="16"/>
        <v>11</v>
      </c>
      <c r="AD17" s="15">
        <f t="shared" si="17"/>
        <v>118.5</v>
      </c>
      <c r="AE17" s="45">
        <v>12</v>
      </c>
      <c r="AF17" s="47">
        <v>1</v>
      </c>
      <c r="AG17" s="16">
        <f t="shared" si="18"/>
        <v>-8</v>
      </c>
      <c r="AH17" s="46">
        <v>9</v>
      </c>
    </row>
    <row r="18" spans="1:34" ht="37.5" customHeight="1" x14ac:dyDescent="0.25">
      <c r="A18" s="21" t="s">
        <v>141</v>
      </c>
      <c r="B18" s="33">
        <v>12218</v>
      </c>
      <c r="C18" s="33">
        <v>2308</v>
      </c>
      <c r="D18" s="33">
        <v>152</v>
      </c>
      <c r="E18" s="11">
        <f t="shared" si="0"/>
        <v>0.18890162055982976</v>
      </c>
      <c r="F18" s="12">
        <f t="shared" si="1"/>
        <v>6</v>
      </c>
      <c r="G18" s="11">
        <f t="shared" si="2"/>
        <v>1.2440661319364872E-2</v>
      </c>
      <c r="H18" s="12">
        <f t="shared" si="3"/>
        <v>13</v>
      </c>
      <c r="I18" s="33">
        <v>1564</v>
      </c>
      <c r="J18" s="33">
        <v>110</v>
      </c>
      <c r="K18" s="11">
        <f t="shared" si="4"/>
        <v>0.67764298093587527</v>
      </c>
      <c r="L18" s="12">
        <f t="shared" si="5"/>
        <v>18</v>
      </c>
      <c r="M18" s="11">
        <f t="shared" si="6"/>
        <v>4.7660311958405546E-2</v>
      </c>
      <c r="N18" s="12">
        <f t="shared" si="7"/>
        <v>8</v>
      </c>
      <c r="O18" s="10">
        <v>1263</v>
      </c>
      <c r="P18" s="33">
        <v>115</v>
      </c>
      <c r="Q18" s="11">
        <f t="shared" si="19"/>
        <v>0.10337207398919626</v>
      </c>
      <c r="R18" s="12">
        <f t="shared" si="8"/>
        <v>17</v>
      </c>
      <c r="S18" s="11">
        <f t="shared" si="9"/>
        <v>9.4123424455721059E-3</v>
      </c>
      <c r="T18" s="12">
        <f t="shared" si="10"/>
        <v>3</v>
      </c>
      <c r="U18" s="11">
        <f t="shared" si="11"/>
        <v>0.80754475703324813</v>
      </c>
      <c r="V18" s="12">
        <f t="shared" si="12"/>
        <v>8</v>
      </c>
      <c r="W18" s="36">
        <v>0.5</v>
      </c>
      <c r="X18" s="10">
        <f t="shared" si="13"/>
        <v>24436</v>
      </c>
      <c r="Y18" s="11">
        <f t="shared" si="14"/>
        <v>2.8140759072677001E-2</v>
      </c>
      <c r="Z18" s="40">
        <v>0.5</v>
      </c>
      <c r="AA18" s="10">
        <v>5</v>
      </c>
      <c r="AB18" s="32">
        <f t="shared" si="15"/>
        <v>4.0923228024226552E-4</v>
      </c>
      <c r="AC18" s="13">
        <f t="shared" si="16"/>
        <v>18</v>
      </c>
      <c r="AD18" s="15">
        <f t="shared" si="17"/>
        <v>91.5</v>
      </c>
      <c r="AE18" s="45">
        <v>8</v>
      </c>
      <c r="AF18" s="47">
        <v>15</v>
      </c>
      <c r="AG18" s="16">
        <f t="shared" si="18"/>
        <v>-2</v>
      </c>
      <c r="AH18" s="38">
        <v>17</v>
      </c>
    </row>
    <row r="19" spans="1:34" ht="37.5" customHeight="1" x14ac:dyDescent="0.25">
      <c r="A19" s="21" t="s">
        <v>168</v>
      </c>
      <c r="B19" s="33">
        <v>19751</v>
      </c>
      <c r="C19" s="33">
        <v>4504</v>
      </c>
      <c r="D19" s="33">
        <v>99</v>
      </c>
      <c r="E19" s="11">
        <f t="shared" si="0"/>
        <v>0.22803908662852515</v>
      </c>
      <c r="F19" s="12">
        <f t="shared" si="1"/>
        <v>17</v>
      </c>
      <c r="G19" s="11">
        <f t="shared" si="2"/>
        <v>5.0124044352184696E-3</v>
      </c>
      <c r="H19" s="12">
        <f t="shared" si="3"/>
        <v>6</v>
      </c>
      <c r="I19" s="33">
        <v>2559</v>
      </c>
      <c r="J19" s="33">
        <v>194</v>
      </c>
      <c r="K19" s="11">
        <f t="shared" si="4"/>
        <v>0.56816163410301956</v>
      </c>
      <c r="L19" s="12">
        <f t="shared" si="5"/>
        <v>12</v>
      </c>
      <c r="M19" s="11">
        <f t="shared" si="6"/>
        <v>4.3072824156305506E-2</v>
      </c>
      <c r="N19" s="12">
        <f t="shared" si="7"/>
        <v>7</v>
      </c>
      <c r="O19" s="10">
        <v>1737</v>
      </c>
      <c r="P19" s="33">
        <v>440</v>
      </c>
      <c r="Q19" s="11">
        <f t="shared" si="19"/>
        <v>8.7944914181560432E-2</v>
      </c>
      <c r="R19" s="12">
        <f t="shared" si="8"/>
        <v>10</v>
      </c>
      <c r="S19" s="11">
        <f t="shared" si="9"/>
        <v>2.2277353045415421E-2</v>
      </c>
      <c r="T19" s="12">
        <f t="shared" si="10"/>
        <v>15</v>
      </c>
      <c r="U19" s="11">
        <f t="shared" si="11"/>
        <v>0.6787807737397421</v>
      </c>
      <c r="V19" s="12">
        <f t="shared" si="12"/>
        <v>5</v>
      </c>
      <c r="W19" s="36">
        <v>1</v>
      </c>
      <c r="X19" s="10">
        <f t="shared" si="13"/>
        <v>19751</v>
      </c>
      <c r="Y19" s="11">
        <f t="shared" si="14"/>
        <v>2.2745462941743469E-2</v>
      </c>
      <c r="Z19" s="13">
        <v>1</v>
      </c>
      <c r="AA19" s="10">
        <v>12</v>
      </c>
      <c r="AB19" s="32">
        <f t="shared" si="15"/>
        <v>6.0756417396587512E-4</v>
      </c>
      <c r="AC19" s="13">
        <f t="shared" si="16"/>
        <v>22</v>
      </c>
      <c r="AD19" s="15">
        <f t="shared" si="17"/>
        <v>95</v>
      </c>
      <c r="AE19" s="45">
        <v>16</v>
      </c>
      <c r="AF19" s="47">
        <v>12</v>
      </c>
      <c r="AG19" s="16">
        <f t="shared" si="18"/>
        <v>-4</v>
      </c>
      <c r="AH19" s="38">
        <v>16</v>
      </c>
    </row>
    <row r="20" spans="1:34" ht="37.5" customHeight="1" x14ac:dyDescent="0.25">
      <c r="A20" s="21" t="s">
        <v>142</v>
      </c>
      <c r="B20" s="33">
        <v>29653</v>
      </c>
      <c r="C20" s="33">
        <v>6467</v>
      </c>
      <c r="D20" s="33">
        <v>636</v>
      </c>
      <c r="E20" s="11">
        <f t="shared" si="0"/>
        <v>0.2180892321181668</v>
      </c>
      <c r="F20" s="12">
        <f t="shared" si="1"/>
        <v>14</v>
      </c>
      <c r="G20" s="11">
        <f t="shared" si="2"/>
        <v>2.1448082824672039E-2</v>
      </c>
      <c r="H20" s="12">
        <f t="shared" si="3"/>
        <v>22</v>
      </c>
      <c r="I20" s="33">
        <v>3038</v>
      </c>
      <c r="J20" s="33">
        <v>663</v>
      </c>
      <c r="K20" s="11">
        <f t="shared" si="4"/>
        <v>0.46976959950518016</v>
      </c>
      <c r="L20" s="12">
        <f t="shared" si="5"/>
        <v>9</v>
      </c>
      <c r="M20" s="11">
        <f t="shared" si="6"/>
        <v>0.10252048863460646</v>
      </c>
      <c r="N20" s="12">
        <f t="shared" si="7"/>
        <v>18</v>
      </c>
      <c r="O20" s="10">
        <v>2614</v>
      </c>
      <c r="P20" s="33">
        <v>1004</v>
      </c>
      <c r="Q20" s="11">
        <f t="shared" si="19"/>
        <v>8.8152969345428794E-2</v>
      </c>
      <c r="R20" s="12">
        <f t="shared" si="8"/>
        <v>11</v>
      </c>
      <c r="S20" s="11">
        <f t="shared" si="9"/>
        <v>3.3858294270394225E-2</v>
      </c>
      <c r="T20" s="12">
        <f t="shared" si="10"/>
        <v>18</v>
      </c>
      <c r="U20" s="11">
        <f t="shared" si="11"/>
        <v>0.86043449637919689</v>
      </c>
      <c r="V20" s="12">
        <f t="shared" si="12"/>
        <v>12</v>
      </c>
      <c r="W20" s="36">
        <v>1</v>
      </c>
      <c r="X20" s="10">
        <f t="shared" si="13"/>
        <v>29653</v>
      </c>
      <c r="Y20" s="11">
        <f t="shared" si="14"/>
        <v>3.414871209617331E-2</v>
      </c>
      <c r="Z20" s="13">
        <v>1</v>
      </c>
      <c r="AA20" s="10">
        <v>4</v>
      </c>
      <c r="AB20" s="32">
        <f t="shared" si="15"/>
        <v>1.3489360267089333E-4</v>
      </c>
      <c r="AC20" s="13">
        <f t="shared" si="16"/>
        <v>7</v>
      </c>
      <c r="AD20" s="15">
        <f t="shared" si="17"/>
        <v>112</v>
      </c>
      <c r="AE20" s="45">
        <v>20</v>
      </c>
      <c r="AF20" s="47">
        <v>11</v>
      </c>
      <c r="AG20" s="16">
        <f t="shared" si="18"/>
        <v>0</v>
      </c>
      <c r="AH20" s="38">
        <v>11</v>
      </c>
    </row>
    <row r="21" spans="1:34" ht="37.5" customHeight="1" x14ac:dyDescent="0.25">
      <c r="A21" s="21" t="s">
        <v>143</v>
      </c>
      <c r="B21" s="33">
        <v>10971</v>
      </c>
      <c r="C21" s="33">
        <v>2361</v>
      </c>
      <c r="D21" s="33">
        <v>198</v>
      </c>
      <c r="E21" s="11">
        <f t="shared" si="0"/>
        <v>0.21520371889526935</v>
      </c>
      <c r="F21" s="12">
        <f t="shared" si="1"/>
        <v>13</v>
      </c>
      <c r="G21" s="11">
        <f t="shared" si="2"/>
        <v>1.8047579983593111E-2</v>
      </c>
      <c r="H21" s="12">
        <f t="shared" si="3"/>
        <v>20</v>
      </c>
      <c r="I21" s="33">
        <v>1464</v>
      </c>
      <c r="J21" s="33">
        <v>528</v>
      </c>
      <c r="K21" s="11">
        <f t="shared" si="4"/>
        <v>0.62007623888182972</v>
      </c>
      <c r="L21" s="12">
        <f t="shared" si="5"/>
        <v>15</v>
      </c>
      <c r="M21" s="11">
        <f t="shared" si="6"/>
        <v>0.22363405336721728</v>
      </c>
      <c r="N21" s="12">
        <f t="shared" si="7"/>
        <v>26</v>
      </c>
      <c r="O21" s="10">
        <v>1398</v>
      </c>
      <c r="P21" s="33">
        <v>474</v>
      </c>
      <c r="Q21" s="11">
        <f t="shared" si="19"/>
        <v>0.12742685261143014</v>
      </c>
      <c r="R21" s="12">
        <f t="shared" si="8"/>
        <v>19</v>
      </c>
      <c r="S21" s="11">
        <f t="shared" si="9"/>
        <v>4.3204812687995628E-2</v>
      </c>
      <c r="T21" s="12">
        <f t="shared" si="10"/>
        <v>19</v>
      </c>
      <c r="U21" s="11">
        <f t="shared" si="11"/>
        <v>0.95491803278688525</v>
      </c>
      <c r="V21" s="12">
        <f t="shared" si="12"/>
        <v>16</v>
      </c>
      <c r="W21" s="36">
        <v>1</v>
      </c>
      <c r="X21" s="10">
        <f t="shared" si="13"/>
        <v>10971</v>
      </c>
      <c r="Y21" s="11">
        <f t="shared" si="14"/>
        <v>1.263432099305694E-2</v>
      </c>
      <c r="Z21" s="13">
        <v>1</v>
      </c>
      <c r="AA21" s="10">
        <v>4</v>
      </c>
      <c r="AB21" s="32">
        <f t="shared" si="15"/>
        <v>3.645975754261234E-4</v>
      </c>
      <c r="AC21" s="13">
        <f t="shared" si="16"/>
        <v>15</v>
      </c>
      <c r="AD21" s="15">
        <f t="shared" si="17"/>
        <v>144</v>
      </c>
      <c r="AE21" s="45">
        <v>4</v>
      </c>
      <c r="AF21" s="47">
        <v>7</v>
      </c>
      <c r="AG21" s="16" t="str">
        <f t="shared" si="18"/>
        <v>+3</v>
      </c>
      <c r="AH21" s="38">
        <v>4</v>
      </c>
    </row>
    <row r="22" spans="1:34" ht="37.5" customHeight="1" x14ac:dyDescent="0.25">
      <c r="A22" s="21" t="s">
        <v>144</v>
      </c>
      <c r="B22" s="33">
        <v>20170</v>
      </c>
      <c r="C22" s="33">
        <v>4039</v>
      </c>
      <c r="D22" s="33">
        <v>0</v>
      </c>
      <c r="E22" s="11">
        <f t="shared" si="0"/>
        <v>0.20024789291026276</v>
      </c>
      <c r="F22" s="12">
        <f t="shared" si="1"/>
        <v>11</v>
      </c>
      <c r="G22" s="11">
        <f t="shared" si="2"/>
        <v>0</v>
      </c>
      <c r="H22" s="12">
        <f t="shared" si="3"/>
        <v>1</v>
      </c>
      <c r="I22" s="33">
        <v>3120</v>
      </c>
      <c r="J22" s="33">
        <v>570</v>
      </c>
      <c r="K22" s="11">
        <f t="shared" si="4"/>
        <v>0.77246843278039123</v>
      </c>
      <c r="L22" s="12">
        <f t="shared" si="5"/>
        <v>22</v>
      </c>
      <c r="M22" s="11">
        <f t="shared" si="6"/>
        <v>0.14112404060410993</v>
      </c>
      <c r="N22" s="12">
        <f t="shared" si="7"/>
        <v>22</v>
      </c>
      <c r="O22" s="10">
        <v>3072</v>
      </c>
      <c r="P22" s="33">
        <v>1050</v>
      </c>
      <c r="Q22" s="11">
        <f t="shared" si="19"/>
        <v>0.15230540406544374</v>
      </c>
      <c r="R22" s="12">
        <f t="shared" si="8"/>
        <v>20</v>
      </c>
      <c r="S22" s="11">
        <f t="shared" si="9"/>
        <v>5.2057511155180959E-2</v>
      </c>
      <c r="T22" s="12">
        <f t="shared" si="10"/>
        <v>21</v>
      </c>
      <c r="U22" s="11">
        <f t="shared" si="11"/>
        <v>0.98461538461538467</v>
      </c>
      <c r="V22" s="12">
        <f t="shared" si="12"/>
        <v>22</v>
      </c>
      <c r="W22" s="36">
        <v>1</v>
      </c>
      <c r="X22" s="10">
        <f t="shared" si="13"/>
        <v>20170</v>
      </c>
      <c r="Y22" s="11">
        <f t="shared" si="14"/>
        <v>2.3227987825171676E-2</v>
      </c>
      <c r="Z22" s="13">
        <v>1</v>
      </c>
      <c r="AA22" s="10">
        <v>17</v>
      </c>
      <c r="AB22" s="32">
        <f t="shared" si="15"/>
        <v>8.4283589489340602E-4</v>
      </c>
      <c r="AC22" s="13">
        <f t="shared" si="16"/>
        <v>24</v>
      </c>
      <c r="AD22" s="15">
        <f t="shared" si="17"/>
        <v>144</v>
      </c>
      <c r="AE22" s="45">
        <v>3</v>
      </c>
      <c r="AF22" s="47">
        <v>4</v>
      </c>
      <c r="AG22" s="16">
        <f t="shared" si="18"/>
        <v>-1</v>
      </c>
      <c r="AH22" s="46">
        <v>5</v>
      </c>
    </row>
    <row r="23" spans="1:34" ht="37.5" customHeight="1" x14ac:dyDescent="0.25">
      <c r="A23" s="21" t="s">
        <v>145</v>
      </c>
      <c r="B23" s="33">
        <v>32371</v>
      </c>
      <c r="C23" s="33">
        <v>5626</v>
      </c>
      <c r="D23" s="33">
        <v>438</v>
      </c>
      <c r="E23" s="11">
        <f t="shared" si="0"/>
        <v>0.17379753483055821</v>
      </c>
      <c r="F23" s="12">
        <f t="shared" si="1"/>
        <v>2</v>
      </c>
      <c r="G23" s="11">
        <f t="shared" si="2"/>
        <v>1.3530629266936456E-2</v>
      </c>
      <c r="H23" s="12">
        <f t="shared" si="3"/>
        <v>18</v>
      </c>
      <c r="I23" s="33">
        <v>2542</v>
      </c>
      <c r="J23" s="33">
        <v>300</v>
      </c>
      <c r="K23" s="11">
        <f t="shared" si="4"/>
        <v>0.4518307856381088</v>
      </c>
      <c r="L23" s="12">
        <f t="shared" si="5"/>
        <v>8</v>
      </c>
      <c r="M23" s="11">
        <f t="shared" si="6"/>
        <v>5.3323853537148955E-2</v>
      </c>
      <c r="N23" s="12">
        <f t="shared" si="7"/>
        <v>11</v>
      </c>
      <c r="O23" s="10">
        <v>2437</v>
      </c>
      <c r="P23" s="33">
        <v>642</v>
      </c>
      <c r="Q23" s="11">
        <f t="shared" si="19"/>
        <v>7.5283432702109909E-2</v>
      </c>
      <c r="R23" s="12">
        <f t="shared" si="8"/>
        <v>5</v>
      </c>
      <c r="S23" s="11">
        <f t="shared" si="9"/>
        <v>1.9832566185783572E-2</v>
      </c>
      <c r="T23" s="12">
        <f t="shared" si="10"/>
        <v>11</v>
      </c>
      <c r="U23" s="11">
        <f t="shared" si="11"/>
        <v>0.9586939417781275</v>
      </c>
      <c r="V23" s="12">
        <f t="shared" si="12"/>
        <v>18</v>
      </c>
      <c r="W23" s="36">
        <v>1</v>
      </c>
      <c r="X23" s="10">
        <f t="shared" si="13"/>
        <v>32371</v>
      </c>
      <c r="Y23" s="11">
        <f t="shared" si="14"/>
        <v>3.7278789979604973E-2</v>
      </c>
      <c r="Z23" s="13">
        <v>1</v>
      </c>
      <c r="AA23" s="10">
        <v>0</v>
      </c>
      <c r="AB23" s="32">
        <f t="shared" si="15"/>
        <v>0</v>
      </c>
      <c r="AC23" s="13">
        <f t="shared" si="16"/>
        <v>1</v>
      </c>
      <c r="AD23" s="15">
        <f t="shared" si="17"/>
        <v>75</v>
      </c>
      <c r="AE23" s="45">
        <v>19</v>
      </c>
      <c r="AF23" s="47">
        <v>18</v>
      </c>
      <c r="AG23" s="16">
        <f t="shared" si="18"/>
        <v>-5</v>
      </c>
      <c r="AH23" s="38">
        <v>23</v>
      </c>
    </row>
    <row r="24" spans="1:34" ht="37.5" customHeight="1" x14ac:dyDescent="0.25">
      <c r="A24" s="21" t="s">
        <v>146</v>
      </c>
      <c r="B24" s="33">
        <v>58776</v>
      </c>
      <c r="C24" s="33">
        <v>11055</v>
      </c>
      <c r="D24" s="33">
        <v>578</v>
      </c>
      <c r="E24" s="11">
        <f t="shared" si="0"/>
        <v>0.18808697427521437</v>
      </c>
      <c r="F24" s="12">
        <f t="shared" si="1"/>
        <v>5</v>
      </c>
      <c r="G24" s="11">
        <f t="shared" si="2"/>
        <v>9.8339458282292094E-3</v>
      </c>
      <c r="H24" s="12">
        <f t="shared" si="3"/>
        <v>10</v>
      </c>
      <c r="I24" s="33">
        <v>7391</v>
      </c>
      <c r="J24" s="33">
        <v>2115</v>
      </c>
      <c r="K24" s="11">
        <f t="shared" si="4"/>
        <v>0.66856625961103577</v>
      </c>
      <c r="L24" s="12">
        <f t="shared" si="5"/>
        <v>17</v>
      </c>
      <c r="M24" s="11">
        <f t="shared" si="6"/>
        <v>0.19131614654002713</v>
      </c>
      <c r="N24" s="12">
        <f t="shared" si="7"/>
        <v>23</v>
      </c>
      <c r="O24" s="10">
        <v>7343</v>
      </c>
      <c r="P24" s="33">
        <v>3231</v>
      </c>
      <c r="Q24" s="11">
        <f t="shared" si="19"/>
        <v>0.12493194501156935</v>
      </c>
      <c r="R24" s="12">
        <f t="shared" si="8"/>
        <v>18</v>
      </c>
      <c r="S24" s="11">
        <f t="shared" si="9"/>
        <v>5.4971416904859127E-2</v>
      </c>
      <c r="T24" s="12">
        <f t="shared" si="10"/>
        <v>23</v>
      </c>
      <c r="U24" s="11">
        <f t="shared" si="11"/>
        <v>0.99350561493708567</v>
      </c>
      <c r="V24" s="12">
        <f t="shared" si="12"/>
        <v>24</v>
      </c>
      <c r="W24" s="36">
        <v>1</v>
      </c>
      <c r="X24" s="10">
        <f t="shared" si="13"/>
        <v>58776</v>
      </c>
      <c r="Y24" s="11">
        <f t="shared" si="14"/>
        <v>6.7687070521184459E-2</v>
      </c>
      <c r="Z24" s="13">
        <v>1</v>
      </c>
      <c r="AA24" s="10">
        <v>6</v>
      </c>
      <c r="AB24" s="32">
        <f t="shared" si="15"/>
        <v>1.0208248264597796E-4</v>
      </c>
      <c r="AC24" s="13">
        <f t="shared" si="16"/>
        <v>6</v>
      </c>
      <c r="AD24" s="15">
        <f t="shared" si="17"/>
        <v>127</v>
      </c>
      <c r="AE24" s="45">
        <v>13</v>
      </c>
      <c r="AF24" s="47">
        <v>17</v>
      </c>
      <c r="AG24" s="16" t="str">
        <f t="shared" si="18"/>
        <v>+11</v>
      </c>
      <c r="AH24" s="38">
        <v>6</v>
      </c>
    </row>
    <row r="25" spans="1:34" ht="37.5" customHeight="1" x14ac:dyDescent="0.25">
      <c r="A25" s="21" t="s">
        <v>147</v>
      </c>
      <c r="B25" s="33">
        <v>10738</v>
      </c>
      <c r="C25" s="33">
        <v>2571</v>
      </c>
      <c r="D25" s="33">
        <v>0</v>
      </c>
      <c r="E25" s="11">
        <f t="shared" si="0"/>
        <v>0.23943006146395976</v>
      </c>
      <c r="F25" s="12">
        <f t="shared" si="1"/>
        <v>19</v>
      </c>
      <c r="G25" s="11">
        <f t="shared" si="2"/>
        <v>0</v>
      </c>
      <c r="H25" s="12">
        <f t="shared" si="3"/>
        <v>1</v>
      </c>
      <c r="I25" s="33">
        <v>1780</v>
      </c>
      <c r="J25" s="33">
        <v>257</v>
      </c>
      <c r="K25" s="11">
        <f t="shared" si="4"/>
        <v>0.69233761182419296</v>
      </c>
      <c r="L25" s="12">
        <f t="shared" si="5"/>
        <v>19</v>
      </c>
      <c r="M25" s="11">
        <f t="shared" si="6"/>
        <v>9.9961104628549208E-2</v>
      </c>
      <c r="N25" s="12">
        <f t="shared" si="7"/>
        <v>16</v>
      </c>
      <c r="O25" s="10">
        <v>1750</v>
      </c>
      <c r="P25" s="33">
        <v>579</v>
      </c>
      <c r="Q25" s="11">
        <f t="shared" si="19"/>
        <v>0.16297262059973924</v>
      </c>
      <c r="R25" s="12">
        <f t="shared" si="8"/>
        <v>21</v>
      </c>
      <c r="S25" s="11">
        <f t="shared" si="9"/>
        <v>5.392065561557087E-2</v>
      </c>
      <c r="T25" s="12">
        <f t="shared" si="10"/>
        <v>22</v>
      </c>
      <c r="U25" s="11">
        <f t="shared" si="11"/>
        <v>0.9831460674157303</v>
      </c>
      <c r="V25" s="12">
        <f t="shared" si="12"/>
        <v>21</v>
      </c>
      <c r="W25" s="36">
        <v>1</v>
      </c>
      <c r="X25" s="10">
        <f t="shared" si="13"/>
        <v>10738</v>
      </c>
      <c r="Y25" s="11">
        <f t="shared" si="14"/>
        <v>1.2365995699885645E-2</v>
      </c>
      <c r="Z25" s="13">
        <v>1</v>
      </c>
      <c r="AA25" s="10">
        <v>1</v>
      </c>
      <c r="AB25" s="32">
        <f t="shared" si="15"/>
        <v>9.3127211771279567E-5</v>
      </c>
      <c r="AC25" s="13">
        <f t="shared" si="16"/>
        <v>5</v>
      </c>
      <c r="AD25" s="15">
        <f t="shared" si="17"/>
        <v>125</v>
      </c>
      <c r="AE25" s="45">
        <v>6</v>
      </c>
      <c r="AF25" s="47">
        <v>6</v>
      </c>
      <c r="AG25" s="16">
        <f t="shared" si="18"/>
        <v>-1</v>
      </c>
      <c r="AH25" s="38">
        <v>7</v>
      </c>
    </row>
    <row r="26" spans="1:34" ht="37.5" customHeight="1" x14ac:dyDescent="0.25">
      <c r="A26" s="21" t="s">
        <v>148</v>
      </c>
      <c r="B26" s="33">
        <v>7691</v>
      </c>
      <c r="C26" s="33">
        <v>1354</v>
      </c>
      <c r="D26" s="33">
        <v>72</v>
      </c>
      <c r="E26" s="11">
        <f t="shared" si="0"/>
        <v>0.17604992848784293</v>
      </c>
      <c r="F26" s="12">
        <f t="shared" si="1"/>
        <v>3</v>
      </c>
      <c r="G26" s="11">
        <f t="shared" si="2"/>
        <v>9.3615914705499938E-3</v>
      </c>
      <c r="H26" s="12">
        <f t="shared" si="3"/>
        <v>9</v>
      </c>
      <c r="I26" s="33">
        <v>1178</v>
      </c>
      <c r="J26" s="33">
        <v>274</v>
      </c>
      <c r="K26" s="11">
        <f t="shared" si="4"/>
        <v>0.87001477104874447</v>
      </c>
      <c r="L26" s="12">
        <f t="shared" si="5"/>
        <v>25</v>
      </c>
      <c r="M26" s="11">
        <f t="shared" si="6"/>
        <v>0.20236336779911374</v>
      </c>
      <c r="N26" s="12">
        <f t="shared" si="7"/>
        <v>24</v>
      </c>
      <c r="O26" s="10">
        <v>747</v>
      </c>
      <c r="P26" s="33">
        <v>80</v>
      </c>
      <c r="Q26" s="11">
        <f t="shared" si="19"/>
        <v>9.7126511506956184E-2</v>
      </c>
      <c r="R26" s="12">
        <f t="shared" si="8"/>
        <v>15</v>
      </c>
      <c r="S26" s="11">
        <f t="shared" si="9"/>
        <v>1.0401768300611104E-2</v>
      </c>
      <c r="T26" s="12">
        <f t="shared" si="10"/>
        <v>6</v>
      </c>
      <c r="U26" s="11">
        <f t="shared" si="11"/>
        <v>0.63412563667232602</v>
      </c>
      <c r="V26" s="12">
        <f t="shared" si="12"/>
        <v>4</v>
      </c>
      <c r="W26" s="36">
        <v>0.5</v>
      </c>
      <c r="X26" s="10">
        <f t="shared" si="13"/>
        <v>15382</v>
      </c>
      <c r="Y26" s="11">
        <f t="shared" si="14"/>
        <v>1.771407579210663E-2</v>
      </c>
      <c r="Z26" s="40">
        <v>0.5</v>
      </c>
      <c r="AA26" s="10">
        <v>0</v>
      </c>
      <c r="AB26" s="32">
        <f t="shared" si="15"/>
        <v>0</v>
      </c>
      <c r="AC26" s="13">
        <f t="shared" si="16"/>
        <v>1</v>
      </c>
      <c r="AD26" s="15">
        <f t="shared" si="17"/>
        <v>87.5</v>
      </c>
      <c r="AE26" s="45">
        <v>11</v>
      </c>
      <c r="AF26" s="47">
        <v>22</v>
      </c>
      <c r="AG26" s="16" t="str">
        <f t="shared" si="18"/>
        <v>+4</v>
      </c>
      <c r="AH26" s="38">
        <v>18</v>
      </c>
    </row>
    <row r="27" spans="1:34" ht="37.5" customHeight="1" x14ac:dyDescent="0.25">
      <c r="A27" s="21" t="s">
        <v>149</v>
      </c>
      <c r="B27" s="33">
        <v>22283</v>
      </c>
      <c r="C27" s="33">
        <v>4239</v>
      </c>
      <c r="D27" s="33">
        <v>511</v>
      </c>
      <c r="E27" s="11">
        <f t="shared" si="0"/>
        <v>0.19023470807341919</v>
      </c>
      <c r="F27" s="12">
        <f t="shared" si="1"/>
        <v>9</v>
      </c>
      <c r="G27" s="11">
        <f t="shared" si="2"/>
        <v>2.293228021361576E-2</v>
      </c>
      <c r="H27" s="12">
        <f t="shared" si="3"/>
        <v>23</v>
      </c>
      <c r="I27" s="33">
        <v>1900</v>
      </c>
      <c r="J27" s="33">
        <v>531</v>
      </c>
      <c r="K27" s="11">
        <f t="shared" si="4"/>
        <v>0.44821891955649917</v>
      </c>
      <c r="L27" s="12">
        <f t="shared" si="5"/>
        <v>7</v>
      </c>
      <c r="M27" s="11">
        <f t="shared" si="6"/>
        <v>0.12526539278131635</v>
      </c>
      <c r="N27" s="12">
        <f t="shared" si="7"/>
        <v>20</v>
      </c>
      <c r="O27" s="10">
        <v>1864</v>
      </c>
      <c r="P27" s="33">
        <v>741</v>
      </c>
      <c r="Q27" s="11">
        <f t="shared" si="19"/>
        <v>8.3651213929901713E-2</v>
      </c>
      <c r="R27" s="12">
        <f t="shared" si="8"/>
        <v>9</v>
      </c>
      <c r="S27" s="11">
        <f t="shared" si="9"/>
        <v>3.3254050172777452E-2</v>
      </c>
      <c r="T27" s="12">
        <f t="shared" si="10"/>
        <v>17</v>
      </c>
      <c r="U27" s="11">
        <f t="shared" si="11"/>
        <v>0.9810526315789474</v>
      </c>
      <c r="V27" s="12">
        <f t="shared" si="12"/>
        <v>19</v>
      </c>
      <c r="W27" s="36">
        <v>1</v>
      </c>
      <c r="X27" s="10">
        <f t="shared" si="13"/>
        <v>22283</v>
      </c>
      <c r="Y27" s="11">
        <f t="shared" si="14"/>
        <v>2.5661341234918218E-2</v>
      </c>
      <c r="Z27" s="40">
        <v>0.5</v>
      </c>
      <c r="AA27" s="10">
        <v>9</v>
      </c>
      <c r="AB27" s="32">
        <f t="shared" si="15"/>
        <v>4.0389534622806622E-4</v>
      </c>
      <c r="AC27" s="13">
        <f t="shared" si="16"/>
        <v>17</v>
      </c>
      <c r="AD27" s="15">
        <f t="shared" si="17"/>
        <v>121.5</v>
      </c>
      <c r="AE27" s="45">
        <v>17</v>
      </c>
      <c r="AF27" s="47">
        <v>21</v>
      </c>
      <c r="AG27" s="16" t="str">
        <f t="shared" si="18"/>
        <v>+13</v>
      </c>
      <c r="AH27" s="38">
        <v>8</v>
      </c>
    </row>
    <row r="28" spans="1:34" ht="37.5" customHeight="1" x14ac:dyDescent="0.25">
      <c r="A28" s="21" t="s">
        <v>150</v>
      </c>
      <c r="B28" s="33">
        <v>14617</v>
      </c>
      <c r="C28" s="33">
        <v>4941</v>
      </c>
      <c r="D28" s="33">
        <v>374</v>
      </c>
      <c r="E28" s="11">
        <f t="shared" si="0"/>
        <v>0.33803105972497777</v>
      </c>
      <c r="F28" s="12">
        <f t="shared" si="1"/>
        <v>25</v>
      </c>
      <c r="G28" s="11">
        <f t="shared" si="2"/>
        <v>2.5586645686529384E-2</v>
      </c>
      <c r="H28" s="12">
        <f t="shared" si="3"/>
        <v>25</v>
      </c>
      <c r="I28" s="33">
        <v>4400</v>
      </c>
      <c r="J28" s="33">
        <v>383</v>
      </c>
      <c r="K28" s="11">
        <f t="shared" si="4"/>
        <v>0.89050799433313099</v>
      </c>
      <c r="L28" s="12">
        <f t="shared" si="5"/>
        <v>26</v>
      </c>
      <c r="M28" s="11">
        <f t="shared" si="6"/>
        <v>7.751467314308845E-2</v>
      </c>
      <c r="N28" s="12">
        <f t="shared" si="7"/>
        <v>13</v>
      </c>
      <c r="O28" s="10">
        <v>4370</v>
      </c>
      <c r="P28" s="33">
        <v>943</v>
      </c>
      <c r="Q28" s="11">
        <f t="shared" si="19"/>
        <v>0.29896695628377917</v>
      </c>
      <c r="R28" s="12">
        <f t="shared" si="8"/>
        <v>25</v>
      </c>
      <c r="S28" s="11">
        <f t="shared" si="9"/>
        <v>6.4513922145447086E-2</v>
      </c>
      <c r="T28" s="12">
        <f t="shared" si="10"/>
        <v>24</v>
      </c>
      <c r="U28" s="11">
        <f t="shared" si="11"/>
        <v>0.99318181818181817</v>
      </c>
      <c r="V28" s="12">
        <f t="shared" si="12"/>
        <v>23</v>
      </c>
      <c r="W28" s="36">
        <v>1</v>
      </c>
      <c r="X28" s="10">
        <f t="shared" si="13"/>
        <v>14617</v>
      </c>
      <c r="Y28" s="11">
        <f t="shared" si="14"/>
        <v>1.6833093606372553E-2</v>
      </c>
      <c r="Z28" s="13">
        <v>1</v>
      </c>
      <c r="AA28" s="10">
        <v>10</v>
      </c>
      <c r="AB28" s="32">
        <f t="shared" si="15"/>
        <v>6.8413491140452897E-4</v>
      </c>
      <c r="AC28" s="13">
        <f t="shared" si="16"/>
        <v>23</v>
      </c>
      <c r="AD28" s="15">
        <f t="shared" si="17"/>
        <v>185</v>
      </c>
      <c r="AE28" s="45">
        <v>1</v>
      </c>
      <c r="AF28" s="47">
        <v>2</v>
      </c>
      <c r="AG28" s="16" t="str">
        <f t="shared" si="18"/>
        <v>+1</v>
      </c>
      <c r="AH28" s="39">
        <v>1</v>
      </c>
    </row>
    <row r="29" spans="1:34" ht="37.5" customHeight="1" x14ac:dyDescent="0.25">
      <c r="A29" s="21" t="s">
        <v>151</v>
      </c>
      <c r="B29" s="33">
        <v>12676</v>
      </c>
      <c r="C29" s="33">
        <v>4064</v>
      </c>
      <c r="D29" s="33">
        <v>164</v>
      </c>
      <c r="E29" s="11">
        <f t="shared" si="0"/>
        <v>0.32060586935941937</v>
      </c>
      <c r="F29" s="12">
        <f t="shared" si="1"/>
        <v>24</v>
      </c>
      <c r="G29" s="11">
        <f t="shared" si="2"/>
        <v>1.2937835279267907E-2</v>
      </c>
      <c r="H29" s="12">
        <f t="shared" si="3"/>
        <v>14</v>
      </c>
      <c r="I29" s="33">
        <v>3206</v>
      </c>
      <c r="J29" s="33">
        <v>857</v>
      </c>
      <c r="K29" s="11">
        <f t="shared" si="4"/>
        <v>0.78887795275590555</v>
      </c>
      <c r="L29" s="12">
        <f t="shared" si="5"/>
        <v>24</v>
      </c>
      <c r="M29" s="11">
        <f t="shared" si="6"/>
        <v>0.21087598425196849</v>
      </c>
      <c r="N29" s="12">
        <f t="shared" si="7"/>
        <v>25</v>
      </c>
      <c r="O29" s="10">
        <v>2627</v>
      </c>
      <c r="P29" s="33">
        <v>881</v>
      </c>
      <c r="Q29" s="11">
        <f t="shared" si="19"/>
        <v>0.20724203218680973</v>
      </c>
      <c r="R29" s="12">
        <f t="shared" si="8"/>
        <v>23</v>
      </c>
      <c r="S29" s="11">
        <f t="shared" si="9"/>
        <v>6.950142000631114E-2</v>
      </c>
      <c r="T29" s="12">
        <f t="shared" si="10"/>
        <v>25</v>
      </c>
      <c r="U29" s="11">
        <f t="shared" si="11"/>
        <v>0.81940112289457268</v>
      </c>
      <c r="V29" s="12">
        <f t="shared" si="12"/>
        <v>9</v>
      </c>
      <c r="W29" s="36">
        <v>1</v>
      </c>
      <c r="X29" s="10">
        <f t="shared" si="13"/>
        <v>12676</v>
      </c>
      <c r="Y29" s="11">
        <f t="shared" si="14"/>
        <v>1.459781723707864E-2</v>
      </c>
      <c r="Z29" s="13">
        <v>1</v>
      </c>
      <c r="AA29" s="10">
        <v>12</v>
      </c>
      <c r="AB29" s="32">
        <f t="shared" si="15"/>
        <v>9.4667087409277379E-4</v>
      </c>
      <c r="AC29" s="13">
        <f t="shared" si="16"/>
        <v>25</v>
      </c>
      <c r="AD29" s="15">
        <f t="shared" si="17"/>
        <v>170</v>
      </c>
      <c r="AE29" s="45">
        <v>2</v>
      </c>
      <c r="AF29" s="47">
        <v>8</v>
      </c>
      <c r="AG29" s="16" t="str">
        <f t="shared" si="18"/>
        <v>+6</v>
      </c>
      <c r="AH29" s="39">
        <v>2</v>
      </c>
    </row>
    <row r="30" spans="1:34" ht="6.75" customHeight="1" x14ac:dyDescent="0.25">
      <c r="A30" s="14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C30" s="1"/>
      <c r="AD30" s="1"/>
      <c r="AE30" s="1"/>
      <c r="AF30" s="1"/>
      <c r="AG30" s="1"/>
    </row>
    <row r="31" spans="1:34" ht="25.5" hidden="1" customHeight="1" x14ac:dyDescent="0.25">
      <c r="A31" s="21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C31" s="1"/>
      <c r="AD31" s="1"/>
      <c r="AE31" s="1"/>
      <c r="AF31" s="1"/>
      <c r="AG31" s="1"/>
    </row>
    <row r="32" spans="1:34" ht="37.5" hidden="1" customHeight="1" x14ac:dyDescent="0.25">
      <c r="A32" s="21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C32" s="1"/>
      <c r="AD32" s="1"/>
      <c r="AE32" s="1"/>
      <c r="AF32" s="1"/>
      <c r="AG32" s="1"/>
    </row>
    <row r="33" spans="1:33" ht="37.5" hidden="1" customHeight="1" x14ac:dyDescent="0.25">
      <c r="A33" s="14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C33" s="1"/>
      <c r="AD33" s="1"/>
      <c r="AE33" s="1"/>
      <c r="AF33" s="1"/>
      <c r="AG33" s="1"/>
    </row>
    <row r="34" spans="1:33" ht="37.5" hidden="1" customHeight="1" x14ac:dyDescent="0.25">
      <c r="A34" s="21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C34" s="1"/>
      <c r="AD34" s="1"/>
      <c r="AE34" s="1"/>
      <c r="AF34" s="1"/>
      <c r="AG34" s="1"/>
    </row>
    <row r="35" spans="1:33" ht="37.5" hidden="1" customHeight="1" x14ac:dyDescent="0.25">
      <c r="A35" s="21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C35" s="1"/>
      <c r="AD35" s="1"/>
      <c r="AE35" s="1"/>
      <c r="AF35" s="1"/>
      <c r="AG35" s="1"/>
    </row>
    <row r="36" spans="1:33" ht="37.5" hidden="1" customHeight="1" x14ac:dyDescent="0.25">
      <c r="A36" s="21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C36" s="1"/>
      <c r="AD36" s="1"/>
      <c r="AE36" s="1"/>
      <c r="AF36" s="1"/>
      <c r="AG36" s="1"/>
    </row>
    <row r="37" spans="1:33" ht="37.5" hidden="1" customHeight="1" x14ac:dyDescent="0.25">
      <c r="A37" s="21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C37" s="1"/>
      <c r="AD37" s="1"/>
      <c r="AE37" s="1"/>
      <c r="AF37" s="1"/>
      <c r="AG37" s="1"/>
    </row>
    <row r="38" spans="1:33" ht="29.25" hidden="1" customHeight="1" x14ac:dyDescent="0.25">
      <c r="A38" s="21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C38" s="1"/>
      <c r="AD38" s="1"/>
      <c r="AE38" s="1"/>
      <c r="AF38" s="1"/>
      <c r="AG38" s="1"/>
    </row>
    <row r="39" spans="1:33" ht="18.75" hidden="1" customHeight="1" x14ac:dyDescent="0.25">
      <c r="A39" s="21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C39" s="1"/>
      <c r="AD39" s="1"/>
      <c r="AE39" s="1"/>
      <c r="AF39" s="1"/>
      <c r="AG39" s="1"/>
    </row>
    <row r="40" spans="1:33" ht="37.5" hidden="1" customHeight="1" x14ac:dyDescent="0.25">
      <c r="A40" s="21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C40" s="1"/>
      <c r="AD40" s="1"/>
      <c r="AE40" s="1"/>
      <c r="AF40" s="1"/>
      <c r="AG40" s="1"/>
    </row>
    <row r="41" spans="1:33" ht="37.5" hidden="1" customHeight="1" x14ac:dyDescent="0.25">
      <c r="A41" s="21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C41" s="1"/>
      <c r="AD41" s="1"/>
      <c r="AE41" s="1"/>
      <c r="AF41" s="1"/>
      <c r="AG41" s="1"/>
    </row>
    <row r="42" spans="1:33" ht="37.5" hidden="1" customHeight="1" x14ac:dyDescent="0.25">
      <c r="A42" s="21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C42" s="1"/>
      <c r="AD42" s="1"/>
      <c r="AE42" s="1"/>
      <c r="AF42" s="1"/>
      <c r="AG42" s="1"/>
    </row>
    <row r="43" spans="1:33" ht="37.5" hidden="1" customHeight="1" x14ac:dyDescent="0.25">
      <c r="A43" s="21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C43" s="1"/>
      <c r="AD43" s="1"/>
      <c r="AE43" s="1"/>
      <c r="AF43" s="1"/>
      <c r="AG43" s="1"/>
    </row>
    <row r="44" spans="1:33" ht="37.5" hidden="1" customHeight="1" x14ac:dyDescent="0.25">
      <c r="A44" s="21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C44" s="1"/>
      <c r="AD44" s="1"/>
      <c r="AE44" s="1"/>
      <c r="AF44" s="1"/>
      <c r="AG44" s="1"/>
    </row>
    <row r="45" spans="1:33" ht="37.5" hidden="1" customHeight="1" x14ac:dyDescent="0.25">
      <c r="A45" s="21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C45" s="1"/>
      <c r="AD45" s="1"/>
      <c r="AE45" s="1"/>
      <c r="AF45" s="1"/>
      <c r="AG45" s="1"/>
    </row>
    <row r="46" spans="1:33" ht="37.5" hidden="1" customHeight="1" x14ac:dyDescent="0.25">
      <c r="A46" s="21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C46" s="1"/>
      <c r="AD46" s="1"/>
      <c r="AE46" s="1"/>
      <c r="AF46" s="1"/>
      <c r="AG46" s="1"/>
    </row>
    <row r="47" spans="1:33" ht="37.5" hidden="1" customHeight="1" x14ac:dyDescent="0.25">
      <c r="A47" s="21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C47" s="1"/>
      <c r="AD47" s="1"/>
      <c r="AE47" s="1"/>
      <c r="AF47" s="1"/>
      <c r="AG47" s="1"/>
    </row>
    <row r="48" spans="1:33" ht="37.5" hidden="1" customHeight="1" x14ac:dyDescent="0.25">
      <c r="A48" s="14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C48" s="1"/>
      <c r="AD48" s="1"/>
      <c r="AE48" s="1"/>
      <c r="AF48" s="1"/>
      <c r="AG48" s="1"/>
    </row>
    <row r="49" spans="1:33" ht="37.5" hidden="1" customHeight="1" x14ac:dyDescent="0.25">
      <c r="A49" s="14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C49" s="1"/>
      <c r="AD49" s="1"/>
      <c r="AE49" s="1"/>
      <c r="AF49" s="1"/>
      <c r="AG49" s="1"/>
    </row>
    <row r="50" spans="1:33" ht="37.5" hidden="1" customHeight="1" x14ac:dyDescent="0.25">
      <c r="A50" s="21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C50" s="1"/>
      <c r="AD50" s="1"/>
      <c r="AE50" s="1"/>
      <c r="AF50" s="1"/>
      <c r="AG50" s="1"/>
    </row>
    <row r="51" spans="1:33" ht="37.5" hidden="1" customHeight="1" x14ac:dyDescent="0.25">
      <c r="A51" s="21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C51" s="1"/>
      <c r="AD51" s="1"/>
      <c r="AE51" s="1"/>
      <c r="AF51" s="1"/>
      <c r="AG51" s="1"/>
    </row>
    <row r="52" spans="1:33" ht="37.5" hidden="1" customHeight="1" x14ac:dyDescent="0.25">
      <c r="A52" s="21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C52" s="1"/>
      <c r="AD52" s="1"/>
      <c r="AE52" s="1"/>
      <c r="AF52" s="1"/>
      <c r="AG52" s="1"/>
    </row>
    <row r="53" spans="1:33" ht="37.5" hidden="1" customHeight="1" x14ac:dyDescent="0.25">
      <c r="A53" s="21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C53" s="1"/>
      <c r="AD53" s="1"/>
      <c r="AE53" s="1"/>
      <c r="AF53" s="1"/>
      <c r="AG53" s="1"/>
    </row>
    <row r="54" spans="1:33" ht="37.5" hidden="1" customHeight="1" x14ac:dyDescent="0.25">
      <c r="A54" s="21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C54" s="1"/>
      <c r="AD54" s="1"/>
      <c r="AE54" s="1"/>
      <c r="AF54" s="1"/>
      <c r="AG54" s="1"/>
    </row>
    <row r="55" spans="1:33" ht="37.5" hidden="1" customHeight="1" x14ac:dyDescent="0.25">
      <c r="A55" s="21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C55" s="1"/>
      <c r="AD55" s="1"/>
      <c r="AE55" s="1"/>
      <c r="AF55" s="1"/>
      <c r="AG55" s="1"/>
    </row>
    <row r="56" spans="1:33" ht="37.5" hidden="1" customHeight="1" x14ac:dyDescent="0.25">
      <c r="A56" s="22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C56" s="1"/>
      <c r="AD56" s="1"/>
      <c r="AE56" s="1"/>
      <c r="AF56" s="1"/>
      <c r="AG56" s="1"/>
    </row>
    <row r="57" spans="1:33" ht="37.5" hidden="1" customHeight="1" x14ac:dyDescent="0.25">
      <c r="A57" s="21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C57" s="1"/>
      <c r="AD57" s="1"/>
      <c r="AE57" s="1"/>
      <c r="AF57" s="1"/>
      <c r="AG57" s="1"/>
    </row>
    <row r="58" spans="1:33" ht="22.5" hidden="1" customHeight="1" x14ac:dyDescent="0.25">
      <c r="A58" s="21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C58" s="1"/>
      <c r="AD58" s="1"/>
      <c r="AE58" s="1"/>
      <c r="AF58" s="1"/>
      <c r="AG58" s="1"/>
    </row>
    <row r="59" spans="1:33" ht="37.5" hidden="1" customHeight="1" x14ac:dyDescent="0.25">
      <c r="A59" s="21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C59" s="1"/>
      <c r="AD59" s="1"/>
      <c r="AE59" s="1"/>
      <c r="AF59" s="1"/>
      <c r="AG59" s="1"/>
    </row>
    <row r="60" spans="1:33" ht="37.5" hidden="1" customHeight="1" x14ac:dyDescent="0.25">
      <c r="A60" s="21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C60" s="1"/>
      <c r="AD60" s="1"/>
      <c r="AE60" s="1"/>
      <c r="AF60" s="1"/>
      <c r="AG60" s="1"/>
    </row>
    <row r="61" spans="1:33" ht="37.5" hidden="1" customHeight="1" x14ac:dyDescent="0.25">
      <c r="A61" s="14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C61" s="1"/>
      <c r="AD61" s="1"/>
      <c r="AE61" s="1"/>
      <c r="AF61" s="1"/>
      <c r="AG61" s="1"/>
    </row>
    <row r="62" spans="1:33" ht="37.5" hidden="1" customHeight="1" x14ac:dyDescent="0.25">
      <c r="A62" s="21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C62" s="1"/>
      <c r="AD62" s="1"/>
      <c r="AE62" s="1"/>
      <c r="AF62" s="1"/>
      <c r="AG62" s="1"/>
    </row>
    <row r="63" spans="1:33" ht="37.5" hidden="1" customHeight="1" x14ac:dyDescent="0.25">
      <c r="A63" s="21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C63" s="1"/>
      <c r="AD63" s="1"/>
      <c r="AE63" s="1"/>
      <c r="AF63" s="1"/>
      <c r="AG63" s="1"/>
    </row>
    <row r="64" spans="1:33" ht="37.5" hidden="1" customHeight="1" x14ac:dyDescent="0.25">
      <c r="A64" s="21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C64" s="1"/>
      <c r="AD64" s="1"/>
      <c r="AE64" s="1"/>
      <c r="AF64" s="1"/>
      <c r="AG64" s="1"/>
    </row>
    <row r="65" spans="1:33" ht="37.5" hidden="1" customHeight="1" x14ac:dyDescent="0.25">
      <c r="A65" s="21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C65" s="1"/>
      <c r="AD65" s="1"/>
      <c r="AE65" s="1"/>
      <c r="AF65" s="1"/>
      <c r="AG65" s="1"/>
    </row>
    <row r="66" spans="1:33" ht="37.5" hidden="1" customHeight="1" x14ac:dyDescent="0.25">
      <c r="A66" s="21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C66" s="1"/>
      <c r="AD66" s="1"/>
      <c r="AE66" s="1"/>
      <c r="AF66" s="1"/>
      <c r="AG66" s="1"/>
    </row>
    <row r="67" spans="1:33" ht="37.5" hidden="1" customHeight="1" x14ac:dyDescent="0.25">
      <c r="A67" s="21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C67" s="1"/>
      <c r="AD67" s="1"/>
      <c r="AE67" s="1"/>
      <c r="AF67" s="1"/>
      <c r="AG67" s="1"/>
    </row>
    <row r="68" spans="1:33" ht="37.5" hidden="1" customHeight="1" x14ac:dyDescent="0.25">
      <c r="A68" s="21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C68" s="1"/>
      <c r="AD68" s="1"/>
      <c r="AE68" s="1"/>
      <c r="AF68" s="1"/>
      <c r="AG68" s="1"/>
    </row>
    <row r="69" spans="1:33" ht="37.5" hidden="1" customHeight="1" x14ac:dyDescent="0.25">
      <c r="A69" s="21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C69" s="1"/>
      <c r="AD69" s="1"/>
      <c r="AE69" s="1"/>
      <c r="AF69" s="1"/>
      <c r="AG69" s="1"/>
    </row>
    <row r="70" spans="1:33" ht="37.5" hidden="1" customHeight="1" x14ac:dyDescent="0.25">
      <c r="A70" s="21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C70" s="1"/>
      <c r="AD70" s="1"/>
      <c r="AE70" s="1"/>
      <c r="AF70" s="1"/>
      <c r="AG70" s="1"/>
    </row>
    <row r="71" spans="1:33" ht="37.5" hidden="1" customHeight="1" x14ac:dyDescent="0.25">
      <c r="A71" s="21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C71" s="1"/>
      <c r="AD71" s="1"/>
      <c r="AE71" s="1"/>
      <c r="AF71" s="1"/>
      <c r="AG71" s="1"/>
    </row>
    <row r="72" spans="1:33" ht="37.5" hidden="1" customHeight="1" x14ac:dyDescent="0.25">
      <c r="A72" s="21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C72" s="1"/>
      <c r="AD72" s="1"/>
      <c r="AE72" s="1"/>
      <c r="AF72" s="1"/>
      <c r="AG72" s="1"/>
    </row>
    <row r="73" spans="1:33" ht="37.5" hidden="1" customHeight="1" x14ac:dyDescent="0.25">
      <c r="A73" s="21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C73" s="1"/>
      <c r="AD73" s="1"/>
      <c r="AE73" s="1"/>
      <c r="AF73" s="1"/>
      <c r="AG73" s="1"/>
    </row>
    <row r="74" spans="1:33" ht="37.5" hidden="1" customHeight="1" x14ac:dyDescent="0.25">
      <c r="A74" s="21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C74" s="1"/>
      <c r="AD74" s="1"/>
      <c r="AE74" s="1"/>
      <c r="AF74" s="1"/>
      <c r="AG74" s="1"/>
    </row>
    <row r="75" spans="1:33" ht="10.5" hidden="1" customHeight="1" x14ac:dyDescent="0.25">
      <c r="A75" s="21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C75" s="1"/>
      <c r="AD75" s="1"/>
      <c r="AE75" s="1"/>
      <c r="AF75" s="1"/>
      <c r="AG75" s="1"/>
    </row>
    <row r="76" spans="1:33" ht="37.5" hidden="1" customHeight="1" x14ac:dyDescent="0.25">
      <c r="A76" s="21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C76" s="1"/>
      <c r="AD76" s="1"/>
      <c r="AE76" s="1"/>
      <c r="AF76" s="1"/>
      <c r="AG76" s="1"/>
    </row>
    <row r="77" spans="1:33" ht="37.5" hidden="1" customHeight="1" x14ac:dyDescent="0.25">
      <c r="A77" s="21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C77" s="1"/>
      <c r="AD77" s="1"/>
      <c r="AE77" s="1"/>
      <c r="AF77" s="1"/>
      <c r="AG77" s="1"/>
    </row>
    <row r="78" spans="1:33" ht="37.5" hidden="1" customHeight="1" x14ac:dyDescent="0.25">
      <c r="A78" s="21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C78" s="1"/>
      <c r="AD78" s="1"/>
      <c r="AE78" s="1"/>
      <c r="AF78" s="1"/>
      <c r="AG78" s="1"/>
    </row>
    <row r="79" spans="1:33" ht="37.5" hidden="1" customHeight="1" x14ac:dyDescent="0.25">
      <c r="A79" s="21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C79" s="1"/>
      <c r="AD79" s="1"/>
      <c r="AE79" s="1"/>
      <c r="AF79" s="1"/>
      <c r="AG79" s="1"/>
    </row>
    <row r="80" spans="1:33" ht="37.5" hidden="1" customHeight="1" x14ac:dyDescent="0.25">
      <c r="A80" s="21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C80" s="1"/>
      <c r="AD80" s="1"/>
      <c r="AE80" s="1"/>
      <c r="AF80" s="1"/>
      <c r="AG80" s="1"/>
    </row>
    <row r="81" spans="1:33" ht="37.5" hidden="1" customHeight="1" x14ac:dyDescent="0.25">
      <c r="A81" s="14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C81" s="1"/>
      <c r="AD81" s="1"/>
      <c r="AE81" s="1"/>
      <c r="AF81" s="1"/>
      <c r="AG81" s="1"/>
    </row>
    <row r="82" spans="1:33" ht="36" hidden="1" customHeight="1" x14ac:dyDescent="0.25">
      <c r="A82" s="21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C82" s="1"/>
      <c r="AD82" s="1"/>
      <c r="AE82" s="1"/>
      <c r="AF82" s="1"/>
      <c r="AG82" s="1"/>
    </row>
    <row r="83" spans="1:33" ht="37.5" hidden="1" customHeight="1" x14ac:dyDescent="0.25">
      <c r="A83" s="21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C83" s="1"/>
      <c r="AD83" s="1"/>
      <c r="AE83" s="1"/>
      <c r="AF83" s="1"/>
      <c r="AG83" s="1"/>
    </row>
    <row r="84" spans="1:33" ht="37.5" hidden="1" customHeight="1" x14ac:dyDescent="0.25">
      <c r="A84" s="21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C84" s="1"/>
      <c r="AD84" s="1"/>
      <c r="AE84" s="1"/>
      <c r="AF84" s="1"/>
      <c r="AG84" s="1"/>
    </row>
    <row r="85" spans="1:33" ht="37.5" hidden="1" customHeight="1" x14ac:dyDescent="0.25">
      <c r="A85" s="21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C85" s="1"/>
      <c r="AD85" s="1"/>
      <c r="AE85" s="1"/>
      <c r="AF85" s="1"/>
      <c r="AG85" s="1"/>
    </row>
    <row r="86" spans="1:33" ht="37.5" hidden="1" customHeight="1" x14ac:dyDescent="0.25">
      <c r="A86" s="21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C86" s="1"/>
      <c r="AD86" s="1"/>
      <c r="AE86" s="1"/>
      <c r="AF86" s="1"/>
      <c r="AG86" s="1"/>
    </row>
    <row r="87" spans="1:33" ht="37.5" hidden="1" customHeight="1" x14ac:dyDescent="0.25">
      <c r="A87" s="21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C87" s="1"/>
      <c r="AD87" s="1"/>
      <c r="AE87" s="1"/>
      <c r="AF87" s="1"/>
      <c r="AG87" s="1"/>
    </row>
    <row r="88" spans="1:33" ht="63" hidden="1" customHeight="1" x14ac:dyDescent="0.25">
      <c r="A88" s="21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C88" s="1"/>
      <c r="AD88" s="1"/>
      <c r="AE88" s="1"/>
      <c r="AF88" s="1"/>
      <c r="AG88" s="1"/>
    </row>
    <row r="89" spans="1:33" ht="33" x14ac:dyDescent="0.35">
      <c r="B89" s="23"/>
      <c r="C89" s="43"/>
      <c r="D89" s="34"/>
      <c r="I89" s="34"/>
      <c r="J89" s="44"/>
      <c r="P89" s="34"/>
      <c r="W89" s="31"/>
    </row>
    <row r="90" spans="1:33" x14ac:dyDescent="0.25">
      <c r="I90" s="34"/>
      <c r="J90" s="34"/>
      <c r="O90" s="35"/>
      <c r="P90" s="34"/>
    </row>
    <row r="91" spans="1:33" x14ac:dyDescent="0.25">
      <c r="B91" s="34"/>
      <c r="C91" s="34"/>
    </row>
    <row r="94" spans="1:33" ht="232.5" customHeight="1" x14ac:dyDescent="0.25">
      <c r="A94" s="52" t="s">
        <v>169</v>
      </c>
      <c r="B94" s="52"/>
      <c r="C94" s="52"/>
    </row>
    <row r="95" spans="1:33" ht="15" customHeight="1" x14ac:dyDescent="0.25"/>
    <row r="96" spans="1:33" hidden="1" x14ac:dyDescent="0.25"/>
    <row r="97" hidden="1" x14ac:dyDescent="0.25"/>
  </sheetData>
  <autoFilter ref="A3:AH88"/>
  <sortState ref="A4:AL29">
    <sortCondition ref="A4:A29"/>
  </sortState>
  <mergeCells count="2">
    <mergeCell ref="A1:AH1"/>
    <mergeCell ref="A94:C9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6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96</v>
      </c>
      <c r="E3" t="s">
        <v>105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97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98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93</v>
      </c>
      <c r="D26" t="s">
        <v>99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100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101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102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102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103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104</v>
      </c>
      <c r="E87">
        <v>20848</v>
      </c>
    </row>
    <row r="88" spans="3:5" x14ac:dyDescent="0.25">
      <c r="C88" t="s">
        <v>94</v>
      </c>
      <c r="D88" t="s">
        <v>94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108</v>
      </c>
      <c r="D2" t="s">
        <v>95</v>
      </c>
      <c r="E2" t="s">
        <v>107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97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93</v>
      </c>
      <c r="D25" t="s">
        <v>99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100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101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106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103</v>
      </c>
      <c r="E82">
        <v>70</v>
      </c>
    </row>
    <row r="83" spans="3:5" x14ac:dyDescent="0.25">
      <c r="C83" t="s">
        <v>6</v>
      </c>
      <c r="D83" t="s">
        <v>103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94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104</v>
      </c>
      <c r="E89">
        <v>24</v>
      </c>
    </row>
    <row r="90" spans="3:5" x14ac:dyDescent="0.25">
      <c r="D90" t="s">
        <v>104</v>
      </c>
      <c r="E90">
        <v>24</v>
      </c>
    </row>
    <row r="91" spans="3:5" x14ac:dyDescent="0.25">
      <c r="D91" t="s">
        <v>94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9"/>
  <sheetViews>
    <sheetView workbookViewId="0">
      <selection activeCell="K27" sqref="K27"/>
    </sheetView>
  </sheetViews>
  <sheetFormatPr defaultRowHeight="15" x14ac:dyDescent="0.25"/>
  <sheetData>
    <row r="2" spans="2:14" ht="20.25" x14ac:dyDescent="0.25">
      <c r="B2" s="41"/>
      <c r="I2" s="24"/>
      <c r="J2" s="42"/>
      <c r="K2" s="24"/>
      <c r="L2" s="48"/>
      <c r="M2" s="24"/>
      <c r="N2" s="24"/>
    </row>
    <row r="3" spans="2:14" ht="20.25" x14ac:dyDescent="0.25">
      <c r="B3" s="41"/>
      <c r="F3" s="15">
        <v>179</v>
      </c>
      <c r="G3">
        <v>1</v>
      </c>
      <c r="I3" s="24"/>
      <c r="J3" s="49">
        <v>185</v>
      </c>
      <c r="K3" s="24">
        <v>1</v>
      </c>
      <c r="L3" s="48"/>
      <c r="M3" s="24"/>
      <c r="N3" s="24"/>
    </row>
    <row r="4" spans="2:14" ht="20.25" x14ac:dyDescent="0.25">
      <c r="B4" s="41"/>
      <c r="E4" s="41"/>
      <c r="F4" s="15">
        <v>170</v>
      </c>
      <c r="G4" s="41">
        <v>2</v>
      </c>
      <c r="I4" s="24"/>
      <c r="J4" s="49">
        <v>170</v>
      </c>
      <c r="K4" s="48">
        <v>2</v>
      </c>
      <c r="L4" s="48"/>
      <c r="M4" s="24"/>
      <c r="N4" s="24"/>
    </row>
    <row r="5" spans="2:14" ht="20.25" x14ac:dyDescent="0.25">
      <c r="B5" s="41"/>
      <c r="E5" s="41"/>
      <c r="F5" s="15">
        <v>148.5</v>
      </c>
      <c r="G5">
        <v>3</v>
      </c>
      <c r="I5" s="24"/>
      <c r="J5" s="49">
        <v>153.5</v>
      </c>
      <c r="K5" s="24">
        <v>3</v>
      </c>
      <c r="L5" s="48"/>
      <c r="M5" s="24"/>
      <c r="N5" s="24"/>
    </row>
    <row r="6" spans="2:14" ht="20.25" x14ac:dyDescent="0.25">
      <c r="B6" s="41"/>
      <c r="E6" s="41"/>
      <c r="F6" s="15">
        <v>144</v>
      </c>
      <c r="G6" s="41">
        <v>4</v>
      </c>
      <c r="I6" s="24"/>
      <c r="J6" s="49">
        <v>144</v>
      </c>
      <c r="K6" s="48">
        <v>4</v>
      </c>
      <c r="L6" s="48"/>
      <c r="M6" s="24"/>
      <c r="N6" s="24"/>
    </row>
    <row r="7" spans="2:14" ht="20.25" x14ac:dyDescent="0.25">
      <c r="B7" s="41"/>
      <c r="E7" s="41"/>
      <c r="F7" s="15">
        <v>141</v>
      </c>
      <c r="G7">
        <v>5</v>
      </c>
      <c r="I7" s="24"/>
      <c r="J7" s="49">
        <v>144</v>
      </c>
      <c r="K7" s="24">
        <v>5</v>
      </c>
      <c r="L7" s="48"/>
      <c r="M7" s="24"/>
      <c r="N7" s="24"/>
    </row>
    <row r="8" spans="2:14" ht="20.25" x14ac:dyDescent="0.25">
      <c r="B8" s="41"/>
      <c r="E8" s="41"/>
      <c r="F8" s="15">
        <v>123.5</v>
      </c>
      <c r="G8" s="41">
        <v>6</v>
      </c>
      <c r="I8" s="24"/>
      <c r="J8" s="49">
        <v>127</v>
      </c>
      <c r="K8" s="48">
        <v>6</v>
      </c>
      <c r="L8" s="48"/>
      <c r="M8" s="24"/>
      <c r="N8" s="24"/>
    </row>
    <row r="9" spans="2:14" ht="20.25" x14ac:dyDescent="0.25">
      <c r="B9" s="41"/>
      <c r="E9" s="41"/>
      <c r="F9" s="15">
        <v>122</v>
      </c>
      <c r="G9">
        <v>7</v>
      </c>
      <c r="I9" s="24"/>
      <c r="J9" s="49">
        <v>125</v>
      </c>
      <c r="K9" s="24">
        <v>7</v>
      </c>
      <c r="L9" s="48"/>
      <c r="M9" s="24"/>
      <c r="N9" s="24"/>
    </row>
    <row r="10" spans="2:14" ht="20.25" x14ac:dyDescent="0.25">
      <c r="B10" s="41"/>
      <c r="E10" s="41"/>
      <c r="F10" s="15">
        <v>121</v>
      </c>
      <c r="G10" s="41">
        <v>8</v>
      </c>
      <c r="I10" s="24"/>
      <c r="J10" s="49">
        <v>121.5</v>
      </c>
      <c r="K10" s="48">
        <v>8</v>
      </c>
      <c r="L10" s="48"/>
      <c r="M10" s="24"/>
      <c r="N10" s="24"/>
    </row>
    <row r="11" spans="2:14" ht="20.25" x14ac:dyDescent="0.25">
      <c r="B11" s="41"/>
      <c r="E11" s="41"/>
      <c r="F11" s="15">
        <v>120.5</v>
      </c>
      <c r="G11">
        <v>9</v>
      </c>
      <c r="I11" s="24"/>
      <c r="J11" s="49">
        <v>118.5</v>
      </c>
      <c r="K11" s="24">
        <v>9</v>
      </c>
      <c r="L11" s="48"/>
      <c r="M11" s="24"/>
      <c r="N11" s="24"/>
    </row>
    <row r="12" spans="2:14" ht="20.25" x14ac:dyDescent="0.25">
      <c r="B12" s="41"/>
      <c r="E12" s="41"/>
      <c r="F12" s="15">
        <v>120</v>
      </c>
      <c r="G12" s="41">
        <v>10</v>
      </c>
      <c r="I12" s="24"/>
      <c r="J12" s="49">
        <v>113</v>
      </c>
      <c r="K12" s="48">
        <v>10</v>
      </c>
      <c r="L12" s="48"/>
      <c r="M12" s="24"/>
      <c r="N12" s="24"/>
    </row>
    <row r="13" spans="2:14" ht="20.25" x14ac:dyDescent="0.25">
      <c r="B13" s="41"/>
      <c r="E13" s="41"/>
      <c r="F13" s="15">
        <v>112</v>
      </c>
      <c r="G13">
        <v>11</v>
      </c>
      <c r="I13" s="24"/>
      <c r="J13" s="49">
        <v>112</v>
      </c>
      <c r="K13" s="24">
        <v>11</v>
      </c>
      <c r="L13" s="48"/>
      <c r="M13" s="24"/>
      <c r="N13" s="24"/>
    </row>
    <row r="14" spans="2:14" ht="20.25" x14ac:dyDescent="0.25">
      <c r="B14" s="41"/>
      <c r="E14" s="41"/>
      <c r="F14" s="15">
        <v>107.5</v>
      </c>
      <c r="G14" s="41">
        <v>12</v>
      </c>
      <c r="I14" s="24"/>
      <c r="J14" s="49">
        <v>107.5</v>
      </c>
      <c r="K14" s="48">
        <v>12</v>
      </c>
      <c r="L14" s="48"/>
      <c r="M14" s="24"/>
      <c r="N14" s="24"/>
    </row>
    <row r="15" spans="2:14" ht="20.25" x14ac:dyDescent="0.25">
      <c r="B15" s="41"/>
      <c r="E15" s="41"/>
      <c r="F15" s="15">
        <v>106</v>
      </c>
      <c r="G15">
        <v>13</v>
      </c>
      <c r="I15" s="24"/>
      <c r="J15" s="49">
        <v>106</v>
      </c>
      <c r="K15" s="24">
        <v>13</v>
      </c>
      <c r="L15" s="48"/>
      <c r="M15" s="24"/>
      <c r="N15" s="24"/>
    </row>
    <row r="16" spans="2:14" ht="20.25" x14ac:dyDescent="0.25">
      <c r="B16" s="41"/>
      <c r="E16" s="41"/>
      <c r="F16" s="15">
        <v>104</v>
      </c>
      <c r="G16" s="41">
        <v>14</v>
      </c>
      <c r="I16" s="24"/>
      <c r="J16" s="49">
        <v>105</v>
      </c>
      <c r="K16" s="48">
        <v>14</v>
      </c>
      <c r="L16" s="48"/>
      <c r="M16" s="24"/>
      <c r="N16" s="24"/>
    </row>
    <row r="17" spans="2:14" ht="20.25" x14ac:dyDescent="0.25">
      <c r="B17" s="41"/>
      <c r="E17" s="41"/>
      <c r="F17" s="15">
        <v>102.5</v>
      </c>
      <c r="G17">
        <v>15</v>
      </c>
      <c r="I17" s="24"/>
      <c r="J17" s="49">
        <v>103.5</v>
      </c>
      <c r="K17" s="24">
        <v>15</v>
      </c>
      <c r="L17" s="48"/>
      <c r="M17" s="24"/>
      <c r="N17" s="24"/>
    </row>
    <row r="18" spans="2:14" ht="20.25" x14ac:dyDescent="0.25">
      <c r="B18" s="41"/>
      <c r="E18" s="41"/>
      <c r="F18" s="15">
        <v>95</v>
      </c>
      <c r="G18" s="41">
        <v>16</v>
      </c>
      <c r="I18" s="24"/>
      <c r="J18" s="49">
        <v>95</v>
      </c>
      <c r="K18" s="48">
        <v>16</v>
      </c>
      <c r="L18" s="48"/>
      <c r="M18" s="24"/>
      <c r="N18" s="24"/>
    </row>
    <row r="19" spans="2:14" ht="20.25" x14ac:dyDescent="0.25">
      <c r="B19" s="41"/>
      <c r="E19" s="41"/>
      <c r="F19" s="15">
        <v>92.5</v>
      </c>
      <c r="G19">
        <v>17</v>
      </c>
      <c r="I19" s="24"/>
      <c r="J19" s="49">
        <v>91.5</v>
      </c>
      <c r="K19" s="24">
        <v>17</v>
      </c>
      <c r="L19" s="48"/>
      <c r="M19" s="24"/>
      <c r="N19" s="24"/>
    </row>
    <row r="20" spans="2:14" ht="20.25" x14ac:dyDescent="0.25">
      <c r="B20" s="41"/>
      <c r="E20" s="41"/>
      <c r="F20" s="15">
        <v>89.5</v>
      </c>
      <c r="G20" s="41">
        <v>18</v>
      </c>
      <c r="I20" s="24"/>
      <c r="J20" s="49">
        <v>87.5</v>
      </c>
      <c r="K20" s="48">
        <v>18</v>
      </c>
      <c r="L20" s="48"/>
      <c r="M20" s="24"/>
      <c r="N20" s="24"/>
    </row>
    <row r="21" spans="2:14" ht="20.25" x14ac:dyDescent="0.25">
      <c r="B21" s="41"/>
      <c r="E21" s="41"/>
      <c r="F21" s="15">
        <v>88.5</v>
      </c>
      <c r="G21">
        <v>19</v>
      </c>
      <c r="I21" s="24"/>
      <c r="J21" s="49">
        <v>87.5</v>
      </c>
      <c r="K21" s="24">
        <v>19</v>
      </c>
      <c r="L21" s="48"/>
      <c r="M21" s="24"/>
      <c r="N21" s="24"/>
    </row>
    <row r="22" spans="2:14" ht="20.25" x14ac:dyDescent="0.25">
      <c r="B22" s="41"/>
      <c r="E22" s="41"/>
      <c r="F22" s="15">
        <v>87</v>
      </c>
      <c r="G22" s="41">
        <v>20</v>
      </c>
      <c r="I22" s="24"/>
      <c r="J22" s="49">
        <v>86</v>
      </c>
      <c r="K22" s="48">
        <v>20</v>
      </c>
      <c r="L22" s="48"/>
      <c r="M22" s="24"/>
      <c r="N22" s="24"/>
    </row>
    <row r="23" spans="2:14" ht="20.25" x14ac:dyDescent="0.25">
      <c r="B23" s="41"/>
      <c r="E23" s="41"/>
      <c r="F23" s="15">
        <v>81</v>
      </c>
      <c r="G23">
        <v>21</v>
      </c>
      <c r="I23" s="24"/>
      <c r="J23" s="49">
        <v>79</v>
      </c>
      <c r="K23" s="24">
        <v>21</v>
      </c>
      <c r="L23" s="48"/>
      <c r="M23" s="24"/>
      <c r="N23" s="24"/>
    </row>
    <row r="24" spans="2:14" ht="20.25" x14ac:dyDescent="0.25">
      <c r="B24" s="41"/>
      <c r="E24" s="41"/>
      <c r="F24" s="15">
        <v>79</v>
      </c>
      <c r="G24" s="41">
        <v>22</v>
      </c>
      <c r="I24" s="24"/>
      <c r="J24" s="49">
        <v>77.5</v>
      </c>
      <c r="K24" s="48">
        <v>22</v>
      </c>
      <c r="L24" s="48"/>
      <c r="M24" s="24"/>
      <c r="N24" s="24"/>
    </row>
    <row r="25" spans="2:14" ht="20.25" x14ac:dyDescent="0.25">
      <c r="B25" s="41"/>
      <c r="E25" s="41"/>
      <c r="F25" s="15">
        <v>77.5</v>
      </c>
      <c r="G25">
        <v>23</v>
      </c>
      <c r="I25" s="24"/>
      <c r="J25" s="49">
        <v>75</v>
      </c>
      <c r="K25" s="24">
        <v>23</v>
      </c>
      <c r="L25" s="48"/>
      <c r="M25" s="24"/>
      <c r="N25" s="24"/>
    </row>
    <row r="26" spans="2:14" ht="20.25" x14ac:dyDescent="0.25">
      <c r="B26" s="41"/>
      <c r="E26" s="41"/>
      <c r="F26" s="15">
        <v>72</v>
      </c>
      <c r="G26" s="41">
        <v>24</v>
      </c>
      <c r="I26" s="24"/>
      <c r="J26" s="49">
        <v>72</v>
      </c>
      <c r="K26" s="48">
        <v>24</v>
      </c>
      <c r="L26" s="48"/>
      <c r="M26" s="24"/>
      <c r="N26" s="24"/>
    </row>
    <row r="27" spans="2:14" ht="20.25" x14ac:dyDescent="0.25">
      <c r="B27" s="41"/>
      <c r="E27" s="41"/>
      <c r="F27" s="15">
        <v>72</v>
      </c>
      <c r="G27">
        <v>25</v>
      </c>
      <c r="I27" s="24"/>
      <c r="J27" s="49">
        <v>70.5</v>
      </c>
      <c r="K27" s="24">
        <v>25</v>
      </c>
      <c r="L27" s="48"/>
      <c r="M27" s="24"/>
      <c r="N27" s="24"/>
    </row>
    <row r="28" spans="2:14" ht="20.25" x14ac:dyDescent="0.25">
      <c r="B28" s="41"/>
      <c r="E28" s="41"/>
      <c r="F28" s="15">
        <v>70.5</v>
      </c>
      <c r="G28" s="41">
        <v>26</v>
      </c>
      <c r="I28" s="24"/>
      <c r="J28" s="49">
        <v>69</v>
      </c>
      <c r="K28" s="48">
        <v>26</v>
      </c>
      <c r="L28" s="48"/>
      <c r="M28" s="24"/>
      <c r="N28" s="24"/>
    </row>
    <row r="29" spans="2:14" x14ac:dyDescent="0.25">
      <c r="E29" s="41"/>
      <c r="G29" s="41"/>
      <c r="I29" s="24"/>
      <c r="J29" s="24"/>
      <c r="K29" s="24"/>
      <c r="L29" s="24"/>
      <c r="M29" s="24"/>
      <c r="N29" s="24"/>
    </row>
  </sheetData>
  <sortState ref="J3:J28">
    <sortCondition descending="1" ref="J3:J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4"/>
  </cols>
  <sheetData>
    <row r="2" spans="3:4" ht="15.75" thickBot="1" x14ac:dyDescent="0.3">
      <c r="C2" t="s">
        <v>118</v>
      </c>
      <c r="D2" t="s">
        <v>119</v>
      </c>
    </row>
    <row r="3" spans="3:4" ht="16.5" thickBot="1" x14ac:dyDescent="0.3">
      <c r="C3" s="26" t="s">
        <v>47</v>
      </c>
      <c r="D3">
        <v>447</v>
      </c>
    </row>
    <row r="4" spans="3:4" ht="16.5" thickBot="1" x14ac:dyDescent="0.3">
      <c r="C4" s="26" t="s">
        <v>37</v>
      </c>
      <c r="D4">
        <v>290</v>
      </c>
    </row>
    <row r="5" spans="3:4" ht="15.75" x14ac:dyDescent="0.25">
      <c r="C5" s="26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26" t="s">
        <v>21</v>
      </c>
      <c r="D7">
        <v>1337</v>
      </c>
    </row>
    <row r="8" spans="3:4" ht="15.75" x14ac:dyDescent="0.25">
      <c r="C8" s="27" t="s">
        <v>22</v>
      </c>
      <c r="D8">
        <v>196</v>
      </c>
    </row>
    <row r="9" spans="3:4" ht="15.75" x14ac:dyDescent="0.25">
      <c r="C9" s="28" t="s">
        <v>23</v>
      </c>
      <c r="D9">
        <v>366</v>
      </c>
    </row>
    <row r="10" spans="3:4" ht="15.75" x14ac:dyDescent="0.25">
      <c r="C10" s="28" t="s">
        <v>58</v>
      </c>
      <c r="D10">
        <v>667</v>
      </c>
    </row>
    <row r="11" spans="3:4" ht="15.75" x14ac:dyDescent="0.25">
      <c r="C11" s="28" t="s">
        <v>70</v>
      </c>
      <c r="D11">
        <v>126</v>
      </c>
    </row>
    <row r="12" spans="3:4" ht="15.75" x14ac:dyDescent="0.25">
      <c r="C12" s="28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8" t="s">
        <v>81</v>
      </c>
      <c r="D14">
        <v>7650</v>
      </c>
    </row>
    <row r="15" spans="3:4" ht="15.75" x14ac:dyDescent="0.25">
      <c r="C15" s="28" t="s">
        <v>64</v>
      </c>
      <c r="D15">
        <v>36</v>
      </c>
    </row>
    <row r="16" spans="3:4" ht="15.75" x14ac:dyDescent="0.25">
      <c r="C16" s="28" t="s">
        <v>38</v>
      </c>
      <c r="D16">
        <v>4</v>
      </c>
    </row>
    <row r="17" spans="3:4" ht="15.75" x14ac:dyDescent="0.25">
      <c r="C17" s="28" t="s">
        <v>49</v>
      </c>
      <c r="D17">
        <v>133</v>
      </c>
    </row>
    <row r="18" spans="3:4" ht="15.75" x14ac:dyDescent="0.25">
      <c r="C18" s="28" t="s">
        <v>25</v>
      </c>
      <c r="D18">
        <v>80</v>
      </c>
    </row>
    <row r="19" spans="3:4" ht="15.75" x14ac:dyDescent="0.25">
      <c r="C19" s="28" t="s">
        <v>50</v>
      </c>
      <c r="D19">
        <v>635</v>
      </c>
    </row>
    <row r="20" spans="3:4" ht="15.75" x14ac:dyDescent="0.25">
      <c r="C20" s="28" t="s">
        <v>0</v>
      </c>
      <c r="D20">
        <v>50</v>
      </c>
    </row>
    <row r="21" spans="3:4" ht="15.75" x14ac:dyDescent="0.25">
      <c r="C21" s="28" t="s">
        <v>71</v>
      </c>
      <c r="D21">
        <v>252</v>
      </c>
    </row>
    <row r="22" spans="3:4" ht="15.75" x14ac:dyDescent="0.25">
      <c r="C22" s="28" t="s">
        <v>26</v>
      </c>
      <c r="D22">
        <v>1324</v>
      </c>
    </row>
    <row r="23" spans="3:4" ht="15.75" x14ac:dyDescent="0.25">
      <c r="C23" s="28" t="s">
        <v>39</v>
      </c>
      <c r="D23">
        <v>18</v>
      </c>
    </row>
    <row r="24" spans="3:4" ht="15.75" x14ac:dyDescent="0.25">
      <c r="C24" s="28" t="s">
        <v>1</v>
      </c>
      <c r="D24">
        <v>78</v>
      </c>
    </row>
    <row r="25" spans="3:4" x14ac:dyDescent="0.25">
      <c r="C25" t="s">
        <v>93</v>
      </c>
      <c r="D25">
        <v>2043</v>
      </c>
    </row>
    <row r="26" spans="3:4" ht="15.75" x14ac:dyDescent="0.25">
      <c r="C26" s="28" t="s">
        <v>7</v>
      </c>
      <c r="D26">
        <v>341</v>
      </c>
    </row>
    <row r="27" spans="3:4" ht="15.75" x14ac:dyDescent="0.25">
      <c r="C27" s="28" t="s">
        <v>27</v>
      </c>
      <c r="D27">
        <v>700</v>
      </c>
    </row>
    <row r="28" spans="3:4" ht="15.75" x14ac:dyDescent="0.25">
      <c r="C28" s="28" t="s">
        <v>57</v>
      </c>
      <c r="D28">
        <v>12448</v>
      </c>
    </row>
    <row r="29" spans="3:4" ht="15.75" x14ac:dyDescent="0.25">
      <c r="C29" s="28" t="s">
        <v>51</v>
      </c>
      <c r="D29">
        <v>539</v>
      </c>
    </row>
    <row r="30" spans="3:4" ht="15.75" x14ac:dyDescent="0.25">
      <c r="C30" s="28" t="s">
        <v>65</v>
      </c>
      <c r="D30">
        <v>759</v>
      </c>
    </row>
    <row r="31" spans="3:4" ht="15.75" x14ac:dyDescent="0.25">
      <c r="C31" s="28" t="s">
        <v>28</v>
      </c>
      <c r="D31">
        <v>365</v>
      </c>
    </row>
    <row r="32" spans="3:4" ht="15.75" x14ac:dyDescent="0.25">
      <c r="C32" s="28" t="s">
        <v>74</v>
      </c>
      <c r="D32">
        <v>212</v>
      </c>
    </row>
    <row r="33" spans="3:4" ht="15.75" x14ac:dyDescent="0.25">
      <c r="C33" s="28" t="s">
        <v>29</v>
      </c>
      <c r="D33">
        <v>1033</v>
      </c>
    </row>
    <row r="34" spans="3:4" ht="15.75" x14ac:dyDescent="0.25">
      <c r="C34" s="28" t="s">
        <v>40</v>
      </c>
      <c r="D34">
        <v>81</v>
      </c>
    </row>
    <row r="35" spans="3:4" ht="15.75" x14ac:dyDescent="0.25">
      <c r="C35" s="28" t="s">
        <v>30</v>
      </c>
      <c r="D35">
        <v>3251</v>
      </c>
    </row>
    <row r="36" spans="3:4" ht="15.75" x14ac:dyDescent="0.25">
      <c r="C36" s="28" t="s">
        <v>75</v>
      </c>
      <c r="D36">
        <v>35</v>
      </c>
    </row>
    <row r="37" spans="3:4" ht="15.75" x14ac:dyDescent="0.25">
      <c r="C37" s="29" t="s">
        <v>82</v>
      </c>
      <c r="D37">
        <v>8</v>
      </c>
    </row>
    <row r="38" spans="3:4" ht="15.75" x14ac:dyDescent="0.25">
      <c r="C38" s="28" t="s">
        <v>8</v>
      </c>
      <c r="D38">
        <v>285</v>
      </c>
    </row>
    <row r="39" spans="3:4" ht="15.75" x14ac:dyDescent="0.25">
      <c r="C39" s="28" t="s">
        <v>76</v>
      </c>
      <c r="D39">
        <v>293</v>
      </c>
    </row>
    <row r="40" spans="3:4" ht="15.75" x14ac:dyDescent="0.25">
      <c r="C40" s="28" t="s">
        <v>52</v>
      </c>
      <c r="D40">
        <v>668</v>
      </c>
    </row>
    <row r="41" spans="3:4" ht="15.75" x14ac:dyDescent="0.25">
      <c r="C41" s="28" t="s">
        <v>53</v>
      </c>
      <c r="D41">
        <v>496</v>
      </c>
    </row>
    <row r="42" spans="3:4" ht="15.75" x14ac:dyDescent="0.25">
      <c r="C42" s="28" t="s">
        <v>9</v>
      </c>
      <c r="D42">
        <v>1505</v>
      </c>
    </row>
    <row r="43" spans="3:4" ht="15.75" x14ac:dyDescent="0.25">
      <c r="C43" s="28" t="s">
        <v>31</v>
      </c>
      <c r="D43">
        <v>137</v>
      </c>
    </row>
    <row r="44" spans="3:4" ht="15.75" x14ac:dyDescent="0.25">
      <c r="C44" s="28" t="s">
        <v>10</v>
      </c>
      <c r="D44">
        <v>927</v>
      </c>
    </row>
    <row r="45" spans="3:4" ht="15.75" x14ac:dyDescent="0.25">
      <c r="C45" s="28" t="s">
        <v>11</v>
      </c>
      <c r="D45">
        <v>967</v>
      </c>
    </row>
    <row r="46" spans="3:4" ht="15.75" x14ac:dyDescent="0.25">
      <c r="C46" s="28" t="s">
        <v>41</v>
      </c>
      <c r="D46">
        <v>69</v>
      </c>
    </row>
    <row r="47" spans="3:4" ht="15.75" x14ac:dyDescent="0.25">
      <c r="C47" s="28" t="s">
        <v>77</v>
      </c>
      <c r="D47">
        <v>161</v>
      </c>
    </row>
    <row r="48" spans="3:4" ht="15.75" x14ac:dyDescent="0.25">
      <c r="C48" s="28" t="s">
        <v>63</v>
      </c>
      <c r="D48">
        <v>220</v>
      </c>
    </row>
    <row r="49" spans="3:4" ht="15.75" x14ac:dyDescent="0.25">
      <c r="C49" s="28" t="s">
        <v>46</v>
      </c>
      <c r="D49">
        <v>0</v>
      </c>
    </row>
    <row r="50" spans="3:4" ht="15.75" x14ac:dyDescent="0.25">
      <c r="C50" s="28" t="s">
        <v>12</v>
      </c>
      <c r="D50">
        <v>2183</v>
      </c>
    </row>
    <row r="51" spans="3:4" ht="15.75" x14ac:dyDescent="0.25">
      <c r="C51" s="28" t="s">
        <v>48</v>
      </c>
      <c r="D51">
        <v>1067</v>
      </c>
    </row>
    <row r="52" spans="3:4" ht="15.75" x14ac:dyDescent="0.25">
      <c r="C52" s="28" t="s">
        <v>2</v>
      </c>
      <c r="D52">
        <v>295</v>
      </c>
    </row>
    <row r="53" spans="3:4" ht="15.75" x14ac:dyDescent="0.25">
      <c r="C53" s="29" t="s">
        <v>3</v>
      </c>
      <c r="D53">
        <v>2</v>
      </c>
    </row>
    <row r="54" spans="3:4" ht="15.75" x14ac:dyDescent="0.25">
      <c r="C54" s="28" t="s">
        <v>62</v>
      </c>
      <c r="D54">
        <v>94</v>
      </c>
    </row>
    <row r="55" spans="3:4" ht="15.75" x14ac:dyDescent="0.25">
      <c r="C55" s="28" t="s">
        <v>72</v>
      </c>
      <c r="D55">
        <v>142</v>
      </c>
    </row>
    <row r="56" spans="3:4" ht="15.75" x14ac:dyDescent="0.25">
      <c r="C56" s="28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8" t="s">
        <v>13</v>
      </c>
      <c r="D58">
        <v>51</v>
      </c>
    </row>
    <row r="59" spans="3:4" ht="15.75" x14ac:dyDescent="0.25">
      <c r="C59" s="28" t="s">
        <v>14</v>
      </c>
      <c r="D59">
        <v>239</v>
      </c>
    </row>
    <row r="60" spans="3:4" ht="15.75" x14ac:dyDescent="0.25">
      <c r="C60" s="28" t="s">
        <v>42</v>
      </c>
      <c r="D60">
        <v>57</v>
      </c>
    </row>
    <row r="61" spans="3:4" ht="15.75" x14ac:dyDescent="0.25">
      <c r="C61" s="28" t="s">
        <v>4</v>
      </c>
      <c r="D61">
        <v>80</v>
      </c>
    </row>
    <row r="62" spans="3:4" ht="15.75" x14ac:dyDescent="0.25">
      <c r="C62" s="28" t="s">
        <v>15</v>
      </c>
      <c r="D62">
        <v>3342</v>
      </c>
    </row>
    <row r="63" spans="3:4" ht="15.75" x14ac:dyDescent="0.25">
      <c r="C63" s="28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8" t="s">
        <v>56</v>
      </c>
      <c r="D65">
        <v>49</v>
      </c>
    </row>
    <row r="66" spans="3:4" ht="15.75" x14ac:dyDescent="0.25">
      <c r="C66" s="28" t="s">
        <v>60</v>
      </c>
      <c r="D66">
        <v>2803</v>
      </c>
    </row>
    <row r="67" spans="3:4" ht="15.75" x14ac:dyDescent="0.25">
      <c r="C67" s="28" t="s">
        <v>32</v>
      </c>
      <c r="D67">
        <v>426</v>
      </c>
    </row>
    <row r="68" spans="3:4" ht="15.75" x14ac:dyDescent="0.25">
      <c r="C68" s="28" t="s">
        <v>16</v>
      </c>
      <c r="D68">
        <v>316</v>
      </c>
    </row>
    <row r="69" spans="3:4" ht="15.75" x14ac:dyDescent="0.25">
      <c r="C69" s="28" t="s">
        <v>17</v>
      </c>
      <c r="D69">
        <v>1301</v>
      </c>
    </row>
    <row r="70" spans="3:4" ht="15.75" x14ac:dyDescent="0.25">
      <c r="C70" s="28" t="s">
        <v>43</v>
      </c>
      <c r="D70">
        <v>93</v>
      </c>
    </row>
    <row r="71" spans="3:4" ht="15.75" x14ac:dyDescent="0.25">
      <c r="C71" s="28" t="s">
        <v>66</v>
      </c>
      <c r="D71">
        <v>1205</v>
      </c>
    </row>
    <row r="72" spans="3:4" ht="15.75" x14ac:dyDescent="0.25">
      <c r="C72" s="28" t="s">
        <v>33</v>
      </c>
      <c r="D72">
        <v>262</v>
      </c>
    </row>
    <row r="73" spans="3:4" ht="15.75" x14ac:dyDescent="0.25">
      <c r="C73" s="28" t="s">
        <v>5</v>
      </c>
      <c r="D73">
        <v>361</v>
      </c>
    </row>
    <row r="74" spans="3:4" ht="15.75" x14ac:dyDescent="0.25">
      <c r="C74" s="28" t="s">
        <v>34</v>
      </c>
      <c r="D74">
        <v>176</v>
      </c>
    </row>
    <row r="75" spans="3:4" ht="15.75" x14ac:dyDescent="0.25">
      <c r="C75" s="28" t="s">
        <v>35</v>
      </c>
      <c r="D75">
        <v>278</v>
      </c>
    </row>
    <row r="76" spans="3:4" ht="15.75" x14ac:dyDescent="0.25">
      <c r="C76" s="28" t="s">
        <v>54</v>
      </c>
      <c r="D76">
        <v>123</v>
      </c>
    </row>
    <row r="77" spans="3:4" ht="15.75" x14ac:dyDescent="0.25">
      <c r="C77" s="28" t="s">
        <v>36</v>
      </c>
      <c r="D77">
        <v>422</v>
      </c>
    </row>
    <row r="78" spans="3:4" ht="15.75" x14ac:dyDescent="0.25">
      <c r="C78" s="28" t="s">
        <v>67</v>
      </c>
      <c r="D78">
        <v>651</v>
      </c>
    </row>
    <row r="79" spans="3:4" ht="15.75" x14ac:dyDescent="0.25">
      <c r="C79" s="28" t="s">
        <v>19</v>
      </c>
      <c r="D79">
        <v>43</v>
      </c>
    </row>
    <row r="80" spans="3:4" ht="15.75" x14ac:dyDescent="0.25">
      <c r="C80" s="28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8" t="s">
        <v>68</v>
      </c>
      <c r="D82">
        <v>7313</v>
      </c>
    </row>
    <row r="83" spans="3:4" ht="15.75" x14ac:dyDescent="0.25">
      <c r="C83" s="28" t="s">
        <v>6</v>
      </c>
      <c r="D83">
        <v>833</v>
      </c>
    </row>
    <row r="84" spans="3:4" ht="15.75" x14ac:dyDescent="0.25">
      <c r="C84" s="28" t="s">
        <v>20</v>
      </c>
      <c r="D84">
        <v>320</v>
      </c>
    </row>
    <row r="85" spans="3:4" ht="15.75" x14ac:dyDescent="0.25">
      <c r="C85" s="28" t="s">
        <v>45</v>
      </c>
      <c r="D85">
        <v>46</v>
      </c>
    </row>
    <row r="86" spans="3:4" ht="15.75" x14ac:dyDescent="0.25">
      <c r="C86" s="28" t="s">
        <v>104</v>
      </c>
      <c r="D86">
        <v>359</v>
      </c>
    </row>
    <row r="87" spans="3:4" ht="15.75" x14ac:dyDescent="0.25">
      <c r="C87" s="28" t="s">
        <v>94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116</v>
      </c>
      <c r="D2" t="s">
        <v>117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93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104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94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116</v>
      </c>
      <c r="D3" t="s">
        <v>117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93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104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94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112</v>
      </c>
      <c r="E3" t="s">
        <v>113</v>
      </c>
    </row>
    <row r="4" spans="4:5" hidden="1" x14ac:dyDescent="0.25">
      <c r="D4" s="25" t="s">
        <v>24</v>
      </c>
      <c r="E4">
        <v>20746</v>
      </c>
    </row>
    <row r="5" spans="4:5" hidden="1" x14ac:dyDescent="0.25">
      <c r="D5" s="24" t="s">
        <v>57</v>
      </c>
      <c r="E5">
        <v>47555</v>
      </c>
    </row>
    <row r="6" spans="4:5" hidden="1" x14ac:dyDescent="0.25">
      <c r="D6" s="25" t="s">
        <v>21</v>
      </c>
      <c r="E6">
        <v>10982</v>
      </c>
    </row>
    <row r="7" spans="4:5" hidden="1" x14ac:dyDescent="0.25">
      <c r="D7" s="25" t="s">
        <v>67</v>
      </c>
      <c r="E7">
        <v>5864</v>
      </c>
    </row>
    <row r="8" spans="4:5" hidden="1" x14ac:dyDescent="0.25">
      <c r="D8" s="25" t="s">
        <v>27</v>
      </c>
      <c r="E8">
        <v>2283</v>
      </c>
    </row>
    <row r="9" spans="4:5" hidden="1" x14ac:dyDescent="0.25">
      <c r="D9" s="25" t="s">
        <v>10</v>
      </c>
      <c r="E9">
        <v>11649</v>
      </c>
    </row>
    <row r="10" spans="4:5" hidden="1" x14ac:dyDescent="0.25">
      <c r="D10" s="25" t="s">
        <v>26</v>
      </c>
      <c r="E10">
        <v>3866</v>
      </c>
    </row>
    <row r="11" spans="4:5" hidden="1" x14ac:dyDescent="0.25">
      <c r="D11" s="25" t="s">
        <v>65</v>
      </c>
      <c r="E11">
        <v>3408</v>
      </c>
    </row>
    <row r="12" spans="4:5" hidden="1" x14ac:dyDescent="0.25">
      <c r="D12" s="24" t="s">
        <v>68</v>
      </c>
      <c r="E12">
        <v>37900</v>
      </c>
    </row>
    <row r="13" spans="4:5" hidden="1" x14ac:dyDescent="0.25">
      <c r="D13" s="24" t="s">
        <v>15</v>
      </c>
      <c r="E13">
        <v>13252</v>
      </c>
    </row>
    <row r="14" spans="4:5" hidden="1" x14ac:dyDescent="0.25">
      <c r="D14" s="24" t="s">
        <v>73</v>
      </c>
      <c r="E14">
        <v>3700</v>
      </c>
    </row>
    <row r="15" spans="4:5" hidden="1" x14ac:dyDescent="0.25">
      <c r="D15" s="25" t="s">
        <v>29</v>
      </c>
      <c r="E15">
        <v>3238</v>
      </c>
    </row>
    <row r="16" spans="4:5" hidden="1" x14ac:dyDescent="0.25">
      <c r="D16" s="24" t="s">
        <v>45</v>
      </c>
      <c r="E16">
        <v>71</v>
      </c>
    </row>
    <row r="17" spans="4:5" hidden="1" x14ac:dyDescent="0.25">
      <c r="D17" s="24" t="s">
        <v>93</v>
      </c>
      <c r="E17">
        <v>10382</v>
      </c>
    </row>
    <row r="18" spans="4:5" hidden="1" x14ac:dyDescent="0.25">
      <c r="D18" s="25" t="s">
        <v>32</v>
      </c>
      <c r="E18">
        <v>1570</v>
      </c>
    </row>
    <row r="19" spans="4:5" hidden="1" x14ac:dyDescent="0.25">
      <c r="D19" s="24" t="s">
        <v>92</v>
      </c>
      <c r="E19">
        <v>2351</v>
      </c>
    </row>
    <row r="20" spans="4:5" hidden="1" x14ac:dyDescent="0.25">
      <c r="D20" s="24" t="s">
        <v>44</v>
      </c>
      <c r="E20">
        <v>3218</v>
      </c>
    </row>
    <row r="21" spans="4:5" hidden="1" x14ac:dyDescent="0.25">
      <c r="D21" s="25" t="s">
        <v>77</v>
      </c>
      <c r="E21">
        <v>786</v>
      </c>
    </row>
    <row r="22" spans="4:5" hidden="1" x14ac:dyDescent="0.25">
      <c r="D22" s="24" t="s">
        <v>2</v>
      </c>
      <c r="E22">
        <v>1096</v>
      </c>
    </row>
    <row r="23" spans="4:5" hidden="1" x14ac:dyDescent="0.25">
      <c r="D23" s="24" t="s">
        <v>109</v>
      </c>
      <c r="E23">
        <v>1350</v>
      </c>
    </row>
    <row r="24" spans="4:5" hidden="1" x14ac:dyDescent="0.25">
      <c r="D24" s="24" t="s">
        <v>81</v>
      </c>
      <c r="E24">
        <v>25442</v>
      </c>
    </row>
    <row r="25" spans="4:5" hidden="1" x14ac:dyDescent="0.25">
      <c r="D25" s="25" t="s">
        <v>76</v>
      </c>
      <c r="E25">
        <v>1642</v>
      </c>
    </row>
    <row r="26" spans="4:5" hidden="1" x14ac:dyDescent="0.25">
      <c r="D26" s="25" t="s">
        <v>25</v>
      </c>
      <c r="E26">
        <v>1831</v>
      </c>
    </row>
    <row r="27" spans="4:5" hidden="1" x14ac:dyDescent="0.25">
      <c r="D27" s="25" t="s">
        <v>66</v>
      </c>
      <c r="E27">
        <v>15465</v>
      </c>
    </row>
    <row r="28" spans="4:5" hidden="1" x14ac:dyDescent="0.25">
      <c r="D28" s="25" t="s">
        <v>37</v>
      </c>
      <c r="E28">
        <v>1686</v>
      </c>
    </row>
    <row r="29" spans="4:5" hidden="1" x14ac:dyDescent="0.25">
      <c r="D29" s="24" t="s">
        <v>48</v>
      </c>
      <c r="E29">
        <v>5506</v>
      </c>
    </row>
    <row r="30" spans="4:5" hidden="1" x14ac:dyDescent="0.25">
      <c r="D30" s="24" t="s">
        <v>20</v>
      </c>
      <c r="E30">
        <v>1230</v>
      </c>
    </row>
    <row r="31" spans="4:5" hidden="1" x14ac:dyDescent="0.25">
      <c r="D31" s="25" t="s">
        <v>60</v>
      </c>
      <c r="E31">
        <v>12121</v>
      </c>
    </row>
    <row r="32" spans="4:5" hidden="1" x14ac:dyDescent="0.25">
      <c r="D32" s="24" t="s">
        <v>80</v>
      </c>
      <c r="E32">
        <v>30053</v>
      </c>
    </row>
    <row r="33" spans="4:5" hidden="1" x14ac:dyDescent="0.25">
      <c r="D33" s="24" t="s">
        <v>0</v>
      </c>
      <c r="E33">
        <v>2129</v>
      </c>
    </row>
    <row r="34" spans="4:5" hidden="1" x14ac:dyDescent="0.25">
      <c r="D34" s="25" t="s">
        <v>33</v>
      </c>
      <c r="E34">
        <v>1202</v>
      </c>
    </row>
    <row r="35" spans="4:5" hidden="1" x14ac:dyDescent="0.25">
      <c r="D35" s="24" t="s">
        <v>18</v>
      </c>
      <c r="E35">
        <v>6684</v>
      </c>
    </row>
    <row r="36" spans="4:5" hidden="1" x14ac:dyDescent="0.25">
      <c r="D36" s="24" t="s">
        <v>30</v>
      </c>
      <c r="E36">
        <v>17299</v>
      </c>
    </row>
    <row r="37" spans="4:5" hidden="1" x14ac:dyDescent="0.25">
      <c r="D37" s="24" t="s">
        <v>12</v>
      </c>
      <c r="E37">
        <v>20738</v>
      </c>
    </row>
    <row r="38" spans="4:5" hidden="1" x14ac:dyDescent="0.25">
      <c r="D38" s="25" t="s">
        <v>35</v>
      </c>
      <c r="E38">
        <v>2028</v>
      </c>
    </row>
    <row r="39" spans="4:5" hidden="1" x14ac:dyDescent="0.25">
      <c r="D39" s="24" t="s">
        <v>59</v>
      </c>
      <c r="E39">
        <v>3179</v>
      </c>
    </row>
    <row r="40" spans="4:5" hidden="1" x14ac:dyDescent="0.25">
      <c r="D40" s="24" t="s">
        <v>82</v>
      </c>
      <c r="E40">
        <v>158</v>
      </c>
    </row>
    <row r="41" spans="4:5" hidden="1" x14ac:dyDescent="0.25">
      <c r="D41" s="25" t="s">
        <v>7</v>
      </c>
      <c r="E41">
        <v>2073</v>
      </c>
    </row>
    <row r="42" spans="4:5" hidden="1" x14ac:dyDescent="0.25">
      <c r="D42" s="25" t="s">
        <v>17</v>
      </c>
      <c r="E42">
        <v>7599</v>
      </c>
    </row>
    <row r="43" spans="4:5" hidden="1" x14ac:dyDescent="0.25">
      <c r="D43" s="25" t="s">
        <v>34</v>
      </c>
      <c r="E43">
        <v>1507</v>
      </c>
    </row>
    <row r="44" spans="4:5" hidden="1" x14ac:dyDescent="0.25">
      <c r="D44" s="24" t="s">
        <v>51</v>
      </c>
      <c r="E44">
        <v>4265</v>
      </c>
    </row>
    <row r="45" spans="4:5" hidden="1" x14ac:dyDescent="0.25">
      <c r="D45" s="25" t="s">
        <v>28</v>
      </c>
      <c r="E45">
        <v>1424</v>
      </c>
    </row>
    <row r="46" spans="4:5" hidden="1" x14ac:dyDescent="0.25">
      <c r="D46" s="24" t="s">
        <v>63</v>
      </c>
      <c r="E46">
        <v>825</v>
      </c>
    </row>
    <row r="47" spans="4:5" hidden="1" x14ac:dyDescent="0.25">
      <c r="D47" s="25" t="s">
        <v>43</v>
      </c>
      <c r="E47">
        <v>3172</v>
      </c>
    </row>
    <row r="48" spans="4:5" hidden="1" x14ac:dyDescent="0.25">
      <c r="D48" s="24" t="s">
        <v>11</v>
      </c>
      <c r="E48">
        <v>4596</v>
      </c>
    </row>
    <row r="49" spans="4:5" hidden="1" x14ac:dyDescent="0.25">
      <c r="D49" s="25" t="s">
        <v>52</v>
      </c>
      <c r="E49">
        <v>4301</v>
      </c>
    </row>
    <row r="50" spans="4:5" hidden="1" x14ac:dyDescent="0.25">
      <c r="D50" s="25" t="s">
        <v>70</v>
      </c>
      <c r="E50">
        <v>1718</v>
      </c>
    </row>
    <row r="51" spans="4:5" hidden="1" x14ac:dyDescent="0.25">
      <c r="D51" s="25" t="s">
        <v>94</v>
      </c>
      <c r="E51">
        <v>5156</v>
      </c>
    </row>
    <row r="52" spans="4:5" hidden="1" x14ac:dyDescent="0.25">
      <c r="D52" s="24" t="s">
        <v>55</v>
      </c>
      <c r="E52">
        <v>296</v>
      </c>
    </row>
    <row r="53" spans="4:5" hidden="1" x14ac:dyDescent="0.25">
      <c r="D53" s="25" t="s">
        <v>23</v>
      </c>
      <c r="E53">
        <v>3178</v>
      </c>
    </row>
    <row r="54" spans="4:5" hidden="1" x14ac:dyDescent="0.25">
      <c r="D54" s="24" t="s">
        <v>1</v>
      </c>
      <c r="E54">
        <v>151</v>
      </c>
    </row>
    <row r="55" spans="4:5" hidden="1" x14ac:dyDescent="0.25">
      <c r="D55" s="24" t="s">
        <v>39</v>
      </c>
      <c r="E55">
        <v>829</v>
      </c>
    </row>
    <row r="56" spans="4:5" hidden="1" x14ac:dyDescent="0.25">
      <c r="D56" s="25" t="s">
        <v>69</v>
      </c>
      <c r="E56">
        <v>2677</v>
      </c>
    </row>
    <row r="57" spans="4:5" hidden="1" x14ac:dyDescent="0.25">
      <c r="D57" s="24" t="s">
        <v>14</v>
      </c>
      <c r="E57">
        <v>1847</v>
      </c>
    </row>
    <row r="58" spans="4:5" hidden="1" x14ac:dyDescent="0.25">
      <c r="D58" s="25" t="s">
        <v>50</v>
      </c>
      <c r="E58">
        <v>4981</v>
      </c>
    </row>
    <row r="59" spans="4:5" hidden="1" x14ac:dyDescent="0.25">
      <c r="D59" s="24" t="s">
        <v>42</v>
      </c>
      <c r="E59">
        <v>573</v>
      </c>
    </row>
    <row r="60" spans="4:5" hidden="1" x14ac:dyDescent="0.25">
      <c r="D60" s="25" t="s">
        <v>16</v>
      </c>
      <c r="E60">
        <v>7061</v>
      </c>
    </row>
    <row r="61" spans="4:5" hidden="1" x14ac:dyDescent="0.25">
      <c r="D61" s="25" t="s">
        <v>22</v>
      </c>
      <c r="E61">
        <v>1394</v>
      </c>
    </row>
    <row r="62" spans="4:5" hidden="1" x14ac:dyDescent="0.25">
      <c r="D62" s="24" t="s">
        <v>41</v>
      </c>
      <c r="E62">
        <v>1120</v>
      </c>
    </row>
    <row r="63" spans="4:5" hidden="1" x14ac:dyDescent="0.25">
      <c r="D63" s="24" t="s">
        <v>46</v>
      </c>
      <c r="E63">
        <v>1309</v>
      </c>
    </row>
    <row r="64" spans="4:5" hidden="1" x14ac:dyDescent="0.25">
      <c r="D64" s="25" t="s">
        <v>40</v>
      </c>
      <c r="E64">
        <v>49</v>
      </c>
    </row>
    <row r="65" spans="4:5" hidden="1" x14ac:dyDescent="0.25">
      <c r="D65" s="25" t="s">
        <v>9</v>
      </c>
      <c r="E65">
        <v>20265</v>
      </c>
    </row>
    <row r="66" spans="4:5" hidden="1" x14ac:dyDescent="0.25">
      <c r="D66" s="24" t="s">
        <v>72</v>
      </c>
      <c r="E66">
        <v>875</v>
      </c>
    </row>
    <row r="67" spans="4:5" hidden="1" x14ac:dyDescent="0.25">
      <c r="D67" s="25" t="s">
        <v>71</v>
      </c>
      <c r="E67">
        <v>2133</v>
      </c>
    </row>
    <row r="68" spans="4:5" hidden="1" x14ac:dyDescent="0.25">
      <c r="D68" s="25" t="s">
        <v>54</v>
      </c>
      <c r="E68">
        <v>3311</v>
      </c>
    </row>
    <row r="69" spans="4:5" hidden="1" x14ac:dyDescent="0.25">
      <c r="D69" s="24" t="s">
        <v>56</v>
      </c>
      <c r="E69">
        <v>895</v>
      </c>
    </row>
    <row r="70" spans="4:5" hidden="1" x14ac:dyDescent="0.25">
      <c r="D70" s="24" t="s">
        <v>3</v>
      </c>
      <c r="E70">
        <v>39</v>
      </c>
    </row>
    <row r="71" spans="4:5" hidden="1" x14ac:dyDescent="0.25">
      <c r="D71" s="24" t="s">
        <v>38</v>
      </c>
      <c r="E71">
        <v>93</v>
      </c>
    </row>
    <row r="72" spans="4:5" hidden="1" x14ac:dyDescent="0.25">
      <c r="D72" s="25" t="s">
        <v>36</v>
      </c>
      <c r="E72">
        <v>782</v>
      </c>
    </row>
    <row r="73" spans="4:5" hidden="1" x14ac:dyDescent="0.25">
      <c r="D73" s="25" t="s">
        <v>74</v>
      </c>
      <c r="E73">
        <v>4315</v>
      </c>
    </row>
    <row r="74" spans="4:5" hidden="1" x14ac:dyDescent="0.25">
      <c r="D74" s="25" t="s">
        <v>8</v>
      </c>
      <c r="E74">
        <v>3803</v>
      </c>
    </row>
    <row r="75" spans="4:5" hidden="1" x14ac:dyDescent="0.25">
      <c r="D75" s="24" t="s">
        <v>5</v>
      </c>
      <c r="E75">
        <v>5113</v>
      </c>
    </row>
    <row r="76" spans="4:5" hidden="1" x14ac:dyDescent="0.25">
      <c r="D76" s="24" t="s">
        <v>62</v>
      </c>
      <c r="E76">
        <v>304</v>
      </c>
    </row>
    <row r="77" spans="4:5" hidden="1" x14ac:dyDescent="0.25">
      <c r="D77" s="24" t="s">
        <v>13</v>
      </c>
      <c r="E77">
        <v>410</v>
      </c>
    </row>
    <row r="78" spans="4:5" hidden="1" x14ac:dyDescent="0.25">
      <c r="D78" s="24" t="s">
        <v>47</v>
      </c>
      <c r="E78">
        <v>3331</v>
      </c>
    </row>
    <row r="79" spans="4:5" hidden="1" x14ac:dyDescent="0.25">
      <c r="D79" s="25" t="s">
        <v>19</v>
      </c>
      <c r="E79">
        <v>1246</v>
      </c>
    </row>
    <row r="80" spans="4:5" x14ac:dyDescent="0.25">
      <c r="D80" s="25" t="s">
        <v>58</v>
      </c>
      <c r="E80">
        <v>3845</v>
      </c>
    </row>
    <row r="81" spans="4:5" hidden="1" x14ac:dyDescent="0.25">
      <c r="D81" s="24" t="s">
        <v>61</v>
      </c>
      <c r="E81">
        <v>7026</v>
      </c>
    </row>
    <row r="82" spans="4:5" hidden="1" x14ac:dyDescent="0.25">
      <c r="D82" s="24" t="s">
        <v>49</v>
      </c>
      <c r="E82">
        <v>2416</v>
      </c>
    </row>
    <row r="83" spans="4:5" hidden="1" x14ac:dyDescent="0.25">
      <c r="D83" s="25" t="s">
        <v>75</v>
      </c>
      <c r="E83">
        <v>449</v>
      </c>
    </row>
    <row r="84" spans="4:5" hidden="1" x14ac:dyDescent="0.25">
      <c r="D84" s="25" t="s">
        <v>31</v>
      </c>
      <c r="E84">
        <v>857</v>
      </c>
    </row>
    <row r="85" spans="4:5" hidden="1" x14ac:dyDescent="0.25">
      <c r="D85" s="25" t="s">
        <v>53</v>
      </c>
      <c r="E85">
        <v>3045</v>
      </c>
    </row>
    <row r="86" spans="4:5" hidden="1" x14ac:dyDescent="0.25">
      <c r="D86" s="24" t="s">
        <v>6</v>
      </c>
      <c r="E86">
        <v>-6938</v>
      </c>
    </row>
    <row r="87" spans="4:5" hidden="1" x14ac:dyDescent="0.25">
      <c r="D87" s="24" t="s">
        <v>64</v>
      </c>
      <c r="E87">
        <v>383</v>
      </c>
    </row>
    <row r="88" spans="4:5" hidden="1" x14ac:dyDescent="0.25">
      <c r="D88" s="24" t="s">
        <v>4</v>
      </c>
      <c r="E88">
        <v>733</v>
      </c>
    </row>
    <row r="89" spans="4:5" hidden="1" x14ac:dyDescent="0.25">
      <c r="D89" s="24" t="s">
        <v>110</v>
      </c>
    </row>
    <row r="90" spans="4:5" hidden="1" x14ac:dyDescent="0.25">
      <c r="D90" s="24" t="s">
        <v>111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93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94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115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93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104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94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115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124</v>
      </c>
      <c r="C2" t="s">
        <v>125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93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94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93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95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94</v>
      </c>
    </row>
  </sheetData>
  <sortState ref="D2:D87">
    <sortCondition ref="D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2023-02-02T05:32:45Z</dcterms:modified>
</cp:coreProperties>
</file>