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7400" windowHeight="1069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<sst xmlns="http://schemas.openxmlformats.org/spreadsheetml/2006/main" count="111" uniqueCount="48">
  <si>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</si>
  <si>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</si>
  <si>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</si>
  <si>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</si>
  <si>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</si>
  <si>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</si>
  <si>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</si>
  <si>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</si>
  <si>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</si>
  <si>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</si>
  <si>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</si>
  <si>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</si>
  <si>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</si>
  <si>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</si>
  <si>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</si>
  <si>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</si>
  <si>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</si>
  <si>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</si>
  <si>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</si>
  <si>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</si>
  <si>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</si>
  <si>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</si>
  <si>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</si>
  <si>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</si>
  <si>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</si>
  <si>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</si>
  <si>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</si>
  <si>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</si>
  <si>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</si>
  <si>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</si>
  <si>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</si>
  <si>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</si>
  <si>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</si>
  <si>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</si>
  <si>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</si>
  <si>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</si>
  <si>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</si>
  <si>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</si>
  <si>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</si>
  <si>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</si>
  <si>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</si>
  <si>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</si>
  <si>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</si>
  <si>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</si>
  <si>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</si>
  <si>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</si>
  <si>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</si>
  <si>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1 января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</si>
</sst>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5">
      <pane xSplit="2" topLeftCell="AS1" activePane="topRight" state="frozen"/>
      <selection pane="topLeft" activeCell="A1" sqref="A1"/>
      <selection pane="topRight" activeCell="BN26" sqref="BN26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5" width="10.7109375" style="10" customWidth="1"/>
    <col min="5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59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20.2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16029.5</v>
      </c>
      <c r="D10" s="21">
        <f>G10+AK10</f>
        <v>12691.599999999999</v>
      </c>
      <c r="E10" s="2">
        <f>D10/C10*100</f>
        <v>79.17651829439471</v>
      </c>
      <c r="F10" s="21">
        <v>4118.3</v>
      </c>
      <c r="G10" s="2">
        <v>4523.2</v>
      </c>
      <c r="H10" s="2">
        <f>G10/F10*100</f>
        <v>109.83172668334021</v>
      </c>
      <c r="I10" s="21">
        <v>163</v>
      </c>
      <c r="J10" s="2">
        <v>161</v>
      </c>
      <c r="K10" s="2">
        <f aca="true" t="shared" si="0" ref="K10:K27">J10/I10*100</f>
        <v>98.77300613496932</v>
      </c>
      <c r="L10" s="21">
        <v>0.9</v>
      </c>
      <c r="M10" s="2">
        <v>0.9</v>
      </c>
      <c r="N10" s="2">
        <f>M10/L10*100</f>
        <v>100</v>
      </c>
      <c r="O10" s="21">
        <v>228.7</v>
      </c>
      <c r="P10" s="2">
        <v>241.3</v>
      </c>
      <c r="Q10" s="2">
        <f>P10/O10*100</f>
        <v>105.5094009619589</v>
      </c>
      <c r="R10" s="23">
        <v>566.6</v>
      </c>
      <c r="S10" s="2">
        <v>634.4</v>
      </c>
      <c r="T10" s="2">
        <f>S10/R10*100</f>
        <v>111.96611366043064</v>
      </c>
      <c r="U10" s="23">
        <v>0</v>
      </c>
      <c r="V10" s="2"/>
      <c r="W10" s="2" t="e">
        <f>V10/U10*100</f>
        <v>#DIV/0!</v>
      </c>
      <c r="X10" s="23">
        <v>552.5</v>
      </c>
      <c r="Y10" s="2">
        <v>645.7</v>
      </c>
      <c r="Z10" s="2">
        <f>Y10/X10*100</f>
        <v>116.86877828054298</v>
      </c>
      <c r="AA10" s="23">
        <v>39.5</v>
      </c>
      <c r="AB10" s="2">
        <v>40.3</v>
      </c>
      <c r="AC10" s="2">
        <f>AB10/AA10*100</f>
        <v>102.02531645569618</v>
      </c>
      <c r="AD10" s="2"/>
      <c r="AE10" s="2"/>
      <c r="AF10" s="2" t="e">
        <f>AE10/AD10*100</f>
        <v>#DIV/0!</v>
      </c>
      <c r="AG10" s="21"/>
      <c r="AH10" s="2">
        <v>0</v>
      </c>
      <c r="AI10" s="2" t="e">
        <f>AH10/AG10*100</f>
        <v>#DIV/0!</v>
      </c>
      <c r="AJ10" s="23">
        <v>11911.2</v>
      </c>
      <c r="AK10" s="25">
        <v>8168.4</v>
      </c>
      <c r="AL10" s="2">
        <f>AK10/AJ10*100</f>
        <v>68.57747330243804</v>
      </c>
      <c r="AM10" s="23">
        <v>2223.3</v>
      </c>
      <c r="AN10" s="23">
        <v>2223.3</v>
      </c>
      <c r="AO10" s="2">
        <f>AN10/AM10*100</f>
        <v>100</v>
      </c>
      <c r="AP10" s="23">
        <v>0</v>
      </c>
      <c r="AQ10" s="25">
        <v>0</v>
      </c>
      <c r="AR10" s="2" t="e">
        <f>AQ10/AP10*100</f>
        <v>#DIV/0!</v>
      </c>
      <c r="AS10" s="27">
        <v>16293.6</v>
      </c>
      <c r="AT10" s="26">
        <v>12520.8</v>
      </c>
      <c r="AU10" s="2">
        <f>AT10/AS10*100</f>
        <v>76.84489615554573</v>
      </c>
      <c r="AV10" s="29">
        <v>1494.8</v>
      </c>
      <c r="AW10" s="25">
        <v>1492.1</v>
      </c>
      <c r="AX10" s="2">
        <f>AW10/AV10*100</f>
        <v>99.81937382927481</v>
      </c>
      <c r="AY10" s="29">
        <v>1476.2</v>
      </c>
      <c r="AZ10" s="25">
        <v>1476.2</v>
      </c>
      <c r="BA10" s="2">
        <f aca="true" t="shared" si="1" ref="BA10:BA27">AZ10/AY10*100</f>
        <v>100</v>
      </c>
      <c r="BB10" s="21">
        <v>9282.4</v>
      </c>
      <c r="BC10" s="28">
        <v>5539.6</v>
      </c>
      <c r="BD10" s="2">
        <f>BC10/BB10*100</f>
        <v>59.67853141428942</v>
      </c>
      <c r="BE10" s="29">
        <v>4031.5</v>
      </c>
      <c r="BF10" s="28">
        <v>4004.2</v>
      </c>
      <c r="BG10" s="2">
        <f>BF10/BE10*100</f>
        <v>99.32283269254619</v>
      </c>
      <c r="BH10" s="29">
        <v>1322.7</v>
      </c>
      <c r="BI10" s="26">
        <v>1322.7</v>
      </c>
      <c r="BJ10" s="2">
        <f>BI10/BH10*100</f>
        <v>100</v>
      </c>
      <c r="BK10" s="27">
        <f aca="true" t="shared" si="2" ref="BK10:BK26">C10-AS10</f>
        <v>-264.10000000000036</v>
      </c>
      <c r="BL10" s="17">
        <f>D10-AT10</f>
        <v>170.79999999999927</v>
      </c>
      <c r="BM10" s="2">
        <f>BL10/BK10*100</f>
        <v>-64.6724725482768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3" ref="C11:C26">F11+AJ11</f>
        <v>10960.4</v>
      </c>
      <c r="D11" s="21">
        <f aca="true" t="shared" si="4" ref="D11:D26">G11+AK11</f>
        <v>9586.6</v>
      </c>
      <c r="E11" s="2">
        <f aca="true" t="shared" si="5" ref="E11:E26">D11/C11*100</f>
        <v>87.46578592022189</v>
      </c>
      <c r="F11" s="21">
        <v>2571.4</v>
      </c>
      <c r="G11" s="2">
        <v>2675.4</v>
      </c>
      <c r="H11" s="2">
        <f aca="true" t="shared" si="6" ref="H11:H26">G11/F11*100</f>
        <v>104.04448938321538</v>
      </c>
      <c r="I11" s="21">
        <v>38.9</v>
      </c>
      <c r="J11" s="2">
        <v>39.6</v>
      </c>
      <c r="K11" s="2">
        <f t="shared" si="0"/>
        <v>101.79948586118253</v>
      </c>
      <c r="L11" s="21">
        <v>0</v>
      </c>
      <c r="M11" s="2"/>
      <c r="N11" s="2" t="e">
        <f aca="true" t="shared" si="7" ref="N11:N26">M11/L11*100</f>
        <v>#DIV/0!</v>
      </c>
      <c r="O11" s="21">
        <v>11.1</v>
      </c>
      <c r="P11" s="2">
        <v>17.9</v>
      </c>
      <c r="Q11" s="2">
        <f aca="true" t="shared" si="8" ref="Q11:Q26">P11/O11*100</f>
        <v>161.26126126126127</v>
      </c>
      <c r="R11" s="23">
        <v>430.3</v>
      </c>
      <c r="S11" s="2">
        <v>402.5</v>
      </c>
      <c r="T11" s="2">
        <f>S11/R11*100</f>
        <v>93.5393911224727</v>
      </c>
      <c r="U11" s="23"/>
      <c r="V11" s="2"/>
      <c r="W11" s="2" t="e">
        <f aca="true" t="shared" si="9" ref="W11:W26">V11/U11*100</f>
        <v>#DIV/0!</v>
      </c>
      <c r="X11" s="23">
        <v>134.4</v>
      </c>
      <c r="Y11" s="2">
        <v>134.5</v>
      </c>
      <c r="Z11" s="2">
        <f aca="true" t="shared" si="10" ref="Z11:Z26">Y11/X11*100</f>
        <v>100.07440476190477</v>
      </c>
      <c r="AA11" s="23">
        <v>21.4</v>
      </c>
      <c r="AB11" s="2">
        <v>21.8</v>
      </c>
      <c r="AC11" s="2">
        <f aca="true" t="shared" si="11" ref="AC11:AC26">AB11/AA11*100</f>
        <v>101.86915887850468</v>
      </c>
      <c r="AD11" s="2"/>
      <c r="AE11" s="2"/>
      <c r="AF11" s="2" t="e">
        <f aca="true" t="shared" si="12" ref="AF11:AF28">AE11/AD11*100</f>
        <v>#DIV/0!</v>
      </c>
      <c r="AG11" s="21"/>
      <c r="AH11" s="2">
        <v>0</v>
      </c>
      <c r="AI11" s="2" t="e">
        <f aca="true" t="shared" si="13" ref="AI11:AI26">AH11/AG11*100</f>
        <v>#DIV/0!</v>
      </c>
      <c r="AJ11" s="23">
        <v>8389</v>
      </c>
      <c r="AK11" s="25">
        <v>6911.2</v>
      </c>
      <c r="AL11" s="2">
        <f aca="true" t="shared" si="14" ref="AL11:AL26">AK11/AJ11*100</f>
        <v>82.38407438312075</v>
      </c>
      <c r="AM11" s="23">
        <v>2447.2</v>
      </c>
      <c r="AN11" s="23">
        <v>2447.2</v>
      </c>
      <c r="AO11" s="2">
        <f aca="true" t="shared" si="15" ref="AO11:AO26">AN11/AM11*100</f>
        <v>100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11101.5</v>
      </c>
      <c r="AT11" s="26">
        <v>9588.8</v>
      </c>
      <c r="AU11" s="2">
        <f aca="true" t="shared" si="17" ref="AU11:AU26">AT11/AS11*100</f>
        <v>86.37391343512138</v>
      </c>
      <c r="AV11" s="30">
        <v>1593.8</v>
      </c>
      <c r="AW11" s="25">
        <v>1589.5</v>
      </c>
      <c r="AX11" s="2">
        <f aca="true" t="shared" si="18" ref="AX11:AX26">AW11/AV11*100</f>
        <v>99.73020454260258</v>
      </c>
      <c r="AY11" s="29">
        <v>1575.6</v>
      </c>
      <c r="AZ11" s="25">
        <v>1573.9</v>
      </c>
      <c r="BA11" s="2">
        <f t="shared" si="1"/>
        <v>99.8921045950749</v>
      </c>
      <c r="BB11" s="21">
        <v>6436.1</v>
      </c>
      <c r="BC11" s="28">
        <v>4958.3</v>
      </c>
      <c r="BD11" s="2">
        <f aca="true" t="shared" si="19" ref="BD11:BD26">BC11/BB11*100</f>
        <v>77.03889001103153</v>
      </c>
      <c r="BE11" s="29">
        <v>1758.1</v>
      </c>
      <c r="BF11" s="28">
        <v>1758.1</v>
      </c>
      <c r="BG11" s="2">
        <f aca="true" t="shared" si="20" ref="BG11:BG26">BF11/BE11*100</f>
        <v>100</v>
      </c>
      <c r="BH11" s="29">
        <v>1192</v>
      </c>
      <c r="BI11" s="26">
        <v>1161.5</v>
      </c>
      <c r="BJ11" s="2">
        <f aca="true" t="shared" si="21" ref="BJ11:BJ26">BI11/BH11*100</f>
        <v>97.44127516778524</v>
      </c>
      <c r="BK11" s="27">
        <f t="shared" si="2"/>
        <v>-141.10000000000036</v>
      </c>
      <c r="BL11" s="17">
        <f aca="true" t="shared" si="22" ref="BL11:BL26">D11-AT11</f>
        <v>-2.1999999999989086</v>
      </c>
      <c r="BM11" s="2">
        <f aca="true" t="shared" si="23" ref="BM11:BM26">BL11/BK11*100</f>
        <v>1.5591778880219014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3"/>
        <v>24247.6</v>
      </c>
      <c r="D12" s="21">
        <f t="shared" si="4"/>
        <v>17152.3</v>
      </c>
      <c r="E12" s="2">
        <f t="shared" si="5"/>
        <v>70.7381349081971</v>
      </c>
      <c r="F12" s="21">
        <v>6719.4</v>
      </c>
      <c r="G12" s="2">
        <v>6974.8</v>
      </c>
      <c r="H12" s="2">
        <f t="shared" si="6"/>
        <v>103.80093460725661</v>
      </c>
      <c r="I12" s="21">
        <v>152.9</v>
      </c>
      <c r="J12" s="2">
        <v>151.6</v>
      </c>
      <c r="K12" s="2">
        <f t="shared" si="0"/>
        <v>99.14977109221714</v>
      </c>
      <c r="L12" s="21">
        <v>5.7</v>
      </c>
      <c r="M12" s="2">
        <v>5.7</v>
      </c>
      <c r="N12" s="2">
        <f t="shared" si="7"/>
        <v>100</v>
      </c>
      <c r="O12" s="21">
        <v>270.5</v>
      </c>
      <c r="P12" s="2">
        <v>279</v>
      </c>
      <c r="Q12" s="2">
        <f t="shared" si="8"/>
        <v>103.14232902033271</v>
      </c>
      <c r="R12" s="24">
        <v>891.1</v>
      </c>
      <c r="S12" s="2">
        <v>926.2</v>
      </c>
      <c r="T12" s="2">
        <f aca="true" t="shared" si="24" ref="T12:T26">S12/R12*100</f>
        <v>103.93895185725508</v>
      </c>
      <c r="U12" s="23"/>
      <c r="V12" s="2"/>
      <c r="W12" s="2" t="e">
        <f t="shared" si="9"/>
        <v>#DIV/0!</v>
      </c>
      <c r="X12" s="23">
        <v>186.1</v>
      </c>
      <c r="Y12" s="2">
        <v>188.4</v>
      </c>
      <c r="Z12" s="2">
        <f t="shared" si="10"/>
        <v>101.23589468027943</v>
      </c>
      <c r="AA12" s="23">
        <v>4.4</v>
      </c>
      <c r="AB12" s="2">
        <v>4.4</v>
      </c>
      <c r="AC12" s="2">
        <f t="shared" si="11"/>
        <v>100</v>
      </c>
      <c r="AD12" s="2"/>
      <c r="AE12" s="2"/>
      <c r="AF12" s="2" t="e">
        <f t="shared" si="12"/>
        <v>#DIV/0!</v>
      </c>
      <c r="AG12" s="21">
        <v>4.5</v>
      </c>
      <c r="AH12" s="2">
        <v>4.5</v>
      </c>
      <c r="AI12" s="2">
        <f t="shared" si="13"/>
        <v>100</v>
      </c>
      <c r="AJ12" s="23">
        <v>17528.2</v>
      </c>
      <c r="AK12" s="25">
        <v>10177.5</v>
      </c>
      <c r="AL12" s="2">
        <f t="shared" si="14"/>
        <v>58.06357754932052</v>
      </c>
      <c r="AM12" s="23">
        <v>3679.3</v>
      </c>
      <c r="AN12" s="23">
        <v>3679.3</v>
      </c>
      <c r="AO12" s="2">
        <f t="shared" si="15"/>
        <v>100</v>
      </c>
      <c r="AP12" s="23">
        <v>0</v>
      </c>
      <c r="AQ12" s="25">
        <v>0</v>
      </c>
      <c r="AR12" s="2" t="e">
        <f t="shared" si="16"/>
        <v>#DIV/0!</v>
      </c>
      <c r="AS12" s="21">
        <v>23599.2</v>
      </c>
      <c r="AT12" s="26">
        <v>16211.6</v>
      </c>
      <c r="AU12" s="2">
        <f t="shared" si="17"/>
        <v>68.69554900166108</v>
      </c>
      <c r="AV12" s="30">
        <v>2374.5</v>
      </c>
      <c r="AW12" s="25">
        <v>2371.6</v>
      </c>
      <c r="AX12" s="2">
        <f t="shared" si="18"/>
        <v>99.8778690250579</v>
      </c>
      <c r="AY12" s="29">
        <v>1656</v>
      </c>
      <c r="AZ12" s="25">
        <v>1656</v>
      </c>
      <c r="BA12" s="2">
        <f t="shared" si="1"/>
        <v>100</v>
      </c>
      <c r="BB12" s="21">
        <v>11214</v>
      </c>
      <c r="BC12" s="28">
        <v>5800.2</v>
      </c>
      <c r="BD12" s="2">
        <f t="shared" si="19"/>
        <v>51.72284644194757</v>
      </c>
      <c r="BE12" s="29">
        <v>7314</v>
      </c>
      <c r="BF12" s="28">
        <v>5343.2</v>
      </c>
      <c r="BG12" s="2">
        <f t="shared" si="20"/>
        <v>73.05441618813234</v>
      </c>
      <c r="BH12" s="29">
        <v>2588.4</v>
      </c>
      <c r="BI12" s="26">
        <v>2588.4</v>
      </c>
      <c r="BJ12" s="2">
        <f t="shared" si="21"/>
        <v>100</v>
      </c>
      <c r="BK12" s="27">
        <f t="shared" si="2"/>
        <v>648.3999999999978</v>
      </c>
      <c r="BL12" s="17">
        <f t="shared" si="22"/>
        <v>940.6999999999989</v>
      </c>
      <c r="BM12" s="2">
        <f t="shared" si="23"/>
        <v>145.0801974090071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13852.5</v>
      </c>
      <c r="D13" s="21">
        <f t="shared" si="4"/>
        <v>10619</v>
      </c>
      <c r="E13" s="2">
        <f t="shared" si="5"/>
        <v>76.65764302472478</v>
      </c>
      <c r="F13" s="21">
        <v>3277</v>
      </c>
      <c r="G13" s="2">
        <v>3669.1</v>
      </c>
      <c r="H13" s="2">
        <f t="shared" si="6"/>
        <v>111.96521208422337</v>
      </c>
      <c r="I13" s="21">
        <v>83.4</v>
      </c>
      <c r="J13" s="2">
        <v>82</v>
      </c>
      <c r="K13" s="2">
        <f t="shared" si="0"/>
        <v>98.32134292565947</v>
      </c>
      <c r="L13" s="21">
        <v>0</v>
      </c>
      <c r="M13" s="2">
        <v>-30.2</v>
      </c>
      <c r="N13" s="2" t="e">
        <f t="shared" si="7"/>
        <v>#DIV/0!</v>
      </c>
      <c r="O13" s="21">
        <v>35.5</v>
      </c>
      <c r="P13" s="2">
        <v>79.3</v>
      </c>
      <c r="Q13" s="2">
        <f t="shared" si="8"/>
        <v>223.38028169014086</v>
      </c>
      <c r="R13" s="23">
        <v>378</v>
      </c>
      <c r="S13" s="2">
        <v>569.9</v>
      </c>
      <c r="T13" s="2">
        <f t="shared" si="24"/>
        <v>150.76719576719577</v>
      </c>
      <c r="U13" s="23"/>
      <c r="V13" s="2"/>
      <c r="W13" s="2" t="e">
        <f t="shared" si="9"/>
        <v>#DIV/0!</v>
      </c>
      <c r="X13" s="23">
        <v>143.1</v>
      </c>
      <c r="Y13" s="2">
        <v>143.1</v>
      </c>
      <c r="Z13" s="2">
        <f t="shared" si="10"/>
        <v>100</v>
      </c>
      <c r="AA13" s="23">
        <v>66</v>
      </c>
      <c r="AB13" s="2">
        <v>72</v>
      </c>
      <c r="AC13" s="2">
        <f t="shared" si="11"/>
        <v>109.09090909090908</v>
      </c>
      <c r="AD13" s="2"/>
      <c r="AE13" s="2"/>
      <c r="AF13" s="2" t="e">
        <f t="shared" si="12"/>
        <v>#DIV/0!</v>
      </c>
      <c r="AG13" s="21">
        <v>84.9</v>
      </c>
      <c r="AH13" s="2">
        <v>87.1</v>
      </c>
      <c r="AI13" s="2">
        <f t="shared" si="13"/>
        <v>102.59128386336866</v>
      </c>
      <c r="AJ13" s="23">
        <v>10575.5</v>
      </c>
      <c r="AK13" s="25">
        <v>6949.9</v>
      </c>
      <c r="AL13" s="2">
        <f t="shared" si="14"/>
        <v>65.71698737648339</v>
      </c>
      <c r="AM13" s="23">
        <v>1157.3</v>
      </c>
      <c r="AN13" s="23">
        <v>1157.3</v>
      </c>
      <c r="AO13" s="2">
        <f t="shared" si="15"/>
        <v>100</v>
      </c>
      <c r="AP13" s="23">
        <v>0</v>
      </c>
      <c r="AQ13" s="25">
        <v>0</v>
      </c>
      <c r="AR13" s="2" t="e">
        <f t="shared" si="16"/>
        <v>#DIV/0!</v>
      </c>
      <c r="AS13" s="21">
        <v>13646.2</v>
      </c>
      <c r="AT13" s="26">
        <v>9986.3</v>
      </c>
      <c r="AU13" s="2">
        <f t="shared" si="17"/>
        <v>73.18007943603347</v>
      </c>
      <c r="AV13" s="30">
        <v>1667.5</v>
      </c>
      <c r="AW13" s="25">
        <v>1664.7</v>
      </c>
      <c r="AX13" s="2">
        <f t="shared" si="18"/>
        <v>99.83208395802099</v>
      </c>
      <c r="AY13" s="29">
        <v>1648.7</v>
      </c>
      <c r="AZ13" s="25">
        <v>1648.7</v>
      </c>
      <c r="BA13" s="2">
        <f t="shared" si="1"/>
        <v>100</v>
      </c>
      <c r="BB13" s="21">
        <v>9100.7</v>
      </c>
      <c r="BC13" s="28">
        <v>5462.2</v>
      </c>
      <c r="BD13" s="2">
        <f t="shared" si="19"/>
        <v>60.01955893502697</v>
      </c>
      <c r="BE13" s="29">
        <v>1786.9</v>
      </c>
      <c r="BF13" s="28">
        <v>1768.2</v>
      </c>
      <c r="BG13" s="2">
        <f t="shared" si="20"/>
        <v>98.95349487940007</v>
      </c>
      <c r="BH13" s="29">
        <v>988.9</v>
      </c>
      <c r="BI13" s="26">
        <v>989</v>
      </c>
      <c r="BJ13" s="2">
        <f t="shared" si="21"/>
        <v>100.01011224592982</v>
      </c>
      <c r="BK13" s="27">
        <f t="shared" si="2"/>
        <v>206.29999999999927</v>
      </c>
      <c r="BL13" s="17">
        <f t="shared" si="22"/>
        <v>632.7000000000007</v>
      </c>
      <c r="BM13" s="2">
        <f>BL13/BK13*100</f>
        <v>306.6892874454692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3"/>
        <v>30826.9</v>
      </c>
      <c r="D14" s="21">
        <f t="shared" si="4"/>
        <v>31171.4</v>
      </c>
      <c r="E14" s="2">
        <f t="shared" si="5"/>
        <v>101.11753046851936</v>
      </c>
      <c r="F14" s="21">
        <v>3250.5</v>
      </c>
      <c r="G14" s="2">
        <v>3595</v>
      </c>
      <c r="H14" s="2">
        <f t="shared" si="6"/>
        <v>110.5983694816182</v>
      </c>
      <c r="I14" s="21">
        <v>726.9</v>
      </c>
      <c r="J14" s="2">
        <v>778.1</v>
      </c>
      <c r="K14" s="2">
        <f t="shared" si="0"/>
        <v>107.04360985004814</v>
      </c>
      <c r="L14" s="21">
        <v>0.2</v>
      </c>
      <c r="M14" s="2"/>
      <c r="N14" s="2">
        <f t="shared" si="7"/>
        <v>0</v>
      </c>
      <c r="O14" s="21">
        <v>246.2</v>
      </c>
      <c r="P14" s="2">
        <v>263</v>
      </c>
      <c r="Q14" s="2">
        <f t="shared" si="8"/>
        <v>106.82372055239644</v>
      </c>
      <c r="R14" s="23">
        <v>399.9</v>
      </c>
      <c r="S14" s="2">
        <v>404.9</v>
      </c>
      <c r="T14" s="2">
        <f t="shared" si="24"/>
        <v>101.25031257814454</v>
      </c>
      <c r="U14" s="23"/>
      <c r="V14" s="2"/>
      <c r="W14" s="2" t="e">
        <f t="shared" si="9"/>
        <v>#DIV/0!</v>
      </c>
      <c r="X14" s="23">
        <v>127.8</v>
      </c>
      <c r="Y14" s="2">
        <v>127.8</v>
      </c>
      <c r="Z14" s="2">
        <f t="shared" si="10"/>
        <v>100</v>
      </c>
      <c r="AA14" s="23">
        <v>173.3</v>
      </c>
      <c r="AB14" s="2">
        <v>173.3</v>
      </c>
      <c r="AC14" s="2">
        <f t="shared" si="11"/>
        <v>100</v>
      </c>
      <c r="AD14" s="2"/>
      <c r="AE14" s="2"/>
      <c r="AF14" s="2" t="e">
        <f t="shared" si="12"/>
        <v>#DIV/0!</v>
      </c>
      <c r="AG14" s="21">
        <v>0.4</v>
      </c>
      <c r="AH14" s="2">
        <v>0.4</v>
      </c>
      <c r="AI14" s="2">
        <f t="shared" si="13"/>
        <v>100</v>
      </c>
      <c r="AJ14" s="23">
        <v>27576.4</v>
      </c>
      <c r="AK14" s="25">
        <v>27576.4</v>
      </c>
      <c r="AL14" s="2">
        <f t="shared" si="14"/>
        <v>100</v>
      </c>
      <c r="AM14" s="23">
        <v>2488.5</v>
      </c>
      <c r="AN14" s="23">
        <v>2488.5</v>
      </c>
      <c r="AO14" s="2">
        <f t="shared" si="15"/>
        <v>100</v>
      </c>
      <c r="AP14" s="23">
        <v>0</v>
      </c>
      <c r="AQ14" s="25">
        <v>0</v>
      </c>
      <c r="AR14" s="2" t="e">
        <f t="shared" si="16"/>
        <v>#DIV/0!</v>
      </c>
      <c r="AS14" s="21">
        <v>30991.2</v>
      </c>
      <c r="AT14" s="26">
        <v>30980.4</v>
      </c>
      <c r="AU14" s="2">
        <f t="shared" si="17"/>
        <v>99.96515139781616</v>
      </c>
      <c r="AV14" s="30">
        <v>1639.5</v>
      </c>
      <c r="AW14" s="25">
        <v>1636.8</v>
      </c>
      <c r="AX14" s="2">
        <f t="shared" si="18"/>
        <v>99.83531564501372</v>
      </c>
      <c r="AY14" s="29">
        <v>1563.9</v>
      </c>
      <c r="AZ14" s="25">
        <v>1563.9</v>
      </c>
      <c r="BA14" s="2">
        <f t="shared" si="1"/>
        <v>100</v>
      </c>
      <c r="BB14" s="21">
        <v>2258.3</v>
      </c>
      <c r="BC14" s="28">
        <v>2258.3</v>
      </c>
      <c r="BD14" s="2">
        <f t="shared" si="19"/>
        <v>100</v>
      </c>
      <c r="BE14" s="29">
        <v>18825.2</v>
      </c>
      <c r="BF14" s="28">
        <v>18824.4</v>
      </c>
      <c r="BG14" s="2">
        <f t="shared" si="20"/>
        <v>99.99575037715404</v>
      </c>
      <c r="BH14" s="29">
        <v>8105.9</v>
      </c>
      <c r="BI14" s="32">
        <v>8098.6</v>
      </c>
      <c r="BJ14" s="2">
        <f t="shared" si="21"/>
        <v>99.90994214090972</v>
      </c>
      <c r="BK14" s="27">
        <f t="shared" si="2"/>
        <v>-164.29999999999927</v>
      </c>
      <c r="BL14" s="17">
        <f t="shared" si="22"/>
        <v>191</v>
      </c>
      <c r="BM14" s="2">
        <f t="shared" si="23"/>
        <v>-116.25076080340891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3"/>
        <v>21246.100000000002</v>
      </c>
      <c r="D15" s="21">
        <f t="shared" si="4"/>
        <v>16953.2</v>
      </c>
      <c r="E15" s="2">
        <f t="shared" si="5"/>
        <v>79.79440932688823</v>
      </c>
      <c r="F15" s="21">
        <v>2700.2</v>
      </c>
      <c r="G15" s="2">
        <v>2804.8</v>
      </c>
      <c r="H15" s="2">
        <f t="shared" si="6"/>
        <v>103.8737871268795</v>
      </c>
      <c r="I15" s="21">
        <v>77.4</v>
      </c>
      <c r="J15" s="2">
        <v>76.9</v>
      </c>
      <c r="K15" s="2">
        <f t="shared" si="0"/>
        <v>99.35400516795866</v>
      </c>
      <c r="L15" s="21">
        <v>0</v>
      </c>
      <c r="M15" s="2"/>
      <c r="N15" s="2" t="e">
        <f t="shared" si="7"/>
        <v>#DIV/0!</v>
      </c>
      <c r="O15" s="21">
        <v>114.9</v>
      </c>
      <c r="P15" s="2">
        <v>119.6</v>
      </c>
      <c r="Q15" s="2">
        <f t="shared" si="8"/>
        <v>104.09051348999128</v>
      </c>
      <c r="R15" s="23">
        <v>515.6</v>
      </c>
      <c r="S15" s="2">
        <v>514.1</v>
      </c>
      <c r="T15" s="2">
        <f t="shared" si="24"/>
        <v>99.70907680372382</v>
      </c>
      <c r="U15" s="23"/>
      <c r="V15" s="2"/>
      <c r="W15" s="2" t="e">
        <f t="shared" si="9"/>
        <v>#DIV/0!</v>
      </c>
      <c r="X15" s="23">
        <v>44.6</v>
      </c>
      <c r="Y15" s="2">
        <v>44.6</v>
      </c>
      <c r="Z15" s="2">
        <f t="shared" si="10"/>
        <v>100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/>
      <c r="AH15" s="2">
        <v>0</v>
      </c>
      <c r="AI15" s="2" t="e">
        <f t="shared" si="13"/>
        <v>#DIV/0!</v>
      </c>
      <c r="AJ15" s="23">
        <v>18545.9</v>
      </c>
      <c r="AK15" s="25">
        <v>14148.4</v>
      </c>
      <c r="AL15" s="2">
        <f t="shared" si="14"/>
        <v>76.28855973557496</v>
      </c>
      <c r="AM15" s="23">
        <v>3250.8</v>
      </c>
      <c r="AN15" s="23">
        <v>3250.8</v>
      </c>
      <c r="AO15" s="2">
        <f t="shared" si="15"/>
        <v>100</v>
      </c>
      <c r="AP15" s="23">
        <v>0</v>
      </c>
      <c r="AQ15" s="25">
        <v>0</v>
      </c>
      <c r="AR15" s="2" t="e">
        <f t="shared" si="16"/>
        <v>#DIV/0!</v>
      </c>
      <c r="AS15" s="21">
        <v>22022.5</v>
      </c>
      <c r="AT15" s="26">
        <v>17409.6</v>
      </c>
      <c r="AU15" s="2">
        <f t="shared" si="17"/>
        <v>79.0536950845726</v>
      </c>
      <c r="AV15" s="30">
        <v>1579.4</v>
      </c>
      <c r="AW15" s="25">
        <v>1577.1</v>
      </c>
      <c r="AX15" s="2">
        <f t="shared" si="18"/>
        <v>99.85437507914396</v>
      </c>
      <c r="AY15" s="29">
        <v>1560.9</v>
      </c>
      <c r="AZ15" s="25">
        <v>1560.9</v>
      </c>
      <c r="BA15" s="2">
        <f t="shared" si="1"/>
        <v>100</v>
      </c>
      <c r="BB15" s="21">
        <v>6988.6</v>
      </c>
      <c r="BC15" s="28">
        <v>5117.1</v>
      </c>
      <c r="BD15" s="2">
        <f t="shared" si="19"/>
        <v>73.22067366854593</v>
      </c>
      <c r="BE15" s="29">
        <v>8224.9</v>
      </c>
      <c r="BF15" s="28">
        <v>5488.5</v>
      </c>
      <c r="BG15" s="2">
        <f t="shared" si="20"/>
        <v>66.73029459324734</v>
      </c>
      <c r="BH15" s="29">
        <v>5117.6</v>
      </c>
      <c r="BI15" s="26">
        <v>5114.8</v>
      </c>
      <c r="BJ15" s="2">
        <f t="shared" si="21"/>
        <v>99.94528685321245</v>
      </c>
      <c r="BK15" s="27">
        <f t="shared" si="2"/>
        <v>-776.3999999999978</v>
      </c>
      <c r="BL15" s="17">
        <f t="shared" si="22"/>
        <v>-456.3999999999978</v>
      </c>
      <c r="BM15" s="2">
        <f t="shared" si="23"/>
        <v>58.784131890777836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3"/>
        <v>10897.9</v>
      </c>
      <c r="D16" s="21">
        <f t="shared" si="4"/>
        <v>9209.4</v>
      </c>
      <c r="E16" s="2">
        <f t="shared" si="5"/>
        <v>84.50618926582185</v>
      </c>
      <c r="F16" s="21">
        <v>1797.1</v>
      </c>
      <c r="G16" s="2">
        <v>1888.5</v>
      </c>
      <c r="H16" s="2">
        <f t="shared" si="6"/>
        <v>105.08597184352568</v>
      </c>
      <c r="I16" s="21">
        <v>12.9</v>
      </c>
      <c r="J16" s="2">
        <v>13.1</v>
      </c>
      <c r="K16" s="2">
        <f t="shared" si="0"/>
        <v>101.55038759689923</v>
      </c>
      <c r="L16" s="21">
        <v>0</v>
      </c>
      <c r="M16" s="2"/>
      <c r="N16" s="2" t="e">
        <f t="shared" si="7"/>
        <v>#DIV/0!</v>
      </c>
      <c r="O16" s="21">
        <v>25.9</v>
      </c>
      <c r="P16" s="2">
        <v>28.2</v>
      </c>
      <c r="Q16" s="2">
        <f t="shared" si="8"/>
        <v>108.88030888030889</v>
      </c>
      <c r="R16" s="23">
        <v>376</v>
      </c>
      <c r="S16" s="2">
        <v>364.7</v>
      </c>
      <c r="T16" s="2">
        <f t="shared" si="24"/>
        <v>96.99468085106383</v>
      </c>
      <c r="U16" s="23"/>
      <c r="V16" s="2"/>
      <c r="W16" s="2" t="e">
        <f t="shared" si="9"/>
        <v>#DIV/0!</v>
      </c>
      <c r="X16" s="23">
        <v>358.3</v>
      </c>
      <c r="Y16" s="2">
        <v>298.6</v>
      </c>
      <c r="Z16" s="2">
        <f t="shared" si="10"/>
        <v>83.3379849288306</v>
      </c>
      <c r="AA16" s="23">
        <v>16</v>
      </c>
      <c r="AB16" s="2">
        <v>46.3</v>
      </c>
      <c r="AC16" s="2">
        <f t="shared" si="11"/>
        <v>289.375</v>
      </c>
      <c r="AD16" s="2"/>
      <c r="AE16" s="2"/>
      <c r="AF16" s="2" t="e">
        <f t="shared" si="12"/>
        <v>#DIV/0!</v>
      </c>
      <c r="AG16" s="21"/>
      <c r="AH16" s="2">
        <v>0</v>
      </c>
      <c r="AI16" s="2" t="e">
        <f t="shared" si="13"/>
        <v>#DIV/0!</v>
      </c>
      <c r="AJ16" s="23">
        <v>9100.8</v>
      </c>
      <c r="AK16" s="25">
        <v>7320.9</v>
      </c>
      <c r="AL16" s="2">
        <f t="shared" si="14"/>
        <v>80.44237869198312</v>
      </c>
      <c r="AM16" s="23">
        <v>661.1</v>
      </c>
      <c r="AN16" s="23">
        <v>661.1</v>
      </c>
      <c r="AO16" s="2">
        <f t="shared" si="15"/>
        <v>100</v>
      </c>
      <c r="AP16" s="23">
        <v>0</v>
      </c>
      <c r="AQ16" s="25">
        <v>0</v>
      </c>
      <c r="AR16" s="2" t="e">
        <f t="shared" si="16"/>
        <v>#DIV/0!</v>
      </c>
      <c r="AS16" s="21">
        <v>10997.7</v>
      </c>
      <c r="AT16" s="26">
        <v>9079.8</v>
      </c>
      <c r="AU16" s="2">
        <f t="shared" si="17"/>
        <v>82.56089909708393</v>
      </c>
      <c r="AV16" s="30">
        <v>1438.7</v>
      </c>
      <c r="AW16" s="25">
        <v>1430.3</v>
      </c>
      <c r="AX16" s="2">
        <f t="shared" si="18"/>
        <v>99.41613957044554</v>
      </c>
      <c r="AY16" s="29">
        <v>1375</v>
      </c>
      <c r="AZ16" s="25">
        <v>1373.4</v>
      </c>
      <c r="BA16" s="2">
        <f t="shared" si="1"/>
        <v>99.88363636363637</v>
      </c>
      <c r="BB16" s="21">
        <v>7998.3</v>
      </c>
      <c r="BC16" s="28">
        <v>6108.6</v>
      </c>
      <c r="BD16" s="2">
        <f t="shared" si="19"/>
        <v>76.37372941750122</v>
      </c>
      <c r="BE16" s="29">
        <v>305</v>
      </c>
      <c r="BF16" s="28">
        <v>302.1</v>
      </c>
      <c r="BG16" s="2">
        <f t="shared" si="20"/>
        <v>99.04918032786885</v>
      </c>
      <c r="BH16" s="29">
        <v>1148</v>
      </c>
      <c r="BI16" s="26">
        <v>1131.1</v>
      </c>
      <c r="BJ16" s="2">
        <f t="shared" si="21"/>
        <v>98.52787456445992</v>
      </c>
      <c r="BK16" s="27">
        <f t="shared" si="2"/>
        <v>-99.80000000000109</v>
      </c>
      <c r="BL16" s="17">
        <f t="shared" si="22"/>
        <v>129.60000000000036</v>
      </c>
      <c r="BM16" s="2">
        <f t="shared" si="23"/>
        <v>-129.8597194388767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6880.4</v>
      </c>
      <c r="D17" s="21">
        <f t="shared" si="4"/>
        <v>7330.9</v>
      </c>
      <c r="E17" s="2">
        <f t="shared" si="5"/>
        <v>106.54758444276496</v>
      </c>
      <c r="F17" s="21">
        <v>4722.8</v>
      </c>
      <c r="G17" s="2">
        <v>5173.3</v>
      </c>
      <c r="H17" s="2">
        <f t="shared" si="6"/>
        <v>109.53883289573983</v>
      </c>
      <c r="I17" s="21">
        <v>2031.5</v>
      </c>
      <c r="J17" s="2">
        <v>2338.5</v>
      </c>
      <c r="K17" s="2">
        <f t="shared" si="0"/>
        <v>115.11198621708097</v>
      </c>
      <c r="L17" s="21">
        <v>0</v>
      </c>
      <c r="M17" s="2"/>
      <c r="N17" s="2" t="e">
        <f t="shared" si="7"/>
        <v>#DIV/0!</v>
      </c>
      <c r="O17" s="21">
        <v>248</v>
      </c>
      <c r="P17" s="2">
        <v>263.6</v>
      </c>
      <c r="Q17" s="2">
        <f t="shared" si="8"/>
        <v>106.29032258064517</v>
      </c>
      <c r="R17" s="23">
        <v>1120.4</v>
      </c>
      <c r="S17" s="2">
        <v>1156</v>
      </c>
      <c r="T17" s="2">
        <f t="shared" si="24"/>
        <v>103.17743662977507</v>
      </c>
      <c r="U17" s="23"/>
      <c r="V17" s="2"/>
      <c r="W17" s="2" t="e">
        <f t="shared" si="9"/>
        <v>#DIV/0!</v>
      </c>
      <c r="X17" s="23">
        <v>5.5</v>
      </c>
      <c r="Y17" s="2">
        <v>5.5</v>
      </c>
      <c r="Z17" s="2">
        <f t="shared" si="10"/>
        <v>100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0</v>
      </c>
      <c r="AH17" s="2">
        <v>17.7</v>
      </c>
      <c r="AI17" s="2" t="e">
        <f t="shared" si="13"/>
        <v>#DIV/0!</v>
      </c>
      <c r="AJ17" s="23">
        <v>2157.6</v>
      </c>
      <c r="AK17" s="25">
        <v>2157.6</v>
      </c>
      <c r="AL17" s="2">
        <f t="shared" si="14"/>
        <v>100</v>
      </c>
      <c r="AM17" s="23">
        <v>0</v>
      </c>
      <c r="AN17" s="23">
        <v>0</v>
      </c>
      <c r="AO17" s="2" t="e">
        <f t="shared" si="15"/>
        <v>#DIV/0!</v>
      </c>
      <c r="AP17" s="23">
        <v>0</v>
      </c>
      <c r="AQ17" s="25">
        <v>0</v>
      </c>
      <c r="AR17" s="2" t="e">
        <f t="shared" si="16"/>
        <v>#DIV/0!</v>
      </c>
      <c r="AS17" s="21">
        <v>26201.6</v>
      </c>
      <c r="AT17" s="26">
        <v>26163.7</v>
      </c>
      <c r="AU17" s="2">
        <f t="shared" si="17"/>
        <v>99.85535234489498</v>
      </c>
      <c r="AV17" s="30">
        <v>1716.6</v>
      </c>
      <c r="AW17" s="25">
        <v>1705.7</v>
      </c>
      <c r="AX17" s="2">
        <f t="shared" si="18"/>
        <v>99.3650238844227</v>
      </c>
      <c r="AY17" s="29">
        <v>1684.9</v>
      </c>
      <c r="AZ17" s="25">
        <v>1680.8</v>
      </c>
      <c r="BA17" s="2">
        <f t="shared" si="1"/>
        <v>99.75666211644607</v>
      </c>
      <c r="BB17" s="21">
        <v>15586.3</v>
      </c>
      <c r="BC17" s="28">
        <v>15586.3</v>
      </c>
      <c r="BD17" s="2">
        <f t="shared" si="19"/>
        <v>100</v>
      </c>
      <c r="BE17" s="29">
        <v>7294.4</v>
      </c>
      <c r="BF17" s="28">
        <v>7294.4</v>
      </c>
      <c r="BG17" s="2">
        <f t="shared" si="20"/>
        <v>100</v>
      </c>
      <c r="BH17" s="29">
        <v>1467.8</v>
      </c>
      <c r="BI17" s="26">
        <v>1440.8</v>
      </c>
      <c r="BJ17" s="2">
        <f t="shared" si="21"/>
        <v>98.1605123313803</v>
      </c>
      <c r="BK17" s="27">
        <f t="shared" si="2"/>
        <v>-19321.199999999997</v>
      </c>
      <c r="BL17" s="17">
        <f t="shared" si="22"/>
        <v>-18832.800000000003</v>
      </c>
      <c r="BM17" s="2">
        <f t="shared" si="23"/>
        <v>97.47220669523635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3"/>
        <v>13205</v>
      </c>
      <c r="D18" s="21">
        <f t="shared" si="4"/>
        <v>13559.900000000001</v>
      </c>
      <c r="E18" s="2">
        <f t="shared" si="5"/>
        <v>102.68761832639153</v>
      </c>
      <c r="F18" s="21">
        <v>3128.9</v>
      </c>
      <c r="G18" s="2">
        <v>3483.8</v>
      </c>
      <c r="H18" s="2">
        <f t="shared" si="6"/>
        <v>111.342644379814</v>
      </c>
      <c r="I18" s="21">
        <v>343.5</v>
      </c>
      <c r="J18" s="2">
        <v>344.6</v>
      </c>
      <c r="K18" s="2">
        <f t="shared" si="0"/>
        <v>100.3202328966521</v>
      </c>
      <c r="L18" s="21">
        <v>7.4</v>
      </c>
      <c r="M18" s="2">
        <v>7.4</v>
      </c>
      <c r="N18" s="2">
        <f t="shared" si="7"/>
        <v>100</v>
      </c>
      <c r="O18" s="21">
        <v>439.8</v>
      </c>
      <c r="P18" s="2">
        <v>456.5</v>
      </c>
      <c r="Q18" s="2">
        <f t="shared" si="8"/>
        <v>103.79718053660754</v>
      </c>
      <c r="R18" s="23">
        <v>856.8</v>
      </c>
      <c r="S18" s="2">
        <v>833.3</v>
      </c>
      <c r="T18" s="2">
        <f t="shared" si="24"/>
        <v>97.25723622782446</v>
      </c>
      <c r="U18" s="23"/>
      <c r="V18" s="2"/>
      <c r="W18" s="2" t="e">
        <f t="shared" si="9"/>
        <v>#DIV/0!</v>
      </c>
      <c r="X18" s="23">
        <v>45.2</v>
      </c>
      <c r="Y18" s="2">
        <v>46.6</v>
      </c>
      <c r="Z18" s="2">
        <f t="shared" si="10"/>
        <v>103.09734513274336</v>
      </c>
      <c r="AA18" s="23">
        <v>18</v>
      </c>
      <c r="AB18" s="2">
        <v>18</v>
      </c>
      <c r="AC18" s="2">
        <f t="shared" si="11"/>
        <v>100</v>
      </c>
      <c r="AD18" s="2"/>
      <c r="AE18" s="2"/>
      <c r="AF18" s="2" t="e">
        <f t="shared" si="12"/>
        <v>#DIV/0!</v>
      </c>
      <c r="AG18" s="21"/>
      <c r="AH18" s="2">
        <v>0</v>
      </c>
      <c r="AI18" s="2" t="e">
        <f t="shared" si="13"/>
        <v>#DIV/0!</v>
      </c>
      <c r="AJ18" s="23">
        <v>10076.1</v>
      </c>
      <c r="AK18" s="25">
        <v>10076.1</v>
      </c>
      <c r="AL18" s="2">
        <f t="shared" si="14"/>
        <v>100</v>
      </c>
      <c r="AM18" s="23">
        <v>6654.4</v>
      </c>
      <c r="AN18" s="23">
        <v>6654.4</v>
      </c>
      <c r="AO18" s="2">
        <f t="shared" si="15"/>
        <v>100</v>
      </c>
      <c r="AP18" s="23">
        <v>0</v>
      </c>
      <c r="AQ18" s="25">
        <v>0</v>
      </c>
      <c r="AR18" s="2" t="e">
        <f t="shared" si="16"/>
        <v>#DIV/0!</v>
      </c>
      <c r="AS18" s="21">
        <v>13138.6</v>
      </c>
      <c r="AT18" s="26">
        <v>13116.5</v>
      </c>
      <c r="AU18" s="2">
        <f t="shared" si="17"/>
        <v>99.83179334175635</v>
      </c>
      <c r="AV18" s="30">
        <v>1692.8</v>
      </c>
      <c r="AW18" s="25">
        <v>1685.7</v>
      </c>
      <c r="AX18" s="2">
        <f t="shared" si="18"/>
        <v>99.58057655954632</v>
      </c>
      <c r="AY18" s="29">
        <v>1667.8</v>
      </c>
      <c r="AZ18" s="25">
        <v>1667.4</v>
      </c>
      <c r="BA18" s="2">
        <f t="shared" si="1"/>
        <v>99.97601630890995</v>
      </c>
      <c r="BB18" s="21">
        <v>4786.8</v>
      </c>
      <c r="BC18" s="28">
        <v>4786.8</v>
      </c>
      <c r="BD18" s="2">
        <f t="shared" si="19"/>
        <v>100</v>
      </c>
      <c r="BE18" s="29">
        <v>3186.5</v>
      </c>
      <c r="BF18" s="28">
        <v>3186.4</v>
      </c>
      <c r="BG18" s="2">
        <f t="shared" si="20"/>
        <v>99.99686176055233</v>
      </c>
      <c r="BH18" s="29">
        <v>3181.4</v>
      </c>
      <c r="BI18" s="26">
        <v>3166.6</v>
      </c>
      <c r="BJ18" s="2">
        <f t="shared" si="21"/>
        <v>99.53479600176023</v>
      </c>
      <c r="BK18" s="27">
        <f t="shared" si="2"/>
        <v>66.39999999999964</v>
      </c>
      <c r="BL18" s="17">
        <f t="shared" si="22"/>
        <v>443.40000000000146</v>
      </c>
      <c r="BM18" s="2">
        <f t="shared" si="23"/>
        <v>667.7710843373552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3"/>
        <v>5629.9</v>
      </c>
      <c r="D19" s="21">
        <f t="shared" si="4"/>
        <v>5783.799999999999</v>
      </c>
      <c r="E19" s="2">
        <f t="shared" si="5"/>
        <v>102.73361871436437</v>
      </c>
      <c r="F19" s="21">
        <v>1663.6</v>
      </c>
      <c r="G19" s="2">
        <v>1817.6</v>
      </c>
      <c r="H19" s="2">
        <f t="shared" si="6"/>
        <v>109.25703294061073</v>
      </c>
      <c r="I19" s="21">
        <v>21.9</v>
      </c>
      <c r="J19" s="2">
        <v>22.7</v>
      </c>
      <c r="K19" s="2">
        <f t="shared" si="0"/>
        <v>103.65296803652969</v>
      </c>
      <c r="L19" s="21"/>
      <c r="M19" s="2"/>
      <c r="N19" s="2" t="e">
        <f t="shared" si="7"/>
        <v>#DIV/0!</v>
      </c>
      <c r="O19" s="21">
        <v>100.6</v>
      </c>
      <c r="P19" s="2">
        <v>102.6</v>
      </c>
      <c r="Q19" s="2">
        <f t="shared" si="8"/>
        <v>101.98807157057655</v>
      </c>
      <c r="R19" s="23">
        <v>296.1</v>
      </c>
      <c r="S19" s="2">
        <v>324</v>
      </c>
      <c r="T19" s="2">
        <f t="shared" si="24"/>
        <v>109.4224924012158</v>
      </c>
      <c r="U19" s="23"/>
      <c r="V19" s="2"/>
      <c r="W19" s="2" t="e">
        <f t="shared" si="9"/>
        <v>#DIV/0!</v>
      </c>
      <c r="X19" s="23">
        <v>227.1</v>
      </c>
      <c r="Y19" s="2">
        <v>244.4</v>
      </c>
      <c r="Z19" s="2">
        <f t="shared" si="10"/>
        <v>107.61778952003522</v>
      </c>
      <c r="AA19" s="23">
        <v>0</v>
      </c>
      <c r="AB19" s="2">
        <v>0</v>
      </c>
      <c r="AC19" s="2" t="e">
        <f t="shared" si="11"/>
        <v>#DIV/0!</v>
      </c>
      <c r="AD19" s="2"/>
      <c r="AE19" s="2"/>
      <c r="AF19" s="2" t="e">
        <f t="shared" si="12"/>
        <v>#DIV/0!</v>
      </c>
      <c r="AG19" s="21"/>
      <c r="AH19" s="2">
        <v>0</v>
      </c>
      <c r="AI19" s="2" t="e">
        <f t="shared" si="13"/>
        <v>#DIV/0!</v>
      </c>
      <c r="AJ19" s="23">
        <v>3966.3</v>
      </c>
      <c r="AK19" s="25">
        <v>3966.2</v>
      </c>
      <c r="AL19" s="2">
        <f t="shared" si="14"/>
        <v>99.9974787585407</v>
      </c>
      <c r="AM19" s="23">
        <v>1589.7</v>
      </c>
      <c r="AN19" s="23">
        <v>1589.7</v>
      </c>
      <c r="AO19" s="2">
        <f t="shared" si="15"/>
        <v>100</v>
      </c>
      <c r="AP19" s="23">
        <v>0</v>
      </c>
      <c r="AQ19" s="25">
        <v>0</v>
      </c>
      <c r="AR19" s="2" t="e">
        <f t="shared" si="16"/>
        <v>#DIV/0!</v>
      </c>
      <c r="AS19" s="21">
        <v>5644.1</v>
      </c>
      <c r="AT19" s="26">
        <v>5561.1</v>
      </c>
      <c r="AU19" s="2">
        <f t="shared" si="17"/>
        <v>98.52943782002444</v>
      </c>
      <c r="AV19" s="30">
        <v>1350.1</v>
      </c>
      <c r="AW19" s="25">
        <v>1347.8</v>
      </c>
      <c r="AX19" s="2">
        <f t="shared" si="18"/>
        <v>99.82964224872232</v>
      </c>
      <c r="AY19" s="29">
        <v>1332.7</v>
      </c>
      <c r="AZ19" s="25">
        <v>1332.7</v>
      </c>
      <c r="BA19" s="2">
        <f t="shared" si="1"/>
        <v>100</v>
      </c>
      <c r="BB19" s="21">
        <v>1227.6</v>
      </c>
      <c r="BC19" s="28">
        <v>1227.6</v>
      </c>
      <c r="BD19" s="2">
        <f t="shared" si="19"/>
        <v>100</v>
      </c>
      <c r="BE19" s="29">
        <v>1668.4</v>
      </c>
      <c r="BF19" s="28">
        <v>1609.4</v>
      </c>
      <c r="BG19" s="2">
        <f t="shared" si="20"/>
        <v>96.46367777511388</v>
      </c>
      <c r="BH19" s="29">
        <v>1286.5</v>
      </c>
      <c r="BI19" s="26">
        <v>1264.9</v>
      </c>
      <c r="BJ19" s="2">
        <f t="shared" si="21"/>
        <v>98.32102603964245</v>
      </c>
      <c r="BK19" s="27">
        <f t="shared" si="2"/>
        <v>-14.200000000000728</v>
      </c>
      <c r="BL19" s="17">
        <f t="shared" si="22"/>
        <v>222.6999999999989</v>
      </c>
      <c r="BM19" s="2">
        <f t="shared" si="23"/>
        <v>-1568.3098591548414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3"/>
        <v>11083.300000000001</v>
      </c>
      <c r="D20" s="21">
        <f t="shared" si="4"/>
        <v>10488.3</v>
      </c>
      <c r="E20" s="2">
        <f t="shared" si="5"/>
        <v>94.63156280169262</v>
      </c>
      <c r="F20" s="21">
        <v>1941.6</v>
      </c>
      <c r="G20" s="2">
        <v>2072</v>
      </c>
      <c r="H20" s="2">
        <f t="shared" si="6"/>
        <v>106.71611042439227</v>
      </c>
      <c r="I20" s="21">
        <v>13.8</v>
      </c>
      <c r="J20" s="2">
        <v>13.7</v>
      </c>
      <c r="K20" s="2">
        <f t="shared" si="0"/>
        <v>99.27536231884056</v>
      </c>
      <c r="L20" s="21">
        <v>0.4</v>
      </c>
      <c r="M20" s="2">
        <v>0.4</v>
      </c>
      <c r="N20" s="2">
        <f t="shared" si="7"/>
        <v>100</v>
      </c>
      <c r="O20" s="21">
        <v>31.5</v>
      </c>
      <c r="P20" s="2">
        <v>64.6</v>
      </c>
      <c r="Q20" s="2">
        <f t="shared" si="8"/>
        <v>205.07936507936506</v>
      </c>
      <c r="R20" s="23">
        <v>256.1</v>
      </c>
      <c r="S20" s="2">
        <v>295.1</v>
      </c>
      <c r="T20" s="2">
        <f t="shared" si="24"/>
        <v>115.22842639593908</v>
      </c>
      <c r="U20" s="23"/>
      <c r="V20" s="2"/>
      <c r="W20" s="2" t="e">
        <f t="shared" si="9"/>
        <v>#DIV/0!</v>
      </c>
      <c r="X20" s="23">
        <v>113.7</v>
      </c>
      <c r="Y20" s="2">
        <v>122</v>
      </c>
      <c r="Z20" s="2">
        <f t="shared" si="10"/>
        <v>107.29991204925243</v>
      </c>
      <c r="AA20" s="23">
        <v>31.4</v>
      </c>
      <c r="AB20" s="2">
        <v>33.3</v>
      </c>
      <c r="AC20" s="2">
        <f t="shared" si="11"/>
        <v>106.05095541401272</v>
      </c>
      <c r="AD20" s="2"/>
      <c r="AE20" s="2"/>
      <c r="AF20" s="2" t="e">
        <f t="shared" si="12"/>
        <v>#DIV/0!</v>
      </c>
      <c r="AG20" s="21"/>
      <c r="AH20" s="2">
        <v>0</v>
      </c>
      <c r="AI20" s="2" t="e">
        <f t="shared" si="13"/>
        <v>#DIV/0!</v>
      </c>
      <c r="AJ20" s="23">
        <v>9141.7</v>
      </c>
      <c r="AK20" s="25">
        <v>8416.3</v>
      </c>
      <c r="AL20" s="2">
        <f t="shared" si="14"/>
        <v>92.0649332181104</v>
      </c>
      <c r="AM20" s="23">
        <v>2164</v>
      </c>
      <c r="AN20" s="23">
        <v>2164</v>
      </c>
      <c r="AO20" s="2">
        <f t="shared" si="15"/>
        <v>100</v>
      </c>
      <c r="AP20" s="23">
        <v>0</v>
      </c>
      <c r="AQ20" s="25">
        <v>0</v>
      </c>
      <c r="AR20" s="2" t="e">
        <f t="shared" si="16"/>
        <v>#DIV/0!</v>
      </c>
      <c r="AS20" s="21">
        <v>10857.5</v>
      </c>
      <c r="AT20" s="26">
        <v>10065.4</v>
      </c>
      <c r="AU20" s="2">
        <f t="shared" si="17"/>
        <v>92.70458208611558</v>
      </c>
      <c r="AV20" s="30">
        <v>1358.5</v>
      </c>
      <c r="AW20" s="25">
        <v>1355.7</v>
      </c>
      <c r="AX20" s="2">
        <f t="shared" si="18"/>
        <v>99.79389032020612</v>
      </c>
      <c r="AY20" s="29">
        <v>1313.3</v>
      </c>
      <c r="AZ20" s="25">
        <v>1313.2</v>
      </c>
      <c r="BA20" s="2">
        <f t="shared" si="1"/>
        <v>99.99238559354299</v>
      </c>
      <c r="BB20" s="21">
        <v>6645</v>
      </c>
      <c r="BC20" s="28">
        <v>5919.6</v>
      </c>
      <c r="BD20" s="2">
        <f t="shared" si="19"/>
        <v>89.08352144469526</v>
      </c>
      <c r="BE20" s="29">
        <v>1795.9</v>
      </c>
      <c r="BF20" s="28">
        <v>1759.7</v>
      </c>
      <c r="BG20" s="2">
        <f t="shared" si="20"/>
        <v>97.98429756667966</v>
      </c>
      <c r="BH20" s="29">
        <v>937.4</v>
      </c>
      <c r="BI20" s="26">
        <v>909.7</v>
      </c>
      <c r="BJ20" s="2">
        <f t="shared" si="21"/>
        <v>97.04501813526777</v>
      </c>
      <c r="BK20" s="27">
        <f t="shared" si="2"/>
        <v>225.8000000000011</v>
      </c>
      <c r="BL20" s="17">
        <f t="shared" si="22"/>
        <v>422.89999999999964</v>
      </c>
      <c r="BM20" s="2">
        <f t="shared" si="23"/>
        <v>187.28963684676597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17054.8</v>
      </c>
      <c r="D21" s="21">
        <f t="shared" si="4"/>
        <v>12971.2</v>
      </c>
      <c r="E21" s="2">
        <f t="shared" si="5"/>
        <v>76.05600769284894</v>
      </c>
      <c r="F21" s="21">
        <v>2454.2</v>
      </c>
      <c r="G21" s="2">
        <v>2484.1</v>
      </c>
      <c r="H21" s="2">
        <f t="shared" si="6"/>
        <v>101.21831961535328</v>
      </c>
      <c r="I21" s="21">
        <v>58.3</v>
      </c>
      <c r="J21" s="2">
        <v>59.2</v>
      </c>
      <c r="K21" s="2">
        <f t="shared" si="0"/>
        <v>101.54373927958835</v>
      </c>
      <c r="L21" s="21">
        <v>10.5</v>
      </c>
      <c r="M21" s="2">
        <v>10.6</v>
      </c>
      <c r="N21" s="2">
        <f t="shared" si="7"/>
        <v>100.95238095238095</v>
      </c>
      <c r="O21" s="21">
        <v>193.9</v>
      </c>
      <c r="P21" s="2">
        <v>197</v>
      </c>
      <c r="Q21" s="2">
        <f t="shared" si="8"/>
        <v>101.59876224858174</v>
      </c>
      <c r="R21" s="23">
        <v>758.2</v>
      </c>
      <c r="S21" s="2">
        <v>720.9</v>
      </c>
      <c r="T21" s="2">
        <f t="shared" si="24"/>
        <v>95.08045370614613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37.2</v>
      </c>
      <c r="AB21" s="2">
        <v>35.6</v>
      </c>
      <c r="AC21" s="2">
        <f t="shared" si="11"/>
        <v>95.69892473118279</v>
      </c>
      <c r="AD21" s="2"/>
      <c r="AE21" s="2"/>
      <c r="AF21" s="2" t="e">
        <f t="shared" si="12"/>
        <v>#DIV/0!</v>
      </c>
      <c r="AG21" s="21"/>
      <c r="AH21" s="2">
        <v>0</v>
      </c>
      <c r="AI21" s="2" t="e">
        <f t="shared" si="13"/>
        <v>#DIV/0!</v>
      </c>
      <c r="AJ21" s="23">
        <v>14600.6</v>
      </c>
      <c r="AK21" s="25">
        <v>10487.1</v>
      </c>
      <c r="AL21" s="2">
        <f t="shared" si="14"/>
        <v>71.82650028081038</v>
      </c>
      <c r="AM21" s="23">
        <v>3803.7</v>
      </c>
      <c r="AN21" s="23">
        <v>3803.7</v>
      </c>
      <c r="AO21" s="2">
        <f t="shared" si="15"/>
        <v>100</v>
      </c>
      <c r="AP21" s="23">
        <v>0</v>
      </c>
      <c r="AQ21" s="25">
        <v>0</v>
      </c>
      <c r="AR21" s="2" t="e">
        <f t="shared" si="16"/>
        <v>#DIV/0!</v>
      </c>
      <c r="AS21" s="21">
        <v>16740</v>
      </c>
      <c r="AT21" s="26">
        <v>12530.8</v>
      </c>
      <c r="AU21" s="2">
        <f t="shared" si="17"/>
        <v>74.85543608124253</v>
      </c>
      <c r="AV21" s="30">
        <v>1543.3</v>
      </c>
      <c r="AW21" s="25">
        <v>1542.5</v>
      </c>
      <c r="AX21" s="2">
        <f t="shared" si="18"/>
        <v>99.94816302727921</v>
      </c>
      <c r="AY21" s="29">
        <v>1480.8</v>
      </c>
      <c r="AZ21" s="25">
        <v>1480.8</v>
      </c>
      <c r="BA21" s="2">
        <f t="shared" si="1"/>
        <v>100</v>
      </c>
      <c r="BB21" s="21">
        <v>7113.2</v>
      </c>
      <c r="BC21" s="28">
        <v>4399.7</v>
      </c>
      <c r="BD21" s="2">
        <f t="shared" si="19"/>
        <v>61.85261204521172</v>
      </c>
      <c r="BE21" s="29">
        <v>6006.2</v>
      </c>
      <c r="BF21" s="28">
        <v>4535.9</v>
      </c>
      <c r="BG21" s="2">
        <f t="shared" si="20"/>
        <v>75.52029569444908</v>
      </c>
      <c r="BH21" s="29">
        <v>1922.8</v>
      </c>
      <c r="BI21" s="26">
        <v>1898.1</v>
      </c>
      <c r="BJ21" s="2">
        <f t="shared" si="21"/>
        <v>98.71541501976284</v>
      </c>
      <c r="BK21" s="27">
        <f t="shared" si="2"/>
        <v>314.7999999999993</v>
      </c>
      <c r="BL21" s="17">
        <f t="shared" si="22"/>
        <v>440.40000000000146</v>
      </c>
      <c r="BM21" s="2">
        <f t="shared" si="23"/>
        <v>139.89834815756114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3"/>
        <v>17840.399999999998</v>
      </c>
      <c r="D22" s="21">
        <f t="shared" si="4"/>
        <v>13290.900000000001</v>
      </c>
      <c r="E22" s="2">
        <f t="shared" si="5"/>
        <v>74.49889015941348</v>
      </c>
      <c r="F22" s="21">
        <v>2643.1</v>
      </c>
      <c r="G22" s="2">
        <v>3225.7</v>
      </c>
      <c r="H22" s="2">
        <f t="shared" si="6"/>
        <v>122.0422988157845</v>
      </c>
      <c r="I22" s="21">
        <v>286.8</v>
      </c>
      <c r="J22" s="2">
        <v>296.7</v>
      </c>
      <c r="K22" s="2">
        <f t="shared" si="0"/>
        <v>103.45188284518827</v>
      </c>
      <c r="L22" s="21">
        <v>0</v>
      </c>
      <c r="M22" s="2"/>
      <c r="N22" s="2" t="e">
        <f t="shared" si="7"/>
        <v>#DIV/0!</v>
      </c>
      <c r="O22" s="21">
        <v>222.6</v>
      </c>
      <c r="P22" s="2">
        <v>235.2</v>
      </c>
      <c r="Q22" s="2">
        <f t="shared" si="8"/>
        <v>105.66037735849056</v>
      </c>
      <c r="R22" s="23">
        <v>717.7</v>
      </c>
      <c r="S22" s="2">
        <v>745.4</v>
      </c>
      <c r="T22" s="2">
        <f t="shared" si="24"/>
        <v>103.85955134457294</v>
      </c>
      <c r="U22" s="23"/>
      <c r="V22" s="2"/>
      <c r="W22" s="2" t="e">
        <f t="shared" si="9"/>
        <v>#DIV/0!</v>
      </c>
      <c r="X22" s="23">
        <v>301.1</v>
      </c>
      <c r="Y22" s="2">
        <v>316.7</v>
      </c>
      <c r="Z22" s="2">
        <f t="shared" si="10"/>
        <v>105.18100298904018</v>
      </c>
      <c r="AA22" s="23">
        <v>27.3</v>
      </c>
      <c r="AB22" s="2">
        <v>27.3</v>
      </c>
      <c r="AC22" s="2">
        <f t="shared" si="11"/>
        <v>100</v>
      </c>
      <c r="AD22" s="2"/>
      <c r="AE22" s="2"/>
      <c r="AF22" s="2" t="e">
        <f t="shared" si="12"/>
        <v>#DIV/0!</v>
      </c>
      <c r="AG22" s="21">
        <v>6.7</v>
      </c>
      <c r="AH22" s="2">
        <v>6.7</v>
      </c>
      <c r="AI22" s="2">
        <f t="shared" si="13"/>
        <v>100</v>
      </c>
      <c r="AJ22" s="23">
        <v>15197.3</v>
      </c>
      <c r="AK22" s="25">
        <v>10065.2</v>
      </c>
      <c r="AL22" s="2">
        <f t="shared" si="14"/>
        <v>66.23018562507814</v>
      </c>
      <c r="AM22" s="23">
        <v>2588</v>
      </c>
      <c r="AN22" s="23">
        <v>2588</v>
      </c>
      <c r="AO22" s="2">
        <f t="shared" si="15"/>
        <v>100</v>
      </c>
      <c r="AP22" s="23">
        <v>0</v>
      </c>
      <c r="AQ22" s="25">
        <v>0</v>
      </c>
      <c r="AR22" s="2" t="e">
        <f t="shared" si="16"/>
        <v>#DIV/0!</v>
      </c>
      <c r="AS22" s="21">
        <v>18243</v>
      </c>
      <c r="AT22" s="26">
        <v>13080.8</v>
      </c>
      <c r="AU22" s="2">
        <f t="shared" si="17"/>
        <v>71.70311900454969</v>
      </c>
      <c r="AV22" s="30">
        <v>1807.5</v>
      </c>
      <c r="AW22" s="25">
        <v>1801.3</v>
      </c>
      <c r="AX22" s="2">
        <f t="shared" si="18"/>
        <v>99.65698478561549</v>
      </c>
      <c r="AY22" s="29">
        <v>1784.2</v>
      </c>
      <c r="AZ22" s="25">
        <v>1783</v>
      </c>
      <c r="BA22" s="2">
        <f t="shared" si="1"/>
        <v>99.93274296603519</v>
      </c>
      <c r="BB22" s="21">
        <v>13100.7</v>
      </c>
      <c r="BC22" s="28">
        <v>7958.7</v>
      </c>
      <c r="BD22" s="2">
        <f t="shared" si="19"/>
        <v>60.75018892120268</v>
      </c>
      <c r="BE22" s="29">
        <v>862.9</v>
      </c>
      <c r="BF22" s="28">
        <v>862.8</v>
      </c>
      <c r="BG22" s="2">
        <f t="shared" si="20"/>
        <v>99.98841117163055</v>
      </c>
      <c r="BH22" s="29">
        <v>2340.9</v>
      </c>
      <c r="BI22" s="26">
        <v>2326.8</v>
      </c>
      <c r="BJ22" s="2">
        <f t="shared" si="21"/>
        <v>99.39766756375754</v>
      </c>
      <c r="BK22" s="27">
        <f t="shared" si="2"/>
        <v>-402.6000000000022</v>
      </c>
      <c r="BL22" s="17">
        <f t="shared" si="22"/>
        <v>210.10000000000218</v>
      </c>
      <c r="BM22" s="2">
        <f t="shared" si="23"/>
        <v>-52.18579234972703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3"/>
        <v>8229.5</v>
      </c>
      <c r="D23" s="21">
        <f t="shared" si="4"/>
        <v>8324.2</v>
      </c>
      <c r="E23" s="2">
        <f t="shared" si="5"/>
        <v>101.15073819794642</v>
      </c>
      <c r="F23" s="21">
        <v>2363.2</v>
      </c>
      <c r="G23" s="2">
        <v>2458</v>
      </c>
      <c r="H23" s="2">
        <f t="shared" si="6"/>
        <v>104.01150981719702</v>
      </c>
      <c r="I23" s="21">
        <v>76</v>
      </c>
      <c r="J23" s="2">
        <v>73.9</v>
      </c>
      <c r="K23" s="2">
        <f t="shared" si="0"/>
        <v>97.23684210526316</v>
      </c>
      <c r="L23" s="21">
        <v>50.8</v>
      </c>
      <c r="M23" s="2">
        <v>50.8</v>
      </c>
      <c r="N23" s="2">
        <f t="shared" si="7"/>
        <v>100</v>
      </c>
      <c r="O23" s="21">
        <v>113.5</v>
      </c>
      <c r="P23" s="2">
        <v>132.2</v>
      </c>
      <c r="Q23" s="2">
        <f t="shared" si="8"/>
        <v>116.47577092511013</v>
      </c>
      <c r="R23" s="23">
        <v>342</v>
      </c>
      <c r="S23" s="2">
        <v>382.2</v>
      </c>
      <c r="T23" s="2">
        <f t="shared" si="24"/>
        <v>111.75438596491227</v>
      </c>
      <c r="U23" s="23"/>
      <c r="V23" s="2"/>
      <c r="W23" s="2" t="e">
        <f t="shared" si="9"/>
        <v>#DIV/0!</v>
      </c>
      <c r="X23" s="23">
        <v>453.7</v>
      </c>
      <c r="Y23" s="2">
        <v>485.5</v>
      </c>
      <c r="Z23" s="2">
        <f t="shared" si="10"/>
        <v>107.00903680846375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/>
      <c r="AH23" s="2">
        <v>0</v>
      </c>
      <c r="AI23" s="2" t="e">
        <f t="shared" si="13"/>
        <v>#DIV/0!</v>
      </c>
      <c r="AJ23" s="23">
        <v>5866.3</v>
      </c>
      <c r="AK23" s="25">
        <v>5866.2</v>
      </c>
      <c r="AL23" s="2">
        <f t="shared" si="14"/>
        <v>99.99829534800469</v>
      </c>
      <c r="AM23" s="23">
        <v>1790.9</v>
      </c>
      <c r="AN23" s="23">
        <v>1790.9</v>
      </c>
      <c r="AO23" s="2">
        <f t="shared" si="15"/>
        <v>100</v>
      </c>
      <c r="AP23" s="23">
        <v>0</v>
      </c>
      <c r="AQ23" s="25">
        <v>0</v>
      </c>
      <c r="AR23" s="2" t="e">
        <f t="shared" si="16"/>
        <v>#DIV/0!</v>
      </c>
      <c r="AS23" s="21">
        <v>8502.8</v>
      </c>
      <c r="AT23" s="26">
        <v>8335.9</v>
      </c>
      <c r="AU23" s="2">
        <f t="shared" si="17"/>
        <v>98.03711718492733</v>
      </c>
      <c r="AV23" s="30">
        <v>1811.4</v>
      </c>
      <c r="AW23" s="25">
        <v>1777.9</v>
      </c>
      <c r="AX23" s="2">
        <f t="shared" si="18"/>
        <v>98.15060174450701</v>
      </c>
      <c r="AY23" s="29">
        <v>1757.7</v>
      </c>
      <c r="AZ23" s="25">
        <v>1756.1</v>
      </c>
      <c r="BA23" s="2">
        <f t="shared" si="1"/>
        <v>99.90897195198269</v>
      </c>
      <c r="BB23" s="21">
        <v>3313.8</v>
      </c>
      <c r="BC23" s="28">
        <v>3313.8</v>
      </c>
      <c r="BD23" s="2">
        <f t="shared" si="19"/>
        <v>100</v>
      </c>
      <c r="BE23" s="29">
        <v>2213.4</v>
      </c>
      <c r="BF23" s="28">
        <v>2140.3</v>
      </c>
      <c r="BG23" s="2">
        <f t="shared" si="20"/>
        <v>96.6973886328725</v>
      </c>
      <c r="BH23" s="29">
        <v>1064.7</v>
      </c>
      <c r="BI23" s="26">
        <v>1004</v>
      </c>
      <c r="BJ23" s="2">
        <f t="shared" si="21"/>
        <v>94.29886352963275</v>
      </c>
      <c r="BK23" s="27">
        <f t="shared" si="2"/>
        <v>-273.2999999999993</v>
      </c>
      <c r="BL23" s="17">
        <f t="shared" si="22"/>
        <v>-11.699999999998909</v>
      </c>
      <c r="BM23" s="2">
        <f t="shared" si="23"/>
        <v>4.28100987925318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3"/>
        <v>149748.2</v>
      </c>
      <c r="D24" s="21">
        <f t="shared" si="4"/>
        <v>105267.9</v>
      </c>
      <c r="E24" s="2">
        <f t="shared" si="5"/>
        <v>70.29660456686624</v>
      </c>
      <c r="F24" s="21">
        <v>43777.2</v>
      </c>
      <c r="G24" s="2">
        <v>47417.2</v>
      </c>
      <c r="H24" s="2">
        <f t="shared" si="6"/>
        <v>108.3148305510631</v>
      </c>
      <c r="I24" s="21">
        <v>25963.1</v>
      </c>
      <c r="J24" s="2">
        <v>25795.1</v>
      </c>
      <c r="K24" s="2">
        <f t="shared" si="0"/>
        <v>99.35292780908289</v>
      </c>
      <c r="L24" s="21">
        <v>5.2</v>
      </c>
      <c r="M24" s="2">
        <v>5.2</v>
      </c>
      <c r="N24" s="2">
        <f t="shared" si="7"/>
        <v>100</v>
      </c>
      <c r="O24" s="21">
        <v>3963.7</v>
      </c>
      <c r="P24" s="2">
        <v>4198.2</v>
      </c>
      <c r="Q24" s="2">
        <f t="shared" si="8"/>
        <v>105.91618941897723</v>
      </c>
      <c r="R24" s="23">
        <v>6687.8</v>
      </c>
      <c r="S24" s="2">
        <v>7162.8</v>
      </c>
      <c r="T24" s="2">
        <f t="shared" si="24"/>
        <v>107.10248512216273</v>
      </c>
      <c r="U24" s="23">
        <v>3018</v>
      </c>
      <c r="V24" s="2">
        <v>3387.7</v>
      </c>
      <c r="W24" s="2">
        <f t="shared" si="9"/>
        <v>112.2498343273691</v>
      </c>
      <c r="X24" s="23">
        <v>215</v>
      </c>
      <c r="Y24" s="2">
        <v>248.7</v>
      </c>
      <c r="Z24" s="2">
        <f t="shared" si="10"/>
        <v>115.67441860465115</v>
      </c>
      <c r="AA24" s="23">
        <v>0</v>
      </c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1">
        <v>305.6</v>
      </c>
      <c r="AH24" s="2">
        <v>369.7</v>
      </c>
      <c r="AI24" s="2">
        <f t="shared" si="13"/>
        <v>120.97513089005234</v>
      </c>
      <c r="AJ24" s="23">
        <v>105971</v>
      </c>
      <c r="AK24" s="25">
        <v>57850.7</v>
      </c>
      <c r="AL24" s="2">
        <f t="shared" si="14"/>
        <v>54.591067367487334</v>
      </c>
      <c r="AM24" s="23">
        <v>16374</v>
      </c>
      <c r="AN24" s="23">
        <v>16374</v>
      </c>
      <c r="AO24" s="2">
        <f t="shared" si="15"/>
        <v>100</v>
      </c>
      <c r="AP24" s="23">
        <v>0</v>
      </c>
      <c r="AQ24" s="25">
        <v>0</v>
      </c>
      <c r="AR24" s="2" t="e">
        <f t="shared" si="16"/>
        <v>#DIV/0!</v>
      </c>
      <c r="AS24" s="21">
        <v>153180.2</v>
      </c>
      <c r="AT24" s="26">
        <v>104715.7</v>
      </c>
      <c r="AU24" s="2">
        <f t="shared" si="17"/>
        <v>68.36111977918816</v>
      </c>
      <c r="AV24" s="30">
        <v>4205.6</v>
      </c>
      <c r="AW24" s="25">
        <v>4101.3</v>
      </c>
      <c r="AX24" s="2">
        <f t="shared" si="18"/>
        <v>97.51997336884153</v>
      </c>
      <c r="AY24" s="29">
        <v>3461.4</v>
      </c>
      <c r="AZ24" s="25">
        <v>3458.8</v>
      </c>
      <c r="BA24" s="2">
        <f t="shared" si="1"/>
        <v>99.92488588432427</v>
      </c>
      <c r="BB24" s="21">
        <v>37675.6</v>
      </c>
      <c r="BC24" s="28">
        <v>31016.3</v>
      </c>
      <c r="BD24" s="2">
        <f t="shared" si="19"/>
        <v>82.324634511461</v>
      </c>
      <c r="BE24" s="29">
        <v>97339.1</v>
      </c>
      <c r="BF24" s="28">
        <v>55638.2</v>
      </c>
      <c r="BG24" s="2">
        <f t="shared" si="20"/>
        <v>57.15914776282089</v>
      </c>
      <c r="BH24" s="29">
        <v>6297.7</v>
      </c>
      <c r="BI24" s="26">
        <v>6297.7</v>
      </c>
      <c r="BJ24" s="2">
        <f t="shared" si="21"/>
        <v>100</v>
      </c>
      <c r="BK24" s="27">
        <f t="shared" si="2"/>
        <v>-3432</v>
      </c>
      <c r="BL24" s="17">
        <f t="shared" si="22"/>
        <v>552.1999999999971</v>
      </c>
      <c r="BM24" s="2">
        <f t="shared" si="23"/>
        <v>-16.089743589743506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9299.599999999999</v>
      </c>
      <c r="D25" s="21">
        <f t="shared" si="4"/>
        <v>9443.4</v>
      </c>
      <c r="E25" s="2">
        <f t="shared" si="5"/>
        <v>101.5463030667986</v>
      </c>
      <c r="F25" s="21">
        <v>2723.7</v>
      </c>
      <c r="G25" s="2">
        <v>2867.5</v>
      </c>
      <c r="H25" s="2">
        <f t="shared" si="6"/>
        <v>105.27958292029224</v>
      </c>
      <c r="I25" s="21">
        <v>81</v>
      </c>
      <c r="J25" s="2">
        <v>80.9</v>
      </c>
      <c r="K25" s="2">
        <f t="shared" si="0"/>
        <v>99.87654320987654</v>
      </c>
      <c r="L25" s="21">
        <v>3.9</v>
      </c>
      <c r="M25" s="2">
        <v>3.9</v>
      </c>
      <c r="N25" s="2">
        <f t="shared" si="7"/>
        <v>100</v>
      </c>
      <c r="O25" s="21">
        <v>110</v>
      </c>
      <c r="P25" s="2">
        <v>112.2</v>
      </c>
      <c r="Q25" s="2">
        <f t="shared" si="8"/>
        <v>102</v>
      </c>
      <c r="R25" s="23">
        <v>496.5</v>
      </c>
      <c r="S25" s="2">
        <v>475.9</v>
      </c>
      <c r="T25" s="2">
        <f t="shared" si="24"/>
        <v>95.85095669687814</v>
      </c>
      <c r="U25" s="23"/>
      <c r="V25" s="2"/>
      <c r="W25" s="2" t="e">
        <f t="shared" si="9"/>
        <v>#DIV/0!</v>
      </c>
      <c r="X25" s="23">
        <v>282</v>
      </c>
      <c r="Y25" s="2">
        <v>282</v>
      </c>
      <c r="Z25" s="2">
        <f t="shared" si="10"/>
        <v>100</v>
      </c>
      <c r="AA25" s="23">
        <v>15.8</v>
      </c>
      <c r="AB25" s="2">
        <v>25.9</v>
      </c>
      <c r="AC25" s="2">
        <f t="shared" si="11"/>
        <v>163.9240506329114</v>
      </c>
      <c r="AD25" s="2"/>
      <c r="AE25" s="2"/>
      <c r="AF25" s="2" t="e">
        <f t="shared" si="12"/>
        <v>#DIV/0!</v>
      </c>
      <c r="AG25" s="21">
        <v>0</v>
      </c>
      <c r="AH25" s="2">
        <v>0</v>
      </c>
      <c r="AI25" s="2" t="e">
        <f t="shared" si="13"/>
        <v>#DIV/0!</v>
      </c>
      <c r="AJ25" s="23">
        <v>6575.9</v>
      </c>
      <c r="AK25" s="25">
        <v>6575.9</v>
      </c>
      <c r="AL25" s="2">
        <f t="shared" si="14"/>
        <v>100</v>
      </c>
      <c r="AM25" s="23">
        <v>1632.6</v>
      </c>
      <c r="AN25" s="23">
        <v>1632.6</v>
      </c>
      <c r="AO25" s="2">
        <f t="shared" si="15"/>
        <v>100</v>
      </c>
      <c r="AP25" s="23">
        <v>0</v>
      </c>
      <c r="AQ25" s="25">
        <v>0</v>
      </c>
      <c r="AR25" s="2" t="e">
        <f t="shared" si="16"/>
        <v>#DIV/0!</v>
      </c>
      <c r="AS25" s="21">
        <v>9087.9</v>
      </c>
      <c r="AT25" s="26">
        <v>9003.3</v>
      </c>
      <c r="AU25" s="2">
        <f t="shared" si="17"/>
        <v>99.06909186940877</v>
      </c>
      <c r="AV25" s="30">
        <v>1392.5</v>
      </c>
      <c r="AW25" s="25">
        <v>1389.3</v>
      </c>
      <c r="AX25" s="2">
        <f t="shared" si="18"/>
        <v>99.77019748653501</v>
      </c>
      <c r="AY25" s="29">
        <v>1373.6</v>
      </c>
      <c r="AZ25" s="25">
        <v>1373.2</v>
      </c>
      <c r="BA25" s="2">
        <f t="shared" si="1"/>
        <v>99.97087944088527</v>
      </c>
      <c r="BB25" s="21">
        <v>3391.1</v>
      </c>
      <c r="BC25" s="28">
        <v>3391.1</v>
      </c>
      <c r="BD25" s="2">
        <f t="shared" si="19"/>
        <v>100</v>
      </c>
      <c r="BE25" s="29">
        <v>2258.7</v>
      </c>
      <c r="BF25" s="28">
        <v>2257.3</v>
      </c>
      <c r="BG25" s="2">
        <f t="shared" si="20"/>
        <v>99.9380174436623</v>
      </c>
      <c r="BH25" s="29">
        <v>1458.6</v>
      </c>
      <c r="BI25" s="26">
        <v>1388.7</v>
      </c>
      <c r="BJ25" s="2">
        <f t="shared" si="21"/>
        <v>95.20773344302756</v>
      </c>
      <c r="BK25" s="27">
        <f t="shared" si="2"/>
        <v>211.6999999999989</v>
      </c>
      <c r="BL25" s="17">
        <f t="shared" si="22"/>
        <v>440.10000000000036</v>
      </c>
      <c r="BM25" s="2">
        <f t="shared" si="23"/>
        <v>207.88852149267956</v>
      </c>
      <c r="BN25" s="8"/>
      <c r="BO25" s="9"/>
    </row>
    <row r="26" spans="1:67" ht="14.25">
      <c r="A26" s="7">
        <v>17</v>
      </c>
      <c r="B26" s="20" t="s">
        <v>46</v>
      </c>
      <c r="C26" s="33">
        <f t="shared" si="3"/>
        <v>30974.2</v>
      </c>
      <c r="D26" s="21">
        <f t="shared" si="4"/>
        <v>28190.300000000003</v>
      </c>
      <c r="E26" s="2">
        <f t="shared" si="5"/>
        <v>91.01219724803225</v>
      </c>
      <c r="F26" s="21">
        <v>3142</v>
      </c>
      <c r="G26" s="2">
        <v>3299.4</v>
      </c>
      <c r="H26" s="2">
        <f t="shared" si="6"/>
        <v>105.00954805856142</v>
      </c>
      <c r="I26" s="21">
        <v>1190.7</v>
      </c>
      <c r="J26" s="2">
        <v>1169.9</v>
      </c>
      <c r="K26" s="2">
        <f t="shared" si="0"/>
        <v>98.25312841185857</v>
      </c>
      <c r="L26" s="21">
        <v>42.4</v>
      </c>
      <c r="M26" s="2">
        <v>42.4</v>
      </c>
      <c r="N26" s="2">
        <f t="shared" si="7"/>
        <v>100</v>
      </c>
      <c r="O26" s="21">
        <v>313.8</v>
      </c>
      <c r="P26" s="2">
        <v>320.1</v>
      </c>
      <c r="Q26" s="2">
        <f t="shared" si="8"/>
        <v>102.00764818355641</v>
      </c>
      <c r="R26" s="23">
        <v>445.2</v>
      </c>
      <c r="S26" s="2">
        <v>418.6</v>
      </c>
      <c r="T26" s="2">
        <f t="shared" si="24"/>
        <v>94.02515723270442</v>
      </c>
      <c r="U26" s="23"/>
      <c r="V26" s="2"/>
      <c r="W26" s="2" t="e">
        <f t="shared" si="9"/>
        <v>#DIV/0!</v>
      </c>
      <c r="X26" s="23">
        <v>25.2</v>
      </c>
      <c r="Y26" s="2">
        <v>25.2</v>
      </c>
      <c r="Z26" s="2">
        <f t="shared" si="10"/>
        <v>100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55.3</v>
      </c>
      <c r="AH26" s="2">
        <v>64.4</v>
      </c>
      <c r="AI26" s="2">
        <f t="shared" si="13"/>
        <v>116.45569620253167</v>
      </c>
      <c r="AJ26" s="23">
        <v>27832.2</v>
      </c>
      <c r="AK26" s="25">
        <v>24890.9</v>
      </c>
      <c r="AL26" s="2">
        <f t="shared" si="14"/>
        <v>89.4320247770568</v>
      </c>
      <c r="AM26" s="23">
        <v>5000.2</v>
      </c>
      <c r="AN26" s="23">
        <v>5000.2</v>
      </c>
      <c r="AO26" s="2">
        <f t="shared" si="15"/>
        <v>100</v>
      </c>
      <c r="AP26" s="23">
        <v>0</v>
      </c>
      <c r="AQ26" s="25">
        <v>0</v>
      </c>
      <c r="AR26" s="2" t="e">
        <f t="shared" si="16"/>
        <v>#DIV/0!</v>
      </c>
      <c r="AS26" s="21">
        <v>31338</v>
      </c>
      <c r="AT26" s="26">
        <v>28357.9</v>
      </c>
      <c r="AU26" s="2">
        <f t="shared" si="17"/>
        <v>90.49045886782821</v>
      </c>
      <c r="AV26" s="30">
        <v>1856.3</v>
      </c>
      <c r="AW26" s="25">
        <v>1849.6</v>
      </c>
      <c r="AX26" s="2">
        <f t="shared" si="18"/>
        <v>99.6390669611593</v>
      </c>
      <c r="AY26" s="29">
        <v>1814.7</v>
      </c>
      <c r="AZ26" s="25">
        <v>1814.7</v>
      </c>
      <c r="BA26" s="2">
        <f t="shared" si="1"/>
        <v>100</v>
      </c>
      <c r="BB26" s="21">
        <v>12623.8</v>
      </c>
      <c r="BC26" s="28">
        <v>9682.5</v>
      </c>
      <c r="BD26" s="2">
        <f t="shared" si="19"/>
        <v>76.70035963814384</v>
      </c>
      <c r="BE26" s="29">
        <v>13120.3</v>
      </c>
      <c r="BF26" s="28">
        <v>13120.4</v>
      </c>
      <c r="BG26" s="2">
        <f t="shared" si="20"/>
        <v>100.00076217769411</v>
      </c>
      <c r="BH26" s="29">
        <v>2313.1</v>
      </c>
      <c r="BI26" s="26">
        <v>2282.9</v>
      </c>
      <c r="BJ26" s="2">
        <f t="shared" si="21"/>
        <v>98.69439280619083</v>
      </c>
      <c r="BK26" s="27">
        <f t="shared" si="2"/>
        <v>-363.7999999999993</v>
      </c>
      <c r="BL26" s="17">
        <f t="shared" si="22"/>
        <v>-167.59999999999854</v>
      </c>
      <c r="BM26" s="2">
        <f t="shared" si="23"/>
        <v>46.06926882902663</v>
      </c>
      <c r="BN26" s="8"/>
      <c r="BO26" s="9"/>
    </row>
    <row r="27" spans="1:67" ht="21.75" customHeight="1">
      <c r="A27" s="74" t="s">
        <v>20</v>
      </c>
      <c r="B27" s="75"/>
      <c r="C27" s="22">
        <f>SUM(C10:C26)</f>
        <v>398006.19999999995</v>
      </c>
      <c r="D27" s="22">
        <f>SUM(D10:D26)</f>
        <v>322034.3</v>
      </c>
      <c r="E27" s="6">
        <f>D27/C27*100</f>
        <v>80.91188026719183</v>
      </c>
      <c r="F27" s="22">
        <f>SUM(F10:F26)</f>
        <v>92994.19999999998</v>
      </c>
      <c r="G27" s="6">
        <f>SUM(G10:G26)</f>
        <v>100429.4</v>
      </c>
      <c r="H27" s="6">
        <f>G27/F27*100</f>
        <v>107.9953373436193</v>
      </c>
      <c r="I27" s="22">
        <f>SUM(I10:I26)</f>
        <v>31322</v>
      </c>
      <c r="J27" s="6">
        <f>SUM(J10:J26)</f>
        <v>31497.5</v>
      </c>
      <c r="K27" s="2">
        <f t="shared" si="0"/>
        <v>100.56030904795352</v>
      </c>
      <c r="L27" s="22">
        <f>SUM(L10:L26)</f>
        <v>127.4</v>
      </c>
      <c r="M27" s="6">
        <f>SUM(M10:M26)</f>
        <v>97.1</v>
      </c>
      <c r="N27" s="6">
        <f>M27/L27*100</f>
        <v>76.21664050235478</v>
      </c>
      <c r="O27" s="22">
        <f>SUM(O10:O26)</f>
        <v>6670.2</v>
      </c>
      <c r="P27" s="6">
        <f>SUM(P10:P26)</f>
        <v>7110.499999999999</v>
      </c>
      <c r="Q27" s="6">
        <f>P27/O27*100</f>
        <v>106.60100146922132</v>
      </c>
      <c r="R27" s="22">
        <f>SUM(R10:R26)</f>
        <v>15534.300000000001</v>
      </c>
      <c r="S27" s="6">
        <f>SUM(S10:S26)</f>
        <v>16330.900000000001</v>
      </c>
      <c r="T27" s="6">
        <f>S27/R27*100</f>
        <v>105.12800705535493</v>
      </c>
      <c r="U27" s="22">
        <f>SUM(U10:U26)</f>
        <v>3018</v>
      </c>
      <c r="V27" s="6">
        <f>SUM(V10:V26)</f>
        <v>3387.7</v>
      </c>
      <c r="W27" s="6">
        <f>V27/U27*100</f>
        <v>112.2498343273691</v>
      </c>
      <c r="X27" s="22">
        <f>SUM(X10:X26)</f>
        <v>3215.2999999999997</v>
      </c>
      <c r="Y27" s="6">
        <f>SUM(Y10:Y26)</f>
        <v>3359.2999999999993</v>
      </c>
      <c r="Z27" s="6">
        <f>Y27/X27*100</f>
        <v>104.47858675706776</v>
      </c>
      <c r="AA27" s="22">
        <f>SUM(AA10:AA26)</f>
        <v>450.3</v>
      </c>
      <c r="AB27" s="6">
        <f>SUM(AB10:AB26)</f>
        <v>498.20000000000005</v>
      </c>
      <c r="AC27" s="6">
        <f>AB27/AA27*100</f>
        <v>110.63735287586054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457.40000000000003</v>
      </c>
      <c r="AH27" s="6">
        <f>SUM(AH10:AH26)</f>
        <v>550.5</v>
      </c>
      <c r="AI27" s="2">
        <f>AH27/AG27*100</f>
        <v>120.35417577612593</v>
      </c>
      <c r="AJ27" s="22">
        <f>SUM(AJ10:AJ26)</f>
        <v>305012.00000000006</v>
      </c>
      <c r="AK27" s="6">
        <f>SUM(AK10:AK26)</f>
        <v>221604.90000000002</v>
      </c>
      <c r="AL27" s="6">
        <f>AK27/AJ27*100</f>
        <v>72.6544857251518</v>
      </c>
      <c r="AM27" s="22">
        <f>SUM(AM10:AM26)</f>
        <v>57504.99999999999</v>
      </c>
      <c r="AN27" s="6">
        <f>SUM(AN10:AN26)</f>
        <v>57504.99999999999</v>
      </c>
      <c r="AO27" s="6">
        <f>AN27/AM27*100</f>
        <v>100</v>
      </c>
      <c r="AP27" s="22">
        <f>SUM(AP10:AP26)</f>
        <v>0</v>
      </c>
      <c r="AQ27" s="6">
        <f>SUM(AQ10:AQ26)</f>
        <v>0</v>
      </c>
      <c r="AR27" s="6" t="e">
        <f>AQ27/AP27*100</f>
        <v>#DIV/0!</v>
      </c>
      <c r="AS27" s="22">
        <f>SUM(AS10:AS26)</f>
        <v>421585.60000000003</v>
      </c>
      <c r="AT27" s="6">
        <f>SUM(AT10:AT26)</f>
        <v>336708.39999999997</v>
      </c>
      <c r="AU27" s="6">
        <f>(AT27/AS27)*100</f>
        <v>79.86714916258998</v>
      </c>
      <c r="AV27" s="22">
        <f>SUM(AV10:AV26)</f>
        <v>30522.8</v>
      </c>
      <c r="AW27" s="6">
        <f>SUM(AW10:AW26)</f>
        <v>30318.899999999998</v>
      </c>
      <c r="AX27" s="6">
        <f>AW27/AV27*100</f>
        <v>99.33197478606156</v>
      </c>
      <c r="AY27" s="22">
        <f>SUM(AY10:AY26)</f>
        <v>28527.4</v>
      </c>
      <c r="AZ27" s="34">
        <f>SUM(AZ10:AZ26)</f>
        <v>28513.699999999997</v>
      </c>
      <c r="BA27" s="6">
        <f t="shared" si="1"/>
        <v>99.9519759950083</v>
      </c>
      <c r="BB27" s="22">
        <f>SUM(BB10:BB26)</f>
        <v>158742.3</v>
      </c>
      <c r="BC27" s="34">
        <f>SUM(BC10:BC26)</f>
        <v>122526.70000000001</v>
      </c>
      <c r="BD27" s="6">
        <f>BC27/BB27*100</f>
        <v>77.18591704920492</v>
      </c>
      <c r="BE27" s="22">
        <f>SUM(BE10:BE26)</f>
        <v>177991.40000000002</v>
      </c>
      <c r="BF27" s="6">
        <f>SUM(BF10:BF26)</f>
        <v>129893.50000000001</v>
      </c>
      <c r="BG27" s="6">
        <f>BF27/BE27*100</f>
        <v>72.97740227898652</v>
      </c>
      <c r="BH27" s="22">
        <f>SUM(BH10:BH26)</f>
        <v>42734.4</v>
      </c>
      <c r="BI27" s="6">
        <f>SUM(BI10:BI26)</f>
        <v>42386.299999999996</v>
      </c>
      <c r="BJ27" s="6">
        <f>BI27/BH27*100</f>
        <v>99.18543374892357</v>
      </c>
      <c r="BK27" s="22">
        <f>SUM(BK10:BK26)</f>
        <v>-23579.399999999998</v>
      </c>
      <c r="BL27" s="6">
        <f>SUM(BL10:BL26)</f>
        <v>-14674.099999999997</v>
      </c>
      <c r="BM27" s="6">
        <f>BL27/BK27*100</f>
        <v>62.23271160419688</v>
      </c>
      <c r="BN27" s="8"/>
      <c r="BO27" s="9"/>
    </row>
    <row r="28" spans="3:65" ht="14.25" hidden="1">
      <c r="C28" s="13">
        <f aca="true" t="shared" si="25" ref="C28:AC28">C27-C20</f>
        <v>386922.89999999997</v>
      </c>
      <c r="D28" s="13">
        <f t="shared" si="25"/>
        <v>311546</v>
      </c>
      <c r="E28" s="13">
        <f t="shared" si="25"/>
        <v>-13.719682534500791</v>
      </c>
      <c r="F28" s="13">
        <f t="shared" si="25"/>
        <v>91052.59999999998</v>
      </c>
      <c r="G28" s="13">
        <f t="shared" si="25"/>
        <v>98357.4</v>
      </c>
      <c r="H28" s="13">
        <f t="shared" si="25"/>
        <v>1.2792269192270282</v>
      </c>
      <c r="I28" s="13">
        <f t="shared" si="25"/>
        <v>31308.2</v>
      </c>
      <c r="J28" s="13">
        <f t="shared" si="25"/>
        <v>31483.8</v>
      </c>
      <c r="K28" s="13">
        <f t="shared" si="25"/>
        <v>1.28494672911296</v>
      </c>
      <c r="L28" s="13">
        <f t="shared" si="25"/>
        <v>127</v>
      </c>
      <c r="M28" s="13">
        <f t="shared" si="25"/>
        <v>96.69999999999999</v>
      </c>
      <c r="N28" s="13">
        <f t="shared" si="25"/>
        <v>-23.783359497645222</v>
      </c>
      <c r="O28" s="13">
        <f t="shared" si="25"/>
        <v>6638.7</v>
      </c>
      <c r="P28" s="13">
        <f t="shared" si="25"/>
        <v>7045.899999999999</v>
      </c>
      <c r="Q28" s="13">
        <f t="shared" si="25"/>
        <v>-98.47836361014375</v>
      </c>
      <c r="R28" s="13">
        <f t="shared" si="25"/>
        <v>15278.2</v>
      </c>
      <c r="S28" s="13">
        <f t="shared" si="25"/>
        <v>16035.800000000001</v>
      </c>
      <c r="T28" s="13">
        <f t="shared" si="25"/>
        <v>-10.100419340584153</v>
      </c>
      <c r="U28" s="13">
        <f t="shared" si="25"/>
        <v>3018</v>
      </c>
      <c r="V28" s="13">
        <f t="shared" si="25"/>
        <v>3387.7</v>
      </c>
      <c r="W28" s="13" t="e">
        <f t="shared" si="25"/>
        <v>#DIV/0!</v>
      </c>
      <c r="X28" s="13">
        <f t="shared" si="25"/>
        <v>3101.6</v>
      </c>
      <c r="Y28" s="13">
        <f t="shared" si="25"/>
        <v>3237.2999999999993</v>
      </c>
      <c r="Z28" s="13">
        <f t="shared" si="25"/>
        <v>-2.8213252921846674</v>
      </c>
      <c r="AA28" s="13">
        <f t="shared" si="25"/>
        <v>418.90000000000003</v>
      </c>
      <c r="AB28" s="13">
        <f t="shared" si="25"/>
        <v>464.90000000000003</v>
      </c>
      <c r="AC28" s="13">
        <f t="shared" si="25"/>
        <v>4.586397461847824</v>
      </c>
      <c r="AD28" s="13"/>
      <c r="AE28" s="13"/>
      <c r="AF28" s="2" t="e">
        <f t="shared" si="12"/>
        <v>#DIV/0!</v>
      </c>
      <c r="AG28" s="13">
        <f aca="true" t="shared" si="26" ref="AG28:BM28">AG27-AG20</f>
        <v>457.40000000000003</v>
      </c>
      <c r="AH28" s="13">
        <f t="shared" si="26"/>
        <v>550.5</v>
      </c>
      <c r="AI28" s="13" t="e">
        <f t="shared" si="26"/>
        <v>#DIV/0!</v>
      </c>
      <c r="AJ28" s="13">
        <f t="shared" si="26"/>
        <v>295870.30000000005</v>
      </c>
      <c r="AK28" s="13">
        <f t="shared" si="26"/>
        <v>213188.60000000003</v>
      </c>
      <c r="AL28" s="13">
        <f t="shared" si="26"/>
        <v>-19.410447492958596</v>
      </c>
      <c r="AM28" s="13">
        <f t="shared" si="26"/>
        <v>55340.99999999999</v>
      </c>
      <c r="AN28" s="13">
        <f t="shared" si="26"/>
        <v>55340.99999999999</v>
      </c>
      <c r="AO28" s="13">
        <f t="shared" si="26"/>
        <v>0</v>
      </c>
      <c r="AP28" s="13">
        <f t="shared" si="26"/>
        <v>0</v>
      </c>
      <c r="AQ28" s="13">
        <f t="shared" si="26"/>
        <v>0</v>
      </c>
      <c r="AR28" s="13" t="e">
        <f t="shared" si="26"/>
        <v>#DIV/0!</v>
      </c>
      <c r="AS28" s="13">
        <f t="shared" si="26"/>
        <v>410728.10000000003</v>
      </c>
      <c r="AT28" s="13">
        <f t="shared" si="26"/>
        <v>326642.99999999994</v>
      </c>
      <c r="AU28" s="13">
        <f t="shared" si="26"/>
        <v>-12.837432923525597</v>
      </c>
      <c r="AV28" s="13">
        <f t="shared" si="26"/>
        <v>29164.3</v>
      </c>
      <c r="AW28" s="13">
        <f t="shared" si="26"/>
        <v>28963.199999999997</v>
      </c>
      <c r="AX28" s="13">
        <f t="shared" si="26"/>
        <v>-0.461915534144552</v>
      </c>
      <c r="AY28" s="13">
        <f t="shared" si="26"/>
        <v>27214.100000000002</v>
      </c>
      <c r="AZ28" s="13">
        <f t="shared" si="26"/>
        <v>27200.499999999996</v>
      </c>
      <c r="BA28" s="13">
        <f t="shared" si="26"/>
        <v>-0.04040959853469417</v>
      </c>
      <c r="BB28" s="13">
        <f t="shared" si="26"/>
        <v>152097.3</v>
      </c>
      <c r="BC28" s="13">
        <f t="shared" si="26"/>
        <v>116607.1</v>
      </c>
      <c r="BD28" s="13">
        <f t="shared" si="26"/>
        <v>-11.897604395490347</v>
      </c>
      <c r="BE28" s="13">
        <f t="shared" si="26"/>
        <v>176195.50000000003</v>
      </c>
      <c r="BF28" s="13">
        <f t="shared" si="26"/>
        <v>128133.80000000002</v>
      </c>
      <c r="BG28" s="13">
        <f t="shared" si="26"/>
        <v>-25.00689528769314</v>
      </c>
      <c r="BH28" s="13">
        <f t="shared" si="26"/>
        <v>41797</v>
      </c>
      <c r="BI28" s="13">
        <f t="shared" si="26"/>
        <v>41476.6</v>
      </c>
      <c r="BJ28" s="13">
        <f t="shared" si="26"/>
        <v>2.1404156136558043</v>
      </c>
      <c r="BK28" s="13">
        <f t="shared" si="26"/>
        <v>-23805.199999999997</v>
      </c>
      <c r="BL28" s="13">
        <f t="shared" si="26"/>
        <v>-15096.999999999996</v>
      </c>
      <c r="BM28" s="13">
        <f t="shared" si="26"/>
        <v>-125.0569252425691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2023-01-05T11:28:49Z</cp:lastPrinted>
  <dcterms:created xsi:type="dcterms:W3CDTF">2013-04-03T10:22:22Z</dcterms:created>
  <dcterms:modified xsi:type="dcterms:W3CDTF">2023-01-16T08:00:02Z</dcterms:modified>
  <cp:category/>
  <cp:version/>
  <cp:contentType/>
  <cp:contentStatus/>
</cp:coreProperties>
</file>