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885" windowWidth="14805" windowHeight="7230"/>
  </bookViews>
  <sheets>
    <sheet name="01.05.2022" sheetId="66" r:id="rId1"/>
  </sheets>
  <definedNames>
    <definedName name="_xlnm._FilterDatabase" localSheetId="0" hidden="1">'01.05.2022'!$G$1:$G$168</definedName>
    <definedName name="_xlnm.Print_Area" localSheetId="0">'01.05.2022'!$A$1:$F$164</definedName>
  </definedNames>
  <calcPr calcId="145621"/>
</workbook>
</file>

<file path=xl/calcChain.xml><?xml version="1.0" encoding="utf-8"?>
<calcChain xmlns="http://schemas.openxmlformats.org/spreadsheetml/2006/main">
  <c r="F164" i="66" l="1"/>
  <c r="E160" i="66"/>
  <c r="F160" i="66" s="1"/>
  <c r="D160" i="66"/>
  <c r="F158" i="66"/>
  <c r="F157" i="66"/>
  <c r="E155" i="66"/>
  <c r="D155" i="66"/>
  <c r="F155" i="66" s="1"/>
  <c r="E150" i="66"/>
  <c r="F150" i="66" s="1"/>
  <c r="D150" i="66"/>
  <c r="F145" i="66"/>
  <c r="E145" i="66"/>
  <c r="D145" i="66"/>
  <c r="D144" i="66" s="1"/>
  <c r="D143" i="66" s="1"/>
  <c r="E144" i="66"/>
  <c r="F144" i="66" s="1"/>
  <c r="F142" i="66"/>
  <c r="F141" i="66"/>
  <c r="E138" i="66"/>
  <c r="F138" i="66" s="1"/>
  <c r="D138" i="66"/>
  <c r="D137" i="66"/>
  <c r="D136" i="66" s="1"/>
  <c r="F134" i="66"/>
  <c r="E131" i="66"/>
  <c r="D131" i="66"/>
  <c r="D115" i="66" s="1"/>
  <c r="D114" i="66" s="1"/>
  <c r="F129" i="66"/>
  <c r="E126" i="66"/>
  <c r="F126" i="66" s="1"/>
  <c r="D126" i="66"/>
  <c r="E121" i="66"/>
  <c r="D121" i="66"/>
  <c r="F119" i="66"/>
  <c r="E116" i="66"/>
  <c r="F116" i="66" s="1"/>
  <c r="D116" i="66"/>
  <c r="F112" i="66"/>
  <c r="E109" i="66"/>
  <c r="F109" i="66" s="1"/>
  <c r="D109" i="66"/>
  <c r="F108" i="66"/>
  <c r="D108" i="66"/>
  <c r="E104" i="66"/>
  <c r="D104" i="66"/>
  <c r="F104" i="66" s="1"/>
  <c r="E103" i="66"/>
  <c r="E97" i="66"/>
  <c r="D97" i="66"/>
  <c r="F95" i="66"/>
  <c r="E92" i="66"/>
  <c r="D92" i="66"/>
  <c r="F92" i="66" s="1"/>
  <c r="E91" i="66"/>
  <c r="F90" i="66"/>
  <c r="E86" i="66"/>
  <c r="F86" i="66" s="1"/>
  <c r="D86" i="66"/>
  <c r="F85" i="66"/>
  <c r="E81" i="66"/>
  <c r="F81" i="66" s="1"/>
  <c r="D81" i="66"/>
  <c r="F80" i="66"/>
  <c r="E76" i="66"/>
  <c r="F76" i="66" s="1"/>
  <c r="D76" i="66"/>
  <c r="F75" i="66"/>
  <c r="E71" i="66"/>
  <c r="F71" i="66" s="1"/>
  <c r="D71" i="66"/>
  <c r="F70" i="66"/>
  <c r="E66" i="66"/>
  <c r="F66" i="66" s="1"/>
  <c r="D66" i="66"/>
  <c r="D65" i="66"/>
  <c r="F64" i="66"/>
  <c r="F60" i="66"/>
  <c r="E60" i="66"/>
  <c r="D60" i="66"/>
  <c r="D59" i="66" s="1"/>
  <c r="E59" i="66"/>
  <c r="F59" i="66" s="1"/>
  <c r="F57" i="66"/>
  <c r="E53" i="66"/>
  <c r="D53" i="66"/>
  <c r="F53" i="66" s="1"/>
  <c r="F52" i="66"/>
  <c r="E48" i="66"/>
  <c r="D48" i="66"/>
  <c r="F48" i="66" s="1"/>
  <c r="E47" i="66"/>
  <c r="F45" i="66"/>
  <c r="E42" i="66"/>
  <c r="F42" i="66" s="1"/>
  <c r="D42" i="66"/>
  <c r="F41" i="66"/>
  <c r="F40" i="66"/>
  <c r="F39" i="66"/>
  <c r="E37" i="66"/>
  <c r="F37" i="66" s="1"/>
  <c r="D37" i="66"/>
  <c r="F36" i="66"/>
  <c r="F35" i="66"/>
  <c r="F32" i="66"/>
  <c r="E32" i="66"/>
  <c r="D32" i="66"/>
  <c r="D31" i="66" s="1"/>
  <c r="E31" i="66"/>
  <c r="F29" i="66"/>
  <c r="E25" i="66"/>
  <c r="D25" i="66"/>
  <c r="F25" i="66" s="1"/>
  <c r="F24" i="66"/>
  <c r="E20" i="66"/>
  <c r="D20" i="66"/>
  <c r="F20" i="66" s="1"/>
  <c r="F17" i="66"/>
  <c r="E15" i="66"/>
  <c r="D15" i="66"/>
  <c r="F15" i="66" s="1"/>
  <c r="E14" i="66"/>
  <c r="E11" i="66"/>
  <c r="D11" i="66"/>
  <c r="E10" i="66"/>
  <c r="D10" i="66"/>
  <c r="F10" i="66" s="1"/>
  <c r="E9" i="66"/>
  <c r="D9" i="66"/>
  <c r="F11" i="66" l="1"/>
  <c r="F9" i="66"/>
  <c r="F131" i="66"/>
  <c r="F47" i="66"/>
  <c r="F91" i="66"/>
  <c r="F31" i="66"/>
  <c r="F103" i="66"/>
  <c r="D14" i="66"/>
  <c r="D13" i="66" s="1"/>
  <c r="E30" i="66"/>
  <c r="D47" i="66"/>
  <c r="D30" i="66" s="1"/>
  <c r="E58" i="66"/>
  <c r="D91" i="66"/>
  <c r="D58" i="66" s="1"/>
  <c r="D103" i="66"/>
  <c r="D102" i="66" s="1"/>
  <c r="E115" i="66"/>
  <c r="E137" i="66"/>
  <c r="E143" i="66"/>
  <c r="F143" i="66" s="1"/>
  <c r="D7" i="66"/>
  <c r="E7" i="66"/>
  <c r="E13" i="66"/>
  <c r="F13" i="66" s="1"/>
  <c r="E65" i="66"/>
  <c r="F65" i="66" s="1"/>
  <c r="E102" i="66"/>
  <c r="F102" i="66" s="1"/>
  <c r="F137" i="66" l="1"/>
  <c r="E136" i="66"/>
  <c r="F136" i="66" s="1"/>
  <c r="F30" i="66"/>
  <c r="F58" i="66"/>
  <c r="F7" i="66"/>
  <c r="F115" i="66"/>
  <c r="E114" i="66"/>
  <c r="F114" i="66" s="1"/>
  <c r="F14" i="66"/>
</calcChain>
</file>

<file path=xl/sharedStrings.xml><?xml version="1.0" encoding="utf-8"?>
<sst xmlns="http://schemas.openxmlformats.org/spreadsheetml/2006/main" count="214" uniqueCount="85">
  <si>
    <t/>
  </si>
  <si>
    <t>1</t>
  </si>
  <si>
    <t>2</t>
  </si>
  <si>
    <t>1.</t>
  </si>
  <si>
    <t>2.</t>
  </si>
  <si>
    <t>3.</t>
  </si>
  <si>
    <t>4.</t>
  </si>
  <si>
    <t>5.</t>
  </si>
  <si>
    <t>(в рублях)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</si>
  <si>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</si>
  <si>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</si>
  <si>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</si>
  <si>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</si>
  <si>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</si>
  <si>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Национальный проект "Образование"</t>
  </si>
  <si>
    <t>1.1.</t>
  </si>
  <si>
    <t>Реализация отдельных мероприятий регионального проекта "Современная школа"</t>
  </si>
  <si>
    <t>Национальный проект "Жилье и городская среда"</t>
  </si>
  <si>
    <t>2.1.</t>
  </si>
  <si>
    <t>3.1.</t>
  </si>
  <si>
    <t>Национальный проект "Экология"</t>
  </si>
  <si>
    <t>4.1.</t>
  </si>
  <si>
    <t>2.2.</t>
  </si>
  <si>
    <t>Реализация программ формирования современной городской среды</t>
  </si>
  <si>
    <t>5.1.</t>
  </si>
  <si>
    <t>Реализация мероприятий регионального проекта "Дорожная сеть"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</si>
  <si>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автомобильные дороги"</t>
  </si>
  <si>
    <t>Реализация мероприятий регионального проекта "Формирование комфортной городской среды"</t>
  </si>
  <si>
    <t xml:space="preserve"> </t>
  </si>
  <si>
    <t xml:space="preserve">Наименование </t>
  </si>
  <si>
    <t>Всего на реализацию проектов</t>
  </si>
  <si>
    <t>Реализация отдельных мероприятий регионального проекта "Оздоровление Волги"</t>
  </si>
  <si>
    <t>Персонифицированное финансирование дополнительного образования детей</t>
  </si>
  <si>
    <t>Реализация отдельных мероприятий регионального проекта "Успех каждого ребенка"</t>
  </si>
  <si>
    <t>Национальный проект "Безопасные и качественные автомобильные дороги"</t>
  </si>
  <si>
    <t>% исполнения</t>
  </si>
  <si>
    <t xml:space="preserve">    </t>
  </si>
  <si>
    <t>Главный распорядитель                                                    средств бюджета</t>
  </si>
  <si>
    <t>Управление архитектуры и градостроительства администрации г.Чебоксары</t>
  </si>
  <si>
    <t>Управление образования администрации г.Чебоксары</t>
  </si>
  <si>
    <t xml:space="preserve">Управление ЖКХ, энергетики, транспорта и связи администрации г.Чебоксары </t>
  </si>
  <si>
    <t>Национальный проект "Культура"</t>
  </si>
  <si>
    <t>Основное мероприятие "Реализация мероприятий регионального проекта "Культурная среда"</t>
  </si>
  <si>
    <t>Управление культуры и развития туризма администрации г.Чебоксары</t>
  </si>
  <si>
    <t>Строительство общеобразовательной школы поз. 37 в мкр. 3 района "Садовый" г. Чебоксары Чувашской Республики</t>
  </si>
  <si>
    <t>6.</t>
  </si>
  <si>
    <t>6.1.</t>
  </si>
  <si>
    <t>Модернизация муниципальных детских школ искусств по видам искусств путем их капитального ремонта в рамках поддержки отрасли культуры</t>
  </si>
  <si>
    <t>3.2.</t>
  </si>
  <si>
    <t>Реализация отдельных мероприятий регионального проекта "Жилье"</t>
  </si>
  <si>
    <t>Строительство дороги № 2 в I очереди 7 микрорайона центральной части г. Чебоксары</t>
  </si>
  <si>
    <t xml:space="preserve"> Управление ЖКХ, энергетики, транспорта и связи администрации г.Чебоксары</t>
  </si>
  <si>
    <t>Национальный проект "Туризм и индустрия гостеприимства"</t>
  </si>
  <si>
    <t>Реализация мероприятий регионального проекта "Развитие туристической инфраструктуры"</t>
  </si>
  <si>
    <t>Строительство объекта "Защитные сооружения на р. Волга в районе базы отдыха в районе 116 квартала Сосновского участкового лесничества КУ "Чебоксарское лесничество"</t>
  </si>
  <si>
    <t>Реконструкция Московской набережной 5 этап</t>
  </si>
  <si>
    <t>Управление ЖКХ, энергетики, транспорта и связи администрации г.Чебоксары</t>
  </si>
  <si>
    <t xml:space="preserve">План                                                     на 2022 год       </t>
  </si>
  <si>
    <t>Создание модельных муниципальных библиотек</t>
  </si>
  <si>
    <t>Приобретение музыкальных инструментов, оборудования и материалов для детских школ искусств в рамках поддержки отрасли культуры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</si>
  <si>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</si>
  <si>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Строительство дороги с пешеходным бульваром по ул. З. Яковлевой в III микрорайоне центральной части г. Чебоксары</t>
  </si>
  <si>
    <t>Строительство объекта "Сеть ливневой канализации в I очереди VII микрорайона центральной части города Чебоксары"</t>
  </si>
  <si>
    <t>Строительство объекта "Сеть водоснабжения в микрорайоне "Акварель", ограниченном жилыми домами по ул. Академика Королева, ул. Гражданская, ул. Дементьева в г. Чебоксары"</t>
  </si>
  <si>
    <t>Cтроительство объекта "Сеть ливневой канализации в микрорайоне "Олимп" по ул. З. Яковлевой, 58 г. Чебоксары"</t>
  </si>
  <si>
    <t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</t>
  </si>
  <si>
    <t>Строительство инженерной инфраструктуры грязелечебницы АО "Санаторий "Чувашиякурорт" по адресу: Чувашская Республика, г. Чебоксары, ул. Мичмана Павлова, д. 29</t>
  </si>
  <si>
    <t>7.</t>
  </si>
  <si>
    <t>7.1.</t>
  </si>
  <si>
    <t>Национальный проект "Демография"</t>
  </si>
  <si>
    <t>Реализация мероприятий регионального проекта "Содействие занятости женщин – доступность дошкольного образования для детей"</t>
  </si>
  <si>
    <t xml:space="preserve">Строительство объекта "Детский сад на 110 мест в 14 мкр. в НЮР г. Чебоксары" </t>
  </si>
  <si>
    <t>Строительство объекта "Дошкольное образовательное учреждение на 250 мест поз.27 в микрорайоне "Университетский-2" г. Чебоксары (II очередь) в СЗР г. Чебоксары"</t>
  </si>
  <si>
    <t>Строительство объекта "Дошкольное образовательное учреждение на 240 мест мкр. "Благовещенский" г.Чебоксары"</t>
  </si>
  <si>
    <t>Строительство ливневых очистных сооружений в районе Марпосадского шоссе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</si>
  <si>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</si>
  <si>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Основное мероприятие "Реализация мероприятий регионального проекта "Обеспечение устойчивого сокращения непригодного для проживания жилищного фонда"</t>
  </si>
  <si>
    <t>3.3.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</si>
  <si>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эксплуатации, за счет средств, передаваемых из Фонда содействия реформированию жилищно-коммунального хозяйства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</si>
  <si>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</si>
  <si>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Реконструкция Чебоксарского залива и Красной площади в рамках создания кластера "Чувашия - сердце Волги</t>
  </si>
  <si>
    <t>Создание в субъектах Российской Федерации новых мест в общеобразовательных организациях, за счет средств резервного фонда Правительства Российской Федерации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</si>
  <si>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образования, за счет средств резервного фонда Правительства Российской Федерации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</si>
  <si>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01.05.2022 года </t>
  </si>
  <si>
    <t>Кассовое исполнение                             на 01.05.2022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</si>
</sst>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10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  <font>
      <b/>
      <sz val="12"/>
      <color rgb="FF22272F"/>
      <name val="Times New Roman"/>
      <family val="1"/>
      <charset val="204"/>
    </font>
    <font>
      <sz val="12"/>
      <color rgb="FF22272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4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46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3" borderId="1" xfId="0" quotePrefix="1" applyNumberFormat="1" applyFont="1" applyFill="1" applyBorder="1" applyAlignment="1">
      <alignment horizontal="justify"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3" borderId="1" xfId="0" quotePrefix="1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vertical="top" wrapText="1"/>
    </xf>
    <xf numFmtId="164" fontId="0" fillId="2" borderId="0" xfId="0" applyNumberFormat="1" applyFont="1" applyFill="1" applyBorder="1" applyAlignment="1">
      <alignment vertical="top" wrapText="1"/>
    </xf>
    <xf numFmtId="0" fontId="2" fillId="0" borderId="1" xfId="1" applyNumberFormat="1" applyFont="1" applyBorder="1" applyProtection="1">
      <alignment horizontal="left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4" fontId="2" fillId="3" borderId="1" xfId="0" quotePrefix="1" applyNumberFormat="1" applyFont="1" applyFill="1" applyBorder="1" applyAlignment="1">
      <alignment horizontal="right" vertical="top" wrapText="1"/>
    </xf>
    <xf numFmtId="2" fontId="0" fillId="2" borderId="0" xfId="0" applyNumberFormat="1" applyFont="1" applyFill="1" applyAlignment="1">
      <alignment vertical="top" wrapText="1"/>
    </xf>
    <xf numFmtId="0" fontId="2" fillId="0" borderId="1" xfId="1" quotePrefix="1" applyNumberFormat="1" applyFont="1" applyBorder="1" applyAlignment="1" applyProtection="1">
      <alignment horizontal="justify" vertical="top" wrapText="1"/>
    </xf>
    <xf numFmtId="0" fontId="2" fillId="0" borderId="1" xfId="3" applyNumberFormat="1" applyFont="1" applyBorder="1" applyProtection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top" wrapText="1"/>
    </xf>
    <xf numFmtId="49" fontId="4" fillId="2" borderId="1" xfId="0" applyNumberFormat="1" applyFont="1" applyFill="1" applyBorder="1" applyAlignment="1">
      <alignment horizontal="justify" vertical="top" wrapText="1"/>
    </xf>
    <xf numFmtId="0" fontId="5" fillId="2" borderId="1" xfId="0" applyNumberFormat="1" applyFont="1" applyFill="1" applyBorder="1" applyAlignment="1">
      <alignment horizontal="justify" vertical="top" wrapText="1"/>
    </xf>
    <xf numFmtId="0" fontId="2" fillId="0" borderId="1" xfId="2" quotePrefix="1" applyNumberFormat="1" applyFont="1" applyBorder="1" applyAlignment="1" applyProtection="1">
      <alignment horizontal="justify" vertical="top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</cellXfs>
  <cellStyles count="4">
    <cellStyle name="ex72" xfId="2"/>
    <cellStyle name="ex76" xfId="1"/>
    <cellStyle name="ex80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tabSelected="1" view="pageBreakPreview" zoomScaleNormal="100" zoomScaleSheetLayoutView="100" workbookViewId="0">
      <selection activeCell="G164" sqref="G164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7" width="22.33203125" style="9" customWidth="1"/>
    <col min="8" max="16384" width="9.33203125" style="9"/>
  </cols>
  <sheetData>
    <row r="1" spans="1:7" ht="21" customHeight="1" x14ac:dyDescent="0.2"/>
    <row r="2" spans="1:7" ht="56.25" customHeight="1" x14ac:dyDescent="0.2">
      <c r="A2" s="42" t="s">
        <v>83</v>
      </c>
      <c r="B2" s="42"/>
      <c r="C2" s="42"/>
      <c r="D2" s="42"/>
      <c r="E2" s="42"/>
      <c r="F2" s="42"/>
    </row>
    <row r="3" spans="1:7" ht="16.5" customHeight="1" x14ac:dyDescent="0.2">
      <c r="A3" s="12"/>
      <c r="B3" s="13"/>
      <c r="C3" s="13"/>
      <c r="D3" s="8"/>
    </row>
    <row r="4" spans="1:7" ht="18.75" customHeight="1" x14ac:dyDescent="0.25">
      <c r="A4" s="14"/>
      <c r="B4" s="15"/>
      <c r="C4" s="15"/>
      <c r="D4" s="11"/>
      <c r="E4" s="43" t="s">
        <v>8</v>
      </c>
      <c r="F4" s="43"/>
    </row>
    <row r="5" spans="1:7" ht="47.25" x14ac:dyDescent="0.2">
      <c r="A5" s="7" t="s">
        <v>13</v>
      </c>
      <c r="B5" s="7" t="s">
        <v>29</v>
      </c>
      <c r="C5" s="7" t="s">
        <v>37</v>
      </c>
      <c r="D5" s="7" t="s">
        <v>57</v>
      </c>
      <c r="E5" s="7" t="s">
        <v>84</v>
      </c>
      <c r="F5" s="7" t="s">
        <v>35</v>
      </c>
    </row>
    <row r="6" spans="1:7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16">
        <v>5</v>
      </c>
      <c r="F6" s="16">
        <v>6</v>
      </c>
    </row>
    <row r="7" spans="1:7" ht="18.75" customHeight="1" x14ac:dyDescent="0.2">
      <c r="A7" s="16" t="s">
        <v>0</v>
      </c>
      <c r="B7" s="7" t="s">
        <v>30</v>
      </c>
      <c r="C7" s="7"/>
      <c r="D7" s="28">
        <f>D9+D10+D11</f>
        <v>3442846101.2799997</v>
      </c>
      <c r="E7" s="28">
        <f t="shared" ref="E7" si="0">E9+E10+E11</f>
        <v>157982262.47999999</v>
      </c>
      <c r="F7" s="29">
        <f>E7/D7*100</f>
        <v>4.588711137023072</v>
      </c>
      <c r="G7" s="35"/>
    </row>
    <row r="8" spans="1:7" ht="18.75" customHeight="1" x14ac:dyDescent="0.2">
      <c r="A8" s="16"/>
      <c r="B8" s="1" t="s">
        <v>9</v>
      </c>
      <c r="C8" s="1"/>
      <c r="D8" s="4"/>
      <c r="E8" s="27"/>
      <c r="F8" s="29"/>
      <c r="G8" s="35"/>
    </row>
    <row r="9" spans="1:7" x14ac:dyDescent="0.2">
      <c r="A9" s="16"/>
      <c r="B9" s="2" t="s">
        <v>10</v>
      </c>
      <c r="C9" s="2"/>
      <c r="D9" s="4">
        <f>D27+D55+D62+D140+D34+D68+D73+D106+D162+D147+D152+D157+D17+D22+D50+D78+D83+D88+D118+D128+D133+D111+D44+D94+D99+D39+D123</f>
        <v>1881497289.28</v>
      </c>
      <c r="E9" s="4">
        <f>E27+E55+E62+E140+E34+E68+E73+E106+E162+E147+E152+E157+E17+E22+E50+E78+E83+E88+E118+E128+E133+E111+E44+E94+E99+E39+E123</f>
        <v>11755925.110000001</v>
      </c>
      <c r="F9" s="29">
        <f t="shared" ref="F9:F76" si="1">E9/D9*100</f>
        <v>0.62481754169832937</v>
      </c>
      <c r="G9" s="35"/>
    </row>
    <row r="10" spans="1:7" x14ac:dyDescent="0.2">
      <c r="A10" s="16"/>
      <c r="B10" s="2" t="s">
        <v>11</v>
      </c>
      <c r="C10" s="2"/>
      <c r="D10" s="4">
        <f>D28+D35+D56+D63+D141+D69+D74+D107+D163+D148+D153+D158+D18+D23+D51+D79+D84+D89+D119+D129+D134+D112+D45+D95+D100+D40+D124</f>
        <v>1239900464.79</v>
      </c>
      <c r="E10" s="4">
        <f>E28+E35+E56+E63+E141+E69+E74+E107+E163+E148+E153+E158+E18+E23+E51+E79+E84+E89+E119+E129+E134+E112+E45+E95+E100+E40+E124</f>
        <v>18916936.050000001</v>
      </c>
      <c r="F10" s="19">
        <f t="shared" si="1"/>
        <v>1.5256818258555884</v>
      </c>
      <c r="G10" s="35"/>
    </row>
    <row r="11" spans="1:7" x14ac:dyDescent="0.2">
      <c r="A11" s="16"/>
      <c r="B11" s="2" t="s">
        <v>12</v>
      </c>
      <c r="C11" s="2"/>
      <c r="D11" s="4">
        <f>D29+D36+D57+D64+D142+D70+D75+D108+D164+D149+D154+D159+D19+D24+D52+D80+D85+D90+D120+D130+D135+D113+D46+D96+D101+D41+D125</f>
        <v>321448347.20999998</v>
      </c>
      <c r="E11" s="4">
        <f>E29+E36+E57+E64+E142+E70+E75+E108+E164+E149+E154+E159+E19+E24+E52+E80+E85+E90+E120+E130+E135+E113+E46+E96+E101+E41+E125</f>
        <v>127309401.31999999</v>
      </c>
      <c r="F11" s="19">
        <f t="shared" si="1"/>
        <v>39.60493261980583</v>
      </c>
      <c r="G11" s="35"/>
    </row>
    <row r="12" spans="1:7" ht="15" customHeight="1" x14ac:dyDescent="0.2">
      <c r="A12" s="16"/>
      <c r="B12" s="2" t="s">
        <v>36</v>
      </c>
      <c r="C12" s="2"/>
      <c r="D12" s="4" t="s">
        <v>28</v>
      </c>
      <c r="E12" s="27"/>
      <c r="F12" s="19"/>
      <c r="G12" s="35"/>
    </row>
    <row r="13" spans="1:7" ht="15.75" customHeight="1" x14ac:dyDescent="0.2">
      <c r="A13" s="7" t="s">
        <v>3</v>
      </c>
      <c r="B13" s="3" t="s">
        <v>41</v>
      </c>
      <c r="C13" s="2"/>
      <c r="D13" s="4">
        <f>D14</f>
        <v>22007537.460000001</v>
      </c>
      <c r="E13" s="4">
        <f>E14</f>
        <v>3656358.33</v>
      </c>
      <c r="F13" s="19">
        <f t="shared" si="1"/>
        <v>16.614118397597402</v>
      </c>
      <c r="G13" s="35"/>
    </row>
    <row r="14" spans="1:7" ht="33" customHeight="1" x14ac:dyDescent="0.2">
      <c r="A14" s="7" t="s">
        <v>15</v>
      </c>
      <c r="B14" s="3" t="s">
        <v>42</v>
      </c>
      <c r="C14" s="2"/>
      <c r="D14" s="4">
        <f>D25+D20+D15</f>
        <v>22007537.460000001</v>
      </c>
      <c r="E14" s="4">
        <f>E25+E20+E15</f>
        <v>3656358.33</v>
      </c>
      <c r="F14" s="19">
        <f t="shared" si="1"/>
        <v>16.614118397597402</v>
      </c>
      <c r="G14" s="35"/>
    </row>
    <row r="15" spans="1:7" ht="47.25" x14ac:dyDescent="0.2">
      <c r="A15" s="7"/>
      <c r="B15" s="32" t="s">
        <v>58</v>
      </c>
      <c r="C15" s="23" t="s">
        <v>43</v>
      </c>
      <c r="D15" s="6">
        <f>D17+D18+D19</f>
        <v>5000000</v>
      </c>
      <c r="E15" s="6">
        <f>E17+E18+E19</f>
        <v>2374047.23</v>
      </c>
      <c r="F15" s="19">
        <f t="shared" si="1"/>
        <v>47.480944600000001</v>
      </c>
      <c r="G15" s="35"/>
    </row>
    <row r="16" spans="1:7" x14ac:dyDescent="0.2">
      <c r="A16" s="7"/>
      <c r="B16" s="1" t="s">
        <v>9</v>
      </c>
      <c r="C16" s="2"/>
      <c r="D16" s="4"/>
      <c r="E16" s="4"/>
      <c r="F16" s="19"/>
      <c r="G16" s="35"/>
    </row>
    <row r="17" spans="1:7" x14ac:dyDescent="0.2">
      <c r="A17" s="7"/>
      <c r="B17" s="1" t="s">
        <v>10</v>
      </c>
      <c r="C17" s="2"/>
      <c r="D17" s="6">
        <v>5000000</v>
      </c>
      <c r="E17" s="6">
        <v>2374047.23</v>
      </c>
      <c r="F17" s="19">
        <f t="shared" si="1"/>
        <v>47.480944600000001</v>
      </c>
      <c r="G17" s="35"/>
    </row>
    <row r="18" spans="1:7" x14ac:dyDescent="0.2">
      <c r="A18" s="7"/>
      <c r="B18" s="1" t="s">
        <v>11</v>
      </c>
      <c r="C18" s="2"/>
      <c r="D18" s="6">
        <v>0</v>
      </c>
      <c r="E18" s="6">
        <v>0</v>
      </c>
      <c r="F18" s="20">
        <v>0</v>
      </c>
      <c r="G18" s="35"/>
    </row>
    <row r="19" spans="1:7" x14ac:dyDescent="0.2">
      <c r="A19" s="7"/>
      <c r="B19" s="1" t="s">
        <v>12</v>
      </c>
      <c r="C19" s="2"/>
      <c r="D19" s="6">
        <v>0</v>
      </c>
      <c r="E19" s="6">
        <v>0</v>
      </c>
      <c r="F19" s="20">
        <v>0</v>
      </c>
      <c r="G19" s="35"/>
    </row>
    <row r="20" spans="1:7" ht="47.25" x14ac:dyDescent="0.2">
      <c r="A20" s="7"/>
      <c r="B20" s="32" t="s">
        <v>59</v>
      </c>
      <c r="C20" s="23" t="s">
        <v>43</v>
      </c>
      <c r="D20" s="6">
        <f>D22+D23+D24</f>
        <v>5361111.0999999996</v>
      </c>
      <c r="E20" s="6">
        <f>E22+E23+E24</f>
        <v>1282311.1000000001</v>
      </c>
      <c r="F20" s="19">
        <f t="shared" si="1"/>
        <v>23.918756319002608</v>
      </c>
      <c r="G20" s="35"/>
    </row>
    <row r="21" spans="1:7" x14ac:dyDescent="0.2">
      <c r="A21" s="7"/>
      <c r="B21" s="1" t="s">
        <v>9</v>
      </c>
      <c r="C21" s="2"/>
      <c r="D21" s="6"/>
      <c r="E21" s="4"/>
      <c r="F21" s="20"/>
      <c r="G21" s="35"/>
    </row>
    <row r="22" spans="1:7" x14ac:dyDescent="0.2">
      <c r="A22" s="7"/>
      <c r="B22" s="1" t="s">
        <v>10</v>
      </c>
      <c r="C22" s="2"/>
      <c r="D22" s="6">
        <v>5307500</v>
      </c>
      <c r="E22" s="6">
        <v>1269487.98</v>
      </c>
      <c r="F22" s="20">
        <v>0</v>
      </c>
      <c r="G22" s="35"/>
    </row>
    <row r="23" spans="1:7" x14ac:dyDescent="0.2">
      <c r="A23" s="7"/>
      <c r="B23" s="1" t="s">
        <v>11</v>
      </c>
      <c r="C23" s="2"/>
      <c r="D23" s="6">
        <v>26805.55</v>
      </c>
      <c r="E23" s="6">
        <v>6411.56</v>
      </c>
      <c r="F23" s="20">
        <v>0</v>
      </c>
      <c r="G23" s="35"/>
    </row>
    <row r="24" spans="1:7" x14ac:dyDescent="0.2">
      <c r="A24" s="7"/>
      <c r="B24" s="1" t="s">
        <v>12</v>
      </c>
      <c r="C24" s="2"/>
      <c r="D24" s="6">
        <v>26805.55</v>
      </c>
      <c r="E24" s="6">
        <v>6411.56</v>
      </c>
      <c r="F24" s="20">
        <f t="shared" si="1"/>
        <v>23.918778014254514</v>
      </c>
      <c r="G24" s="35"/>
    </row>
    <row r="25" spans="1:7" ht="48.75" customHeight="1" x14ac:dyDescent="0.2">
      <c r="A25" s="7"/>
      <c r="B25" s="36" t="s">
        <v>47</v>
      </c>
      <c r="C25" s="23" t="s">
        <v>43</v>
      </c>
      <c r="D25" s="6">
        <f>D27+D28+D29</f>
        <v>11646426.360000001</v>
      </c>
      <c r="E25" s="6">
        <f>E27+E28+E29</f>
        <v>0</v>
      </c>
      <c r="F25" s="19">
        <f t="shared" si="1"/>
        <v>0</v>
      </c>
      <c r="G25" s="35"/>
    </row>
    <row r="26" spans="1:7" x14ac:dyDescent="0.2">
      <c r="A26" s="7"/>
      <c r="B26" s="1" t="s">
        <v>9</v>
      </c>
      <c r="C26" s="2"/>
      <c r="D26" s="4"/>
      <c r="E26" s="27"/>
      <c r="F26" s="19"/>
      <c r="G26" s="35"/>
    </row>
    <row r="27" spans="1:7" x14ac:dyDescent="0.2">
      <c r="A27" s="7"/>
      <c r="B27" s="1" t="s">
        <v>10</v>
      </c>
      <c r="C27" s="2"/>
      <c r="D27" s="6">
        <v>11524200</v>
      </c>
      <c r="E27" s="27">
        <v>0</v>
      </c>
      <c r="F27" s="20">
        <v>0</v>
      </c>
      <c r="G27" s="35"/>
    </row>
    <row r="28" spans="1:7" x14ac:dyDescent="0.2">
      <c r="A28" s="7"/>
      <c r="B28" s="1" t="s">
        <v>11</v>
      </c>
      <c r="C28" s="2"/>
      <c r="D28" s="6">
        <v>116406.06</v>
      </c>
      <c r="E28" s="27">
        <v>0</v>
      </c>
      <c r="F28" s="20">
        <v>0</v>
      </c>
      <c r="G28" s="35"/>
    </row>
    <row r="29" spans="1:7" x14ac:dyDescent="0.2">
      <c r="A29" s="7"/>
      <c r="B29" s="1" t="s">
        <v>12</v>
      </c>
      <c r="C29" s="2"/>
      <c r="D29" s="6">
        <v>5820.3</v>
      </c>
      <c r="E29" s="27">
        <v>0</v>
      </c>
      <c r="F29" s="20">
        <f t="shared" si="1"/>
        <v>0</v>
      </c>
      <c r="G29" s="35"/>
    </row>
    <row r="30" spans="1:7" ht="17.25" customHeight="1" x14ac:dyDescent="0.2">
      <c r="A30" s="7" t="s">
        <v>4</v>
      </c>
      <c r="B30" s="3" t="s">
        <v>14</v>
      </c>
      <c r="C30" s="3"/>
      <c r="D30" s="4">
        <f>D31+D47</f>
        <v>923226679.24000013</v>
      </c>
      <c r="E30" s="4">
        <f>E31+E47</f>
        <v>2000000</v>
      </c>
      <c r="F30" s="19">
        <f t="shared" si="1"/>
        <v>0.21663152126912094</v>
      </c>
      <c r="G30" s="35"/>
    </row>
    <row r="31" spans="1:7" ht="31.5" x14ac:dyDescent="0.2">
      <c r="A31" s="7" t="s">
        <v>18</v>
      </c>
      <c r="B31" s="3" t="s">
        <v>16</v>
      </c>
      <c r="C31" s="3"/>
      <c r="D31" s="4">
        <f>D32+D42+D37</f>
        <v>910100521.0200001</v>
      </c>
      <c r="E31" s="4">
        <f>E32+E42+E37</f>
        <v>0</v>
      </c>
      <c r="F31" s="19">
        <f t="shared" si="1"/>
        <v>0</v>
      </c>
      <c r="G31" s="35"/>
    </row>
    <row r="32" spans="1:7" ht="47.25" x14ac:dyDescent="0.2">
      <c r="A32" s="7"/>
      <c r="B32" s="10" t="s">
        <v>44</v>
      </c>
      <c r="C32" s="21" t="s">
        <v>38</v>
      </c>
      <c r="D32" s="6">
        <f>D34+D35+D36</f>
        <v>805552238.19000006</v>
      </c>
      <c r="E32" s="6">
        <f>E34+E35+E36</f>
        <v>0</v>
      </c>
      <c r="F32" s="20">
        <f t="shared" si="1"/>
        <v>0</v>
      </c>
      <c r="G32" s="35"/>
    </row>
    <row r="33" spans="1:7" ht="17.25" customHeight="1" x14ac:dyDescent="0.2">
      <c r="A33" s="7"/>
      <c r="B33" s="1" t="s">
        <v>9</v>
      </c>
      <c r="C33" s="3"/>
      <c r="D33" s="6"/>
      <c r="E33" s="6"/>
      <c r="F33" s="20"/>
      <c r="G33" s="35"/>
    </row>
    <row r="34" spans="1:7" x14ac:dyDescent="0.2">
      <c r="A34" s="7"/>
      <c r="B34" s="1" t="s">
        <v>10</v>
      </c>
      <c r="C34" s="3"/>
      <c r="D34" s="6">
        <v>698496600</v>
      </c>
      <c r="E34" s="6">
        <v>0</v>
      </c>
      <c r="F34" s="20">
        <v>0</v>
      </c>
      <c r="G34" s="35"/>
    </row>
    <row r="35" spans="1:7" x14ac:dyDescent="0.2">
      <c r="A35" s="7"/>
      <c r="B35" s="1" t="s">
        <v>11</v>
      </c>
      <c r="C35" s="3"/>
      <c r="D35" s="6">
        <v>85644448.189999998</v>
      </c>
      <c r="E35" s="6">
        <v>0</v>
      </c>
      <c r="F35" s="20">
        <f t="shared" si="1"/>
        <v>0</v>
      </c>
      <c r="G35" s="35"/>
    </row>
    <row r="36" spans="1:7" ht="17.25" customHeight="1" x14ac:dyDescent="0.2">
      <c r="A36" s="7"/>
      <c r="B36" s="1" t="s">
        <v>12</v>
      </c>
      <c r="C36" s="3"/>
      <c r="D36" s="6">
        <v>21411190</v>
      </c>
      <c r="E36" s="6">
        <v>0</v>
      </c>
      <c r="F36" s="20">
        <f t="shared" si="1"/>
        <v>0</v>
      </c>
      <c r="G36" s="35"/>
    </row>
    <row r="37" spans="1:7" ht="47.25" x14ac:dyDescent="0.2">
      <c r="A37" s="7"/>
      <c r="B37" s="38" t="s">
        <v>81</v>
      </c>
      <c r="C37" s="21" t="s">
        <v>38</v>
      </c>
      <c r="D37" s="6">
        <f>D39+D40+D41</f>
        <v>103948282.83</v>
      </c>
      <c r="E37" s="6">
        <f>E39+E40+E41</f>
        <v>0</v>
      </c>
      <c r="F37" s="20">
        <f t="shared" si="1"/>
        <v>0</v>
      </c>
      <c r="G37" s="35"/>
    </row>
    <row r="38" spans="1:7" ht="17.25" customHeight="1" x14ac:dyDescent="0.2">
      <c r="A38" s="7"/>
      <c r="B38" s="1" t="s">
        <v>9</v>
      </c>
      <c r="C38" s="3"/>
      <c r="D38" s="6"/>
      <c r="E38" s="6"/>
      <c r="F38" s="20"/>
      <c r="G38" s="35"/>
    </row>
    <row r="39" spans="1:7" ht="17.25" customHeight="1" x14ac:dyDescent="0.2">
      <c r="A39" s="7"/>
      <c r="B39" s="1" t="s">
        <v>10</v>
      </c>
      <c r="C39" s="3"/>
      <c r="D39" s="6">
        <v>102908800</v>
      </c>
      <c r="E39" s="6"/>
      <c r="F39" s="20">
        <f t="shared" si="1"/>
        <v>0</v>
      </c>
      <c r="G39" s="35"/>
    </row>
    <row r="40" spans="1:7" ht="17.25" customHeight="1" x14ac:dyDescent="0.2">
      <c r="A40" s="7"/>
      <c r="B40" s="1" t="s">
        <v>11</v>
      </c>
      <c r="C40" s="3"/>
      <c r="D40" s="6">
        <v>831586.26</v>
      </c>
      <c r="E40" s="6"/>
      <c r="F40" s="20">
        <f t="shared" si="1"/>
        <v>0</v>
      </c>
      <c r="G40" s="35"/>
    </row>
    <row r="41" spans="1:7" ht="17.25" customHeight="1" x14ac:dyDescent="0.2">
      <c r="A41" s="7"/>
      <c r="B41" s="1" t="s">
        <v>12</v>
      </c>
      <c r="C41" s="3"/>
      <c r="D41" s="6">
        <v>207896.57</v>
      </c>
      <c r="E41" s="6"/>
      <c r="F41" s="20">
        <f t="shared" si="1"/>
        <v>0</v>
      </c>
      <c r="G41" s="35"/>
    </row>
    <row r="42" spans="1:7" ht="78.75" x14ac:dyDescent="0.2">
      <c r="A42" s="7"/>
      <c r="B42" s="39" t="s">
        <v>75</v>
      </c>
      <c r="C42" s="21" t="s">
        <v>39</v>
      </c>
      <c r="D42" s="6">
        <f>D44+D45+D46</f>
        <v>600000</v>
      </c>
      <c r="E42" s="6">
        <f>E44+E45+E46</f>
        <v>0</v>
      </c>
      <c r="F42" s="20">
        <f t="shared" si="1"/>
        <v>0</v>
      </c>
      <c r="G42" s="35"/>
    </row>
    <row r="43" spans="1:7" ht="17.25" customHeight="1" x14ac:dyDescent="0.2">
      <c r="A43" s="7"/>
      <c r="B43" s="1" t="s">
        <v>9</v>
      </c>
      <c r="C43" s="3"/>
      <c r="D43" s="6"/>
      <c r="E43" s="6"/>
      <c r="F43" s="20"/>
      <c r="G43" s="35"/>
    </row>
    <row r="44" spans="1:7" ht="17.25" customHeight="1" x14ac:dyDescent="0.2">
      <c r="A44" s="7"/>
      <c r="B44" s="1" t="s">
        <v>10</v>
      </c>
      <c r="C44" s="3"/>
      <c r="D44" s="6">
        <v>0</v>
      </c>
      <c r="E44" s="6">
        <v>0</v>
      </c>
      <c r="F44" s="20">
        <v>0</v>
      </c>
      <c r="G44" s="35"/>
    </row>
    <row r="45" spans="1:7" ht="17.25" customHeight="1" x14ac:dyDescent="0.2">
      <c r="A45" s="7"/>
      <c r="B45" s="1" t="s">
        <v>11</v>
      </c>
      <c r="C45" s="3"/>
      <c r="D45" s="6">
        <v>300000</v>
      </c>
      <c r="E45" s="6">
        <v>0</v>
      </c>
      <c r="F45" s="20">
        <f t="shared" si="1"/>
        <v>0</v>
      </c>
      <c r="G45" s="35"/>
    </row>
    <row r="46" spans="1:7" ht="17.25" customHeight="1" x14ac:dyDescent="0.2">
      <c r="A46" s="7"/>
      <c r="B46" s="1" t="s">
        <v>12</v>
      </c>
      <c r="C46" s="3"/>
      <c r="D46" s="6">
        <v>300000</v>
      </c>
      <c r="E46" s="6">
        <v>0</v>
      </c>
      <c r="F46" s="20">
        <v>0</v>
      </c>
      <c r="G46" s="35"/>
    </row>
    <row r="47" spans="1:7" ht="31.5" x14ac:dyDescent="0.2">
      <c r="A47" s="7" t="s">
        <v>22</v>
      </c>
      <c r="B47" s="3" t="s">
        <v>33</v>
      </c>
      <c r="C47" s="3"/>
      <c r="D47" s="4">
        <f>D53+D48</f>
        <v>13126158.219999999</v>
      </c>
      <c r="E47" s="4">
        <f>E53+E48</f>
        <v>2000000</v>
      </c>
      <c r="F47" s="19">
        <f t="shared" si="1"/>
        <v>15.236750665953805</v>
      </c>
      <c r="G47" s="35"/>
    </row>
    <row r="48" spans="1:7" ht="47.25" x14ac:dyDescent="0.2">
      <c r="A48" s="7"/>
      <c r="B48" s="32" t="s">
        <v>60</v>
      </c>
      <c r="C48" s="21" t="s">
        <v>39</v>
      </c>
      <c r="D48" s="6">
        <f>D50+D51+D52</f>
        <v>2126158.2199999997</v>
      </c>
      <c r="E48" s="6">
        <f>E50+E51+E52</f>
        <v>0</v>
      </c>
      <c r="F48" s="19">
        <f t="shared" si="1"/>
        <v>0</v>
      </c>
      <c r="G48" s="35"/>
    </row>
    <row r="49" spans="1:7" x14ac:dyDescent="0.2">
      <c r="A49" s="7"/>
      <c r="B49" s="1" t="s">
        <v>9</v>
      </c>
      <c r="C49" s="3"/>
      <c r="D49" s="6"/>
      <c r="E49" s="6"/>
      <c r="F49" s="19"/>
      <c r="G49" s="35"/>
    </row>
    <row r="50" spans="1:7" x14ac:dyDescent="0.2">
      <c r="A50" s="7"/>
      <c r="B50" s="1" t="s">
        <v>10</v>
      </c>
      <c r="C50" s="3"/>
      <c r="D50" s="6">
        <v>2084400</v>
      </c>
      <c r="E50" s="6">
        <v>0</v>
      </c>
      <c r="F50" s="19">
        <v>0</v>
      </c>
      <c r="G50" s="35"/>
    </row>
    <row r="51" spans="1:7" x14ac:dyDescent="0.2">
      <c r="A51" s="7"/>
      <c r="B51" s="1" t="s">
        <v>11</v>
      </c>
      <c r="C51" s="3"/>
      <c r="D51" s="6">
        <v>20791.11</v>
      </c>
      <c r="E51" s="6">
        <v>0</v>
      </c>
      <c r="F51" s="19">
        <v>0</v>
      </c>
      <c r="G51" s="35"/>
    </row>
    <row r="52" spans="1:7" x14ac:dyDescent="0.2">
      <c r="A52" s="7"/>
      <c r="B52" s="1" t="s">
        <v>12</v>
      </c>
      <c r="C52" s="3"/>
      <c r="D52" s="6">
        <v>20967.11</v>
      </c>
      <c r="E52" s="6">
        <v>0</v>
      </c>
      <c r="F52" s="19">
        <f t="shared" si="1"/>
        <v>0</v>
      </c>
      <c r="G52" s="35"/>
    </row>
    <row r="53" spans="1:7" ht="31.5" x14ac:dyDescent="0.2">
      <c r="A53" s="7"/>
      <c r="B53" s="5" t="s">
        <v>32</v>
      </c>
      <c r="C53" s="21" t="s">
        <v>39</v>
      </c>
      <c r="D53" s="6">
        <f>D55+D56+D57</f>
        <v>11000000</v>
      </c>
      <c r="E53" s="6">
        <f t="shared" ref="E53" si="2">E55+E56+E57</f>
        <v>2000000</v>
      </c>
      <c r="F53" s="20">
        <f t="shared" si="1"/>
        <v>18.181818181818183</v>
      </c>
      <c r="G53" s="35"/>
    </row>
    <row r="54" spans="1:7" x14ac:dyDescent="0.2">
      <c r="A54" s="7"/>
      <c r="B54" s="1" t="s">
        <v>9</v>
      </c>
      <c r="C54" s="1"/>
      <c r="D54" s="6"/>
      <c r="E54" s="27"/>
      <c r="F54" s="20"/>
      <c r="G54" s="35"/>
    </row>
    <row r="55" spans="1:7" x14ac:dyDescent="0.2">
      <c r="A55" s="7"/>
      <c r="B55" s="1" t="s">
        <v>10</v>
      </c>
      <c r="C55" s="1"/>
      <c r="D55" s="6"/>
      <c r="E55" s="27"/>
      <c r="F55" s="20"/>
      <c r="G55" s="35"/>
    </row>
    <row r="56" spans="1:7" ht="18.75" customHeight="1" x14ac:dyDescent="0.2">
      <c r="A56" s="7"/>
      <c r="B56" s="1" t="s">
        <v>11</v>
      </c>
      <c r="C56" s="1"/>
      <c r="D56" s="6"/>
      <c r="E56" s="27"/>
      <c r="F56" s="20"/>
      <c r="G56" s="35"/>
    </row>
    <row r="57" spans="1:7" ht="17.25" customHeight="1" x14ac:dyDescent="0.2">
      <c r="A57" s="7"/>
      <c r="B57" s="1" t="s">
        <v>12</v>
      </c>
      <c r="C57" s="1"/>
      <c r="D57" s="6">
        <v>11000000</v>
      </c>
      <c r="E57" s="27">
        <v>2000000</v>
      </c>
      <c r="F57" s="20">
        <f t="shared" si="1"/>
        <v>18.181818181818183</v>
      </c>
      <c r="G57" s="35"/>
    </row>
    <row r="58" spans="1:7" x14ac:dyDescent="0.2">
      <c r="A58" s="7" t="s">
        <v>5</v>
      </c>
      <c r="B58" s="3" t="s">
        <v>17</v>
      </c>
      <c r="C58" s="3"/>
      <c r="D58" s="4">
        <f>D59+D65+D91</f>
        <v>438564862.39999998</v>
      </c>
      <c r="E58" s="4">
        <f>E59+E65+E91</f>
        <v>9767679.1600000001</v>
      </c>
      <c r="F58" s="19">
        <f t="shared" si="1"/>
        <v>2.2271914595591187</v>
      </c>
      <c r="G58" s="35"/>
    </row>
    <row r="59" spans="1:7" ht="31.5" x14ac:dyDescent="0.2">
      <c r="A59" s="24" t="s">
        <v>19</v>
      </c>
      <c r="B59" s="3" t="s">
        <v>27</v>
      </c>
      <c r="C59" s="3"/>
      <c r="D59" s="4">
        <f>D60</f>
        <v>140369200.44999999</v>
      </c>
      <c r="E59" s="4">
        <f t="shared" ref="E59" si="3">E60</f>
        <v>0</v>
      </c>
      <c r="F59" s="19">
        <f t="shared" si="1"/>
        <v>0</v>
      </c>
      <c r="G59" s="35"/>
    </row>
    <row r="60" spans="1:7" ht="63" x14ac:dyDescent="0.2">
      <c r="A60" s="7"/>
      <c r="B60" s="5" t="s">
        <v>23</v>
      </c>
      <c r="C60" s="21" t="s">
        <v>51</v>
      </c>
      <c r="D60" s="6">
        <f>D62+D63+D64</f>
        <v>140369200.44999999</v>
      </c>
      <c r="E60" s="6">
        <f t="shared" ref="E60" si="4">E62+E63+E64</f>
        <v>0</v>
      </c>
      <c r="F60" s="20">
        <f t="shared" si="1"/>
        <v>0</v>
      </c>
      <c r="G60" s="35"/>
    </row>
    <row r="61" spans="1:7" x14ac:dyDescent="0.2">
      <c r="A61" s="7"/>
      <c r="B61" s="1" t="s">
        <v>9</v>
      </c>
      <c r="C61" s="1"/>
      <c r="D61" s="6"/>
      <c r="E61" s="27"/>
      <c r="F61" s="20"/>
      <c r="G61" s="35"/>
    </row>
    <row r="62" spans="1:7" x14ac:dyDescent="0.2">
      <c r="A62" s="7"/>
      <c r="B62" s="1" t="s">
        <v>10</v>
      </c>
      <c r="C62" s="1"/>
      <c r="D62" s="25">
        <v>138965508.44999999</v>
      </c>
      <c r="E62" s="25">
        <v>0</v>
      </c>
      <c r="F62" s="20">
        <v>0</v>
      </c>
      <c r="G62" s="35"/>
    </row>
    <row r="63" spans="1:7" x14ac:dyDescent="0.2">
      <c r="A63" s="7"/>
      <c r="B63" s="1" t="s">
        <v>11</v>
      </c>
      <c r="C63" s="1"/>
      <c r="D63" s="25">
        <v>982584.4</v>
      </c>
      <c r="E63" s="25">
        <v>0</v>
      </c>
      <c r="F63" s="20">
        <v>0</v>
      </c>
      <c r="G63" s="35"/>
    </row>
    <row r="64" spans="1:7" x14ac:dyDescent="0.2">
      <c r="A64" s="7"/>
      <c r="B64" s="1" t="s">
        <v>12</v>
      </c>
      <c r="C64" s="1"/>
      <c r="D64" s="6">
        <v>421107.6</v>
      </c>
      <c r="E64" s="27">
        <v>0</v>
      </c>
      <c r="F64" s="20">
        <f t="shared" si="1"/>
        <v>0</v>
      </c>
      <c r="G64" s="35"/>
    </row>
    <row r="65" spans="1:7" ht="31.5" x14ac:dyDescent="0.2">
      <c r="A65" s="7" t="s">
        <v>48</v>
      </c>
      <c r="B65" s="3" t="s">
        <v>49</v>
      </c>
      <c r="C65" s="3"/>
      <c r="D65" s="4">
        <f>D66+D71+D76+D81+D86</f>
        <v>181076350</v>
      </c>
      <c r="E65" s="4">
        <f>E66+E71+E76+E81+E86</f>
        <v>9767679.1600000001</v>
      </c>
      <c r="F65" s="19">
        <f t="shared" si="1"/>
        <v>5.3942324108035091</v>
      </c>
      <c r="G65" s="35"/>
    </row>
    <row r="66" spans="1:7" ht="47.25" x14ac:dyDescent="0.2">
      <c r="A66" s="7"/>
      <c r="B66" s="5" t="s">
        <v>50</v>
      </c>
      <c r="C66" s="22" t="s">
        <v>38</v>
      </c>
      <c r="D66" s="6">
        <f>D68+D69+D70</f>
        <v>91207100</v>
      </c>
      <c r="E66" s="6">
        <f>E68+E69+E70</f>
        <v>9767679.1600000001</v>
      </c>
      <c r="F66" s="20">
        <f t="shared" si="1"/>
        <v>10.709340785969514</v>
      </c>
      <c r="G66" s="35"/>
    </row>
    <row r="67" spans="1:7" x14ac:dyDescent="0.2">
      <c r="A67" s="7"/>
      <c r="B67" s="1" t="s">
        <v>9</v>
      </c>
      <c r="C67" s="3"/>
      <c r="D67" s="6"/>
      <c r="E67" s="6"/>
      <c r="F67" s="20"/>
      <c r="G67" s="35"/>
    </row>
    <row r="68" spans="1:7" x14ac:dyDescent="0.2">
      <c r="A68" s="7"/>
      <c r="B68" s="1" t="s">
        <v>10</v>
      </c>
      <c r="C68" s="3"/>
      <c r="D68" s="6">
        <v>75750600</v>
      </c>
      <c r="E68" s="6">
        <v>8112389.9000000004</v>
      </c>
      <c r="F68" s="20">
        <v>0</v>
      </c>
      <c r="G68" s="35"/>
    </row>
    <row r="69" spans="1:7" x14ac:dyDescent="0.2">
      <c r="A69" s="7"/>
      <c r="B69" s="1" t="s">
        <v>11</v>
      </c>
      <c r="C69" s="3"/>
      <c r="D69" s="6">
        <v>13138030</v>
      </c>
      <c r="E69" s="6">
        <v>1406996.41</v>
      </c>
      <c r="F69" s="20">
        <v>0</v>
      </c>
      <c r="G69" s="35"/>
    </row>
    <row r="70" spans="1:7" x14ac:dyDescent="0.2">
      <c r="A70" s="7"/>
      <c r="B70" s="1" t="s">
        <v>12</v>
      </c>
      <c r="C70" s="3"/>
      <c r="D70" s="6">
        <v>2318470</v>
      </c>
      <c r="E70" s="6">
        <v>248292.85</v>
      </c>
      <c r="F70" s="20">
        <f t="shared" si="1"/>
        <v>10.709340642751471</v>
      </c>
      <c r="G70" s="35"/>
    </row>
    <row r="71" spans="1:7" ht="47.25" x14ac:dyDescent="0.2">
      <c r="A71" s="7"/>
      <c r="B71" s="32" t="s">
        <v>61</v>
      </c>
      <c r="C71" s="22" t="s">
        <v>38</v>
      </c>
      <c r="D71" s="6">
        <f>D73+D74+D75</f>
        <v>33212320</v>
      </c>
      <c r="E71" s="6">
        <f>E73+E74+E75</f>
        <v>0</v>
      </c>
      <c r="F71" s="20">
        <f t="shared" si="1"/>
        <v>0</v>
      </c>
      <c r="G71" s="35"/>
    </row>
    <row r="72" spans="1:7" x14ac:dyDescent="0.2">
      <c r="A72" s="7"/>
      <c r="B72" s="1" t="s">
        <v>9</v>
      </c>
      <c r="C72" s="3"/>
      <c r="D72" s="6"/>
      <c r="E72" s="6"/>
      <c r="F72" s="20"/>
      <c r="G72" s="35"/>
    </row>
    <row r="73" spans="1:7" x14ac:dyDescent="0.2">
      <c r="A73" s="7"/>
      <c r="B73" s="1" t="s">
        <v>10</v>
      </c>
      <c r="C73" s="3"/>
      <c r="D73" s="6">
        <v>21072100</v>
      </c>
      <c r="E73" s="6">
        <v>0</v>
      </c>
      <c r="F73" s="20">
        <v>0</v>
      </c>
      <c r="G73" s="35"/>
    </row>
    <row r="74" spans="1:7" x14ac:dyDescent="0.2">
      <c r="A74" s="7"/>
      <c r="B74" s="1" t="s">
        <v>11</v>
      </c>
      <c r="C74" s="3"/>
      <c r="D74" s="6">
        <v>9712000</v>
      </c>
      <c r="E74" s="6">
        <v>0</v>
      </c>
      <c r="F74" s="20">
        <v>0</v>
      </c>
      <c r="G74" s="35"/>
    </row>
    <row r="75" spans="1:7" x14ac:dyDescent="0.2">
      <c r="A75" s="7"/>
      <c r="B75" s="1" t="s">
        <v>12</v>
      </c>
      <c r="C75" s="3"/>
      <c r="D75" s="6">
        <v>2428220</v>
      </c>
      <c r="E75" s="6">
        <v>0</v>
      </c>
      <c r="F75" s="20">
        <f t="shared" si="1"/>
        <v>0</v>
      </c>
      <c r="G75" s="35"/>
    </row>
    <row r="76" spans="1:7" ht="47.25" x14ac:dyDescent="0.2">
      <c r="A76" s="7"/>
      <c r="B76" s="32" t="s">
        <v>62</v>
      </c>
      <c r="C76" s="22" t="s">
        <v>38</v>
      </c>
      <c r="D76" s="6">
        <f>D78+D79+D80</f>
        <v>22500000</v>
      </c>
      <c r="E76" s="6">
        <f>E78+E79+E80</f>
        <v>0</v>
      </c>
      <c r="F76" s="20">
        <f t="shared" si="1"/>
        <v>0</v>
      </c>
      <c r="G76" s="35"/>
    </row>
    <row r="77" spans="1:7" x14ac:dyDescent="0.2">
      <c r="A77" s="7"/>
      <c r="B77" s="1" t="s">
        <v>9</v>
      </c>
      <c r="C77" s="3"/>
      <c r="D77" s="6"/>
      <c r="E77" s="6"/>
      <c r="F77" s="20"/>
      <c r="G77" s="35"/>
    </row>
    <row r="78" spans="1:7" x14ac:dyDescent="0.2">
      <c r="A78" s="7"/>
      <c r="B78" s="1" t="s">
        <v>10</v>
      </c>
      <c r="C78" s="3"/>
      <c r="D78" s="6">
        <v>18687000</v>
      </c>
      <c r="E78" s="6">
        <v>0</v>
      </c>
      <c r="F78" s="20">
        <v>0</v>
      </c>
      <c r="G78" s="35"/>
    </row>
    <row r="79" spans="1:7" x14ac:dyDescent="0.2">
      <c r="A79" s="7"/>
      <c r="B79" s="1" t="s">
        <v>11</v>
      </c>
      <c r="C79" s="3"/>
      <c r="D79" s="6">
        <v>3050376</v>
      </c>
      <c r="E79" s="6">
        <v>0</v>
      </c>
      <c r="F79" s="20">
        <v>0</v>
      </c>
      <c r="G79" s="35"/>
    </row>
    <row r="80" spans="1:7" x14ac:dyDescent="0.2">
      <c r="A80" s="7"/>
      <c r="B80" s="1" t="s">
        <v>12</v>
      </c>
      <c r="C80" s="3"/>
      <c r="D80" s="6">
        <v>762624</v>
      </c>
      <c r="E80" s="6">
        <v>0</v>
      </c>
      <c r="F80" s="20">
        <f t="shared" ref="F80:F164" si="5">E80/D80*100</f>
        <v>0</v>
      </c>
      <c r="G80" s="35"/>
    </row>
    <row r="81" spans="1:7" ht="47.25" x14ac:dyDescent="0.2">
      <c r="A81" s="7"/>
      <c r="B81" s="32" t="s">
        <v>63</v>
      </c>
      <c r="C81" s="22" t="s">
        <v>38</v>
      </c>
      <c r="D81" s="6">
        <f>D83+D84+D85</f>
        <v>28723520</v>
      </c>
      <c r="E81" s="6">
        <f>E83+E84+E85</f>
        <v>0</v>
      </c>
      <c r="F81" s="20">
        <f t="shared" si="5"/>
        <v>0</v>
      </c>
      <c r="G81" s="35"/>
    </row>
    <row r="82" spans="1:7" x14ac:dyDescent="0.2">
      <c r="A82" s="7"/>
      <c r="B82" s="1" t="s">
        <v>9</v>
      </c>
      <c r="C82" s="3"/>
      <c r="D82" s="6"/>
      <c r="E82" s="6"/>
      <c r="F82" s="20"/>
      <c r="G82" s="35"/>
    </row>
    <row r="83" spans="1:7" x14ac:dyDescent="0.2">
      <c r="A83" s="7"/>
      <c r="B83" s="1" t="s">
        <v>10</v>
      </c>
      <c r="C83" s="3"/>
      <c r="D83" s="6">
        <v>24364000</v>
      </c>
      <c r="E83" s="6">
        <v>0</v>
      </c>
      <c r="F83" s="20">
        <v>0</v>
      </c>
      <c r="G83" s="35"/>
    </row>
    <row r="84" spans="1:7" x14ac:dyDescent="0.2">
      <c r="A84" s="7"/>
      <c r="B84" s="1" t="s">
        <v>11</v>
      </c>
      <c r="C84" s="3"/>
      <c r="D84" s="6">
        <v>3385792.67</v>
      </c>
      <c r="E84" s="6">
        <v>0</v>
      </c>
      <c r="F84" s="20">
        <v>0</v>
      </c>
      <c r="G84" s="35"/>
    </row>
    <row r="85" spans="1:7" x14ac:dyDescent="0.2">
      <c r="A85" s="7"/>
      <c r="B85" s="1" t="s">
        <v>12</v>
      </c>
      <c r="C85" s="3"/>
      <c r="D85" s="6">
        <v>973727.33</v>
      </c>
      <c r="E85" s="6">
        <v>0</v>
      </c>
      <c r="F85" s="20">
        <f t="shared" si="5"/>
        <v>0</v>
      </c>
      <c r="G85" s="35"/>
    </row>
    <row r="86" spans="1:7" ht="47.25" x14ac:dyDescent="0.2">
      <c r="A86" s="7"/>
      <c r="B86" s="32" t="s">
        <v>64</v>
      </c>
      <c r="C86" s="22" t="s">
        <v>38</v>
      </c>
      <c r="D86" s="6">
        <f>D88+D89+D90</f>
        <v>5433410</v>
      </c>
      <c r="E86" s="6">
        <f>E88+E89+E90</f>
        <v>0</v>
      </c>
      <c r="F86" s="20">
        <f t="shared" si="5"/>
        <v>0</v>
      </c>
      <c r="G86" s="35"/>
    </row>
    <row r="87" spans="1:7" x14ac:dyDescent="0.2">
      <c r="A87" s="7"/>
      <c r="B87" s="1" t="s">
        <v>9</v>
      </c>
      <c r="C87" s="3"/>
      <c r="D87" s="6"/>
      <c r="E87" s="6"/>
      <c r="F87" s="20"/>
      <c r="G87" s="35"/>
    </row>
    <row r="88" spans="1:7" x14ac:dyDescent="0.2">
      <c r="A88" s="7"/>
      <c r="B88" s="1" t="s">
        <v>10</v>
      </c>
      <c r="C88" s="3"/>
      <c r="D88" s="6">
        <v>4396000</v>
      </c>
      <c r="E88" s="6">
        <v>0</v>
      </c>
      <c r="F88" s="20">
        <v>0</v>
      </c>
      <c r="G88" s="35"/>
    </row>
    <row r="89" spans="1:7" x14ac:dyDescent="0.2">
      <c r="A89" s="7"/>
      <c r="B89" s="1" t="s">
        <v>11</v>
      </c>
      <c r="C89" s="3"/>
      <c r="D89" s="6">
        <v>829928</v>
      </c>
      <c r="E89" s="6">
        <v>0</v>
      </c>
      <c r="F89" s="20">
        <v>0</v>
      </c>
      <c r="G89" s="35"/>
    </row>
    <row r="90" spans="1:7" x14ac:dyDescent="0.2">
      <c r="A90" s="7"/>
      <c r="B90" s="1" t="s">
        <v>12</v>
      </c>
      <c r="C90" s="3"/>
      <c r="D90" s="6">
        <v>207482</v>
      </c>
      <c r="E90" s="6">
        <v>0</v>
      </c>
      <c r="F90" s="20">
        <f t="shared" si="5"/>
        <v>0</v>
      </c>
      <c r="G90" s="35"/>
    </row>
    <row r="91" spans="1:7" ht="52.5" customHeight="1" x14ac:dyDescent="0.2">
      <c r="A91" s="7" t="s">
        <v>77</v>
      </c>
      <c r="B91" s="40" t="s">
        <v>76</v>
      </c>
      <c r="C91" s="3"/>
      <c r="D91" s="4">
        <f>D92+D97</f>
        <v>117119311.95</v>
      </c>
      <c r="E91" s="4">
        <f>E92+E97</f>
        <v>0</v>
      </c>
      <c r="F91" s="19">
        <f t="shared" si="5"/>
        <v>0</v>
      </c>
      <c r="G91" s="35"/>
    </row>
    <row r="92" spans="1:7" ht="94.5" x14ac:dyDescent="0.2">
      <c r="A92" s="7"/>
      <c r="B92" s="38" t="s">
        <v>78</v>
      </c>
      <c r="C92" s="22" t="s">
        <v>38</v>
      </c>
      <c r="D92" s="6">
        <f>D94+D95+D96</f>
        <v>78868211.640000001</v>
      </c>
      <c r="E92" s="6">
        <f>E94+E95+E96</f>
        <v>0</v>
      </c>
      <c r="F92" s="20">
        <f t="shared" si="5"/>
        <v>0</v>
      </c>
      <c r="G92" s="35"/>
    </row>
    <row r="93" spans="1:7" x14ac:dyDescent="0.2">
      <c r="A93" s="7"/>
      <c r="B93" s="1" t="s">
        <v>9</v>
      </c>
      <c r="C93" s="3"/>
      <c r="D93" s="6"/>
      <c r="E93" s="6"/>
      <c r="F93" s="20"/>
      <c r="G93" s="35"/>
    </row>
    <row r="94" spans="1:7" x14ac:dyDescent="0.2">
      <c r="A94" s="7"/>
      <c r="B94" s="1" t="s">
        <v>10</v>
      </c>
      <c r="C94" s="3"/>
      <c r="D94" s="6">
        <v>0</v>
      </c>
      <c r="E94" s="6">
        <v>0</v>
      </c>
      <c r="F94" s="20">
        <v>0</v>
      </c>
      <c r="G94" s="35"/>
    </row>
    <row r="95" spans="1:7" x14ac:dyDescent="0.2">
      <c r="A95" s="7"/>
      <c r="B95" s="1" t="s">
        <v>11</v>
      </c>
      <c r="C95" s="3"/>
      <c r="D95" s="6">
        <v>78868211.640000001</v>
      </c>
      <c r="E95" s="6">
        <v>0</v>
      </c>
      <c r="F95" s="20">
        <f t="shared" si="5"/>
        <v>0</v>
      </c>
      <c r="G95" s="35"/>
    </row>
    <row r="96" spans="1:7" x14ac:dyDescent="0.2">
      <c r="A96" s="7"/>
      <c r="B96" s="1" t="s">
        <v>12</v>
      </c>
      <c r="C96" s="3"/>
      <c r="D96" s="6">
        <v>0</v>
      </c>
      <c r="E96" s="6">
        <v>0</v>
      </c>
      <c r="F96" s="20">
        <v>0</v>
      </c>
      <c r="G96" s="35"/>
    </row>
    <row r="97" spans="1:7" ht="63" x14ac:dyDescent="0.2">
      <c r="A97" s="7"/>
      <c r="B97" s="38" t="s">
        <v>79</v>
      </c>
      <c r="C97" s="22" t="s">
        <v>38</v>
      </c>
      <c r="D97" s="6">
        <f>D99+D100+D101</f>
        <v>38251100.310000002</v>
      </c>
      <c r="E97" s="6">
        <f>E99+E100+E101</f>
        <v>0</v>
      </c>
      <c r="F97" s="20">
        <v>0</v>
      </c>
      <c r="G97" s="35"/>
    </row>
    <row r="98" spans="1:7" x14ac:dyDescent="0.2">
      <c r="A98" s="7"/>
      <c r="B98" s="1" t="s">
        <v>9</v>
      </c>
      <c r="C98" s="3"/>
      <c r="D98" s="6"/>
      <c r="E98" s="6"/>
      <c r="F98" s="20"/>
      <c r="G98" s="35"/>
    </row>
    <row r="99" spans="1:7" x14ac:dyDescent="0.2">
      <c r="A99" s="7"/>
      <c r="B99" s="1" t="s">
        <v>10</v>
      </c>
      <c r="C99" s="3"/>
      <c r="D99" s="6">
        <v>0</v>
      </c>
      <c r="E99" s="6">
        <v>0</v>
      </c>
      <c r="F99" s="20">
        <v>0</v>
      </c>
      <c r="G99" s="35"/>
    </row>
    <row r="100" spans="1:7" x14ac:dyDescent="0.2">
      <c r="A100" s="7"/>
      <c r="B100" s="1" t="s">
        <v>11</v>
      </c>
      <c r="C100" s="3"/>
      <c r="D100" s="6">
        <v>30600875.309999999</v>
      </c>
      <c r="E100" s="6">
        <v>0</v>
      </c>
      <c r="F100" s="20">
        <v>0</v>
      </c>
      <c r="G100" s="35"/>
    </row>
    <row r="101" spans="1:7" x14ac:dyDescent="0.2">
      <c r="A101" s="7"/>
      <c r="B101" s="1" t="s">
        <v>12</v>
      </c>
      <c r="C101" s="3"/>
      <c r="D101" s="6">
        <v>7650225</v>
      </c>
      <c r="E101" s="6">
        <v>0</v>
      </c>
      <c r="F101" s="20">
        <v>0</v>
      </c>
      <c r="G101" s="35"/>
    </row>
    <row r="102" spans="1:7" x14ac:dyDescent="0.2">
      <c r="A102" s="7" t="s">
        <v>6</v>
      </c>
      <c r="B102" s="3" t="s">
        <v>20</v>
      </c>
      <c r="C102" s="3"/>
      <c r="D102" s="4">
        <f>D103</f>
        <v>198760756.41</v>
      </c>
      <c r="E102" s="4">
        <f>E103</f>
        <v>0</v>
      </c>
      <c r="F102" s="19">
        <f t="shared" si="5"/>
        <v>0</v>
      </c>
      <c r="G102" s="35"/>
    </row>
    <row r="103" spans="1:7" ht="31.5" x14ac:dyDescent="0.2">
      <c r="A103" s="7" t="s">
        <v>21</v>
      </c>
      <c r="B103" s="3" t="s">
        <v>31</v>
      </c>
      <c r="C103" s="3"/>
      <c r="D103" s="4">
        <f>D104+D109</f>
        <v>198760756.41</v>
      </c>
      <c r="E103" s="4">
        <f>E104+E109</f>
        <v>0</v>
      </c>
      <c r="F103" s="19">
        <f t="shared" si="5"/>
        <v>0</v>
      </c>
      <c r="G103" s="35"/>
    </row>
    <row r="104" spans="1:7" ht="63" x14ac:dyDescent="0.2">
      <c r="A104" s="7"/>
      <c r="B104" s="37" t="s">
        <v>65</v>
      </c>
      <c r="C104" s="21" t="s">
        <v>40</v>
      </c>
      <c r="D104" s="6">
        <f>D106+D107+D108</f>
        <v>194860756.41</v>
      </c>
      <c r="E104" s="6">
        <f>E106+E107+E108</f>
        <v>0</v>
      </c>
      <c r="F104" s="20">
        <f t="shared" si="5"/>
        <v>0</v>
      </c>
      <c r="G104" s="35"/>
    </row>
    <row r="105" spans="1:7" x14ac:dyDescent="0.2">
      <c r="A105" s="7"/>
      <c r="B105" s="1" t="s">
        <v>9</v>
      </c>
      <c r="C105" s="3"/>
      <c r="D105" s="4"/>
      <c r="E105" s="4"/>
      <c r="F105" s="19"/>
      <c r="G105" s="35"/>
    </row>
    <row r="106" spans="1:7" ht="17.25" customHeight="1" x14ac:dyDescent="0.2">
      <c r="A106" s="7"/>
      <c r="B106" s="1" t="s">
        <v>10</v>
      </c>
      <c r="C106" s="3"/>
      <c r="D106" s="6">
        <v>189335200</v>
      </c>
      <c r="E106" s="6">
        <v>0</v>
      </c>
      <c r="F106" s="20">
        <v>0</v>
      </c>
      <c r="G106" s="35"/>
    </row>
    <row r="107" spans="1:7" ht="16.5" customHeight="1" x14ac:dyDescent="0.2">
      <c r="A107" s="7"/>
      <c r="B107" s="1" t="s">
        <v>11</v>
      </c>
      <c r="C107" s="3"/>
      <c r="D107" s="6">
        <v>1529981.41</v>
      </c>
      <c r="E107" s="6">
        <v>0</v>
      </c>
      <c r="F107" s="20">
        <v>0</v>
      </c>
      <c r="G107" s="35"/>
    </row>
    <row r="108" spans="1:7" ht="18" customHeight="1" x14ac:dyDescent="0.2">
      <c r="A108" s="7"/>
      <c r="B108" s="1" t="s">
        <v>12</v>
      </c>
      <c r="C108" s="3"/>
      <c r="D108" s="6">
        <f>382475+3613100</f>
        <v>3995575</v>
      </c>
      <c r="E108" s="6">
        <v>0</v>
      </c>
      <c r="F108" s="20">
        <f t="shared" si="5"/>
        <v>0</v>
      </c>
      <c r="G108" s="35"/>
    </row>
    <row r="109" spans="1:7" ht="63" x14ac:dyDescent="0.2">
      <c r="A109" s="7"/>
      <c r="B109" s="38" t="s">
        <v>74</v>
      </c>
      <c r="C109" s="21" t="s">
        <v>40</v>
      </c>
      <c r="D109" s="6">
        <f>D111+D112+D113</f>
        <v>3900000</v>
      </c>
      <c r="E109" s="6">
        <f>E111+E112+E113</f>
        <v>0</v>
      </c>
      <c r="F109" s="20">
        <f t="shared" si="5"/>
        <v>0</v>
      </c>
      <c r="G109" s="35"/>
    </row>
    <row r="110" spans="1:7" ht="18" customHeight="1" x14ac:dyDescent="0.2">
      <c r="A110" s="7"/>
      <c r="B110" s="1" t="s">
        <v>9</v>
      </c>
      <c r="C110" s="3"/>
      <c r="D110" s="6"/>
      <c r="E110" s="6"/>
      <c r="F110" s="20"/>
      <c r="G110" s="35"/>
    </row>
    <row r="111" spans="1:7" ht="18" customHeight="1" x14ac:dyDescent="0.2">
      <c r="A111" s="7"/>
      <c r="B111" s="1" t="s">
        <v>10</v>
      </c>
      <c r="C111" s="3"/>
      <c r="D111" s="6">
        <v>0</v>
      </c>
      <c r="E111" s="6">
        <v>0</v>
      </c>
      <c r="F111" s="20">
        <v>0</v>
      </c>
      <c r="G111" s="35"/>
    </row>
    <row r="112" spans="1:7" ht="18" customHeight="1" x14ac:dyDescent="0.2">
      <c r="A112" s="7"/>
      <c r="B112" s="1" t="s">
        <v>11</v>
      </c>
      <c r="C112" s="3"/>
      <c r="D112" s="6">
        <v>3120000</v>
      </c>
      <c r="E112" s="6">
        <v>0</v>
      </c>
      <c r="F112" s="20">
        <f t="shared" si="5"/>
        <v>0</v>
      </c>
      <c r="G112" s="35"/>
    </row>
    <row r="113" spans="1:7" ht="18" customHeight="1" x14ac:dyDescent="0.2">
      <c r="A113" s="7"/>
      <c r="B113" s="1" t="s">
        <v>12</v>
      </c>
      <c r="C113" s="3"/>
      <c r="D113" s="6">
        <v>780000</v>
      </c>
      <c r="E113" s="6">
        <v>0</v>
      </c>
      <c r="F113" s="20">
        <v>0</v>
      </c>
      <c r="G113" s="35"/>
    </row>
    <row r="114" spans="1:7" ht="18" customHeight="1" x14ac:dyDescent="0.2">
      <c r="A114" s="7" t="s">
        <v>7</v>
      </c>
      <c r="B114" s="3" t="s">
        <v>69</v>
      </c>
      <c r="C114" s="3"/>
      <c r="D114" s="4">
        <f>D115</f>
        <v>158059482.87</v>
      </c>
      <c r="E114" s="4">
        <f>E115</f>
        <v>21879410.09</v>
      </c>
      <c r="F114" s="19">
        <f t="shared" si="5"/>
        <v>13.842516559411541</v>
      </c>
      <c r="G114" s="35"/>
    </row>
    <row r="115" spans="1:7" ht="47.25" x14ac:dyDescent="0.2">
      <c r="A115" s="7" t="s">
        <v>24</v>
      </c>
      <c r="B115" s="3" t="s">
        <v>70</v>
      </c>
      <c r="C115" s="3"/>
      <c r="D115" s="4">
        <f>D116+D126+D131+D121</f>
        <v>158059482.87</v>
      </c>
      <c r="E115" s="4">
        <f>E116+E126+E131+E121</f>
        <v>21879410.09</v>
      </c>
      <c r="F115" s="19">
        <f t="shared" si="5"/>
        <v>13.842516559411541</v>
      </c>
      <c r="G115" s="35"/>
    </row>
    <row r="116" spans="1:7" ht="47.25" x14ac:dyDescent="0.2">
      <c r="A116" s="7"/>
      <c r="B116" s="10" t="s">
        <v>71</v>
      </c>
      <c r="C116" s="22" t="s">
        <v>38</v>
      </c>
      <c r="D116" s="6">
        <f>D118+D119+D120</f>
        <v>17169376.350000001</v>
      </c>
      <c r="E116" s="6">
        <f>E118+E119+E120</f>
        <v>9157607.5999999996</v>
      </c>
      <c r="F116" s="20">
        <f t="shared" si="5"/>
        <v>53.336867998702807</v>
      </c>
      <c r="G116" s="35"/>
    </row>
    <row r="117" spans="1:7" ht="18" customHeight="1" x14ac:dyDescent="0.2">
      <c r="A117" s="7"/>
      <c r="B117" s="1" t="s">
        <v>9</v>
      </c>
      <c r="C117" s="3"/>
      <c r="D117" s="6"/>
      <c r="E117" s="6"/>
      <c r="F117" s="20"/>
      <c r="G117" s="35"/>
    </row>
    <row r="118" spans="1:7" ht="18" customHeight="1" x14ac:dyDescent="0.2">
      <c r="A118" s="7"/>
      <c r="B118" s="1" t="s">
        <v>10</v>
      </c>
      <c r="C118" s="3"/>
      <c r="D118" s="6"/>
      <c r="E118" s="6">
        <v>0</v>
      </c>
      <c r="F118" s="20">
        <v>0</v>
      </c>
      <c r="G118" s="35"/>
    </row>
    <row r="119" spans="1:7" ht="18" customHeight="1" x14ac:dyDescent="0.2">
      <c r="A119" s="7"/>
      <c r="B119" s="1" t="s">
        <v>11</v>
      </c>
      <c r="C119" s="3"/>
      <c r="D119" s="6">
        <v>10986937.92</v>
      </c>
      <c r="E119" s="6">
        <v>7326086.0800000001</v>
      </c>
      <c r="F119" s="20">
        <f t="shared" si="5"/>
        <v>66.679962454907553</v>
      </c>
      <c r="G119" s="35"/>
    </row>
    <row r="120" spans="1:7" ht="18" customHeight="1" x14ac:dyDescent="0.2">
      <c r="A120" s="7"/>
      <c r="B120" s="1" t="s">
        <v>12</v>
      </c>
      <c r="C120" s="3"/>
      <c r="D120" s="6">
        <v>6182438.4299999997</v>
      </c>
      <c r="E120" s="6">
        <v>1831521.52</v>
      </c>
      <c r="F120" s="20">
        <v>0</v>
      </c>
      <c r="G120" s="35"/>
    </row>
    <row r="121" spans="1:7" ht="78.75" x14ac:dyDescent="0.2">
      <c r="A121" s="7"/>
      <c r="B121" s="38" t="s">
        <v>82</v>
      </c>
      <c r="C121" s="22" t="s">
        <v>38</v>
      </c>
      <c r="D121" s="26">
        <f>D123+D124+D125</f>
        <v>45477401.560000002</v>
      </c>
      <c r="E121" s="6">
        <f>E123+E124+E125</f>
        <v>0</v>
      </c>
      <c r="F121" s="20">
        <v>0</v>
      </c>
      <c r="G121" s="35"/>
    </row>
    <row r="122" spans="1:7" ht="18" customHeight="1" x14ac:dyDescent="0.2">
      <c r="A122" s="7"/>
      <c r="B122" s="1" t="s">
        <v>9</v>
      </c>
      <c r="C122" s="3"/>
      <c r="D122" s="6"/>
      <c r="E122" s="6"/>
      <c r="F122" s="20"/>
      <c r="G122" s="35"/>
    </row>
    <row r="123" spans="1:7" ht="18" customHeight="1" x14ac:dyDescent="0.2">
      <c r="A123" s="7"/>
      <c r="B123" s="1" t="s">
        <v>10</v>
      </c>
      <c r="C123" s="3"/>
      <c r="D123" s="6">
        <v>45024100</v>
      </c>
      <c r="E123" s="6"/>
      <c r="F123" s="20">
        <v>0</v>
      </c>
      <c r="G123" s="35"/>
    </row>
    <row r="124" spans="1:7" ht="18" customHeight="1" x14ac:dyDescent="0.2">
      <c r="A124" s="7"/>
      <c r="B124" s="1" t="s">
        <v>11</v>
      </c>
      <c r="C124" s="3"/>
      <c r="D124" s="6">
        <v>227394.45</v>
      </c>
      <c r="E124" s="6"/>
      <c r="F124" s="20">
        <v>0</v>
      </c>
      <c r="G124" s="35"/>
    </row>
    <row r="125" spans="1:7" ht="18" customHeight="1" x14ac:dyDescent="0.2">
      <c r="A125" s="7"/>
      <c r="B125" s="1" t="s">
        <v>12</v>
      </c>
      <c r="C125" s="3"/>
      <c r="D125" s="6">
        <v>225907.11</v>
      </c>
      <c r="E125" s="6"/>
      <c r="F125" s="20">
        <v>0</v>
      </c>
      <c r="G125" s="35"/>
    </row>
    <row r="126" spans="1:7" ht="47.25" x14ac:dyDescent="0.2">
      <c r="A126" s="7"/>
      <c r="B126" s="5" t="s">
        <v>72</v>
      </c>
      <c r="C126" s="22" t="s">
        <v>38</v>
      </c>
      <c r="D126" s="6">
        <f>D128+D129+D130</f>
        <v>44058135.689999998</v>
      </c>
      <c r="E126" s="6">
        <f>E128+E129+E130</f>
        <v>3876345.16</v>
      </c>
      <c r="F126" s="20">
        <f t="shared" si="5"/>
        <v>8.7982505371416018</v>
      </c>
      <c r="G126" s="35"/>
    </row>
    <row r="127" spans="1:7" ht="18" customHeight="1" x14ac:dyDescent="0.2">
      <c r="A127" s="7"/>
      <c r="B127" s="1" t="s">
        <v>9</v>
      </c>
      <c r="C127" s="23"/>
      <c r="D127" s="6"/>
      <c r="E127" s="6"/>
      <c r="F127" s="20"/>
      <c r="G127" s="35"/>
    </row>
    <row r="128" spans="1:7" ht="18" customHeight="1" x14ac:dyDescent="0.2">
      <c r="A128" s="7"/>
      <c r="B128" s="1" t="s">
        <v>10</v>
      </c>
      <c r="C128" s="23"/>
      <c r="D128" s="6">
        <v>39777800</v>
      </c>
      <c r="E128" s="6">
        <v>0</v>
      </c>
      <c r="F128" s="20">
        <v>0</v>
      </c>
      <c r="G128" s="35"/>
    </row>
    <row r="129" spans="1:7" ht="18" customHeight="1" x14ac:dyDescent="0.2">
      <c r="A129" s="7"/>
      <c r="B129" s="1" t="s">
        <v>11</v>
      </c>
      <c r="C129" s="23"/>
      <c r="D129" s="6">
        <v>3303063.54</v>
      </c>
      <c r="E129" s="6">
        <v>3101076.13</v>
      </c>
      <c r="F129" s="20">
        <f t="shared" si="5"/>
        <v>93.884846369016557</v>
      </c>
      <c r="G129" s="35"/>
    </row>
    <row r="130" spans="1:7" ht="18" customHeight="1" x14ac:dyDescent="0.2">
      <c r="A130" s="7"/>
      <c r="B130" s="1" t="s">
        <v>12</v>
      </c>
      <c r="C130" s="23"/>
      <c r="D130" s="6">
        <v>977272.15</v>
      </c>
      <c r="E130" s="6">
        <v>775269.03</v>
      </c>
      <c r="F130" s="20">
        <v>0</v>
      </c>
      <c r="G130" s="35"/>
    </row>
    <row r="131" spans="1:7" ht="47.25" x14ac:dyDescent="0.2">
      <c r="A131" s="7"/>
      <c r="B131" s="41" t="s">
        <v>73</v>
      </c>
      <c r="C131" s="22" t="s">
        <v>38</v>
      </c>
      <c r="D131" s="6">
        <f>D133+D134+D135</f>
        <v>51354569.269999996</v>
      </c>
      <c r="E131" s="6">
        <f>E133+E134+E135</f>
        <v>8845457.3300000001</v>
      </c>
      <c r="F131" s="20">
        <f t="shared" si="5"/>
        <v>17.224284919019439</v>
      </c>
      <c r="G131" s="35"/>
    </row>
    <row r="132" spans="1:7" ht="18" customHeight="1" x14ac:dyDescent="0.2">
      <c r="A132" s="7"/>
      <c r="B132" s="1" t="s">
        <v>9</v>
      </c>
      <c r="C132" s="1"/>
      <c r="D132" s="6"/>
      <c r="E132" s="6"/>
      <c r="F132" s="20"/>
      <c r="G132" s="35"/>
    </row>
    <row r="133" spans="1:7" ht="18" customHeight="1" x14ac:dyDescent="0.2">
      <c r="A133" s="7"/>
      <c r="B133" s="1" t="s">
        <v>10</v>
      </c>
      <c r="C133" s="1"/>
      <c r="D133" s="6"/>
      <c r="E133" s="6">
        <v>0</v>
      </c>
      <c r="F133" s="20">
        <v>0</v>
      </c>
      <c r="G133" s="35"/>
    </row>
    <row r="134" spans="1:7" ht="18" customHeight="1" x14ac:dyDescent="0.2">
      <c r="A134" s="7"/>
      <c r="B134" s="1" t="s">
        <v>11</v>
      </c>
      <c r="C134" s="1"/>
      <c r="D134" s="6">
        <v>30486745.960000001</v>
      </c>
      <c r="E134" s="6">
        <v>7076365.8700000001</v>
      </c>
      <c r="F134" s="20">
        <f t="shared" si="5"/>
        <v>23.211286239877861</v>
      </c>
      <c r="G134" s="35"/>
    </row>
    <row r="135" spans="1:7" ht="18" customHeight="1" x14ac:dyDescent="0.2">
      <c r="A135" s="7"/>
      <c r="B135" s="1" t="s">
        <v>12</v>
      </c>
      <c r="C135" s="1"/>
      <c r="D135" s="6">
        <v>20867823.309999999</v>
      </c>
      <c r="E135" s="6">
        <v>1769091.46</v>
      </c>
      <c r="F135" s="20">
        <v>0</v>
      </c>
      <c r="G135" s="35"/>
    </row>
    <row r="136" spans="1:7" ht="31.5" x14ac:dyDescent="0.2">
      <c r="A136" s="7" t="s">
        <v>45</v>
      </c>
      <c r="B136" s="3" t="s">
        <v>34</v>
      </c>
      <c r="C136" s="3"/>
      <c r="D136" s="4">
        <f>D137</f>
        <v>1171584368</v>
      </c>
      <c r="E136" s="4">
        <f>E137</f>
        <v>120678814.90000001</v>
      </c>
      <c r="F136" s="19">
        <f t="shared" si="5"/>
        <v>10.300480118730979</v>
      </c>
      <c r="G136" s="35"/>
    </row>
    <row r="137" spans="1:7" ht="31.5" x14ac:dyDescent="0.2">
      <c r="A137" s="7" t="s">
        <v>46</v>
      </c>
      <c r="B137" s="3" t="s">
        <v>25</v>
      </c>
      <c r="C137" s="3"/>
      <c r="D137" s="4">
        <f>D138</f>
        <v>1171584368</v>
      </c>
      <c r="E137" s="4">
        <f>E138</f>
        <v>120678814.90000001</v>
      </c>
      <c r="F137" s="19">
        <f t="shared" si="5"/>
        <v>10.300480118730979</v>
      </c>
      <c r="G137" s="35"/>
    </row>
    <row r="138" spans="1:7" ht="63" x14ac:dyDescent="0.2">
      <c r="A138" s="7"/>
      <c r="B138" s="5" t="s">
        <v>26</v>
      </c>
      <c r="C138" s="21" t="s">
        <v>40</v>
      </c>
      <c r="D138" s="6">
        <f>D140+D141+D142</f>
        <v>1171584368</v>
      </c>
      <c r="E138" s="6">
        <f t="shared" ref="E138" si="6">E140+E141+E142</f>
        <v>120678814.90000001</v>
      </c>
      <c r="F138" s="20">
        <f t="shared" si="5"/>
        <v>10.300480118730979</v>
      </c>
      <c r="G138" s="35"/>
    </row>
    <row r="139" spans="1:7" x14ac:dyDescent="0.2">
      <c r="A139" s="7"/>
      <c r="B139" s="1" t="s">
        <v>9</v>
      </c>
      <c r="C139" s="1"/>
      <c r="D139" s="6"/>
      <c r="E139" s="27"/>
      <c r="F139" s="20"/>
      <c r="G139" s="35"/>
    </row>
    <row r="140" spans="1:7" x14ac:dyDescent="0.2">
      <c r="A140" s="7"/>
      <c r="B140" s="1" t="s">
        <v>10</v>
      </c>
      <c r="C140" s="1"/>
      <c r="D140" s="6">
        <v>0</v>
      </c>
      <c r="E140" s="27">
        <v>0</v>
      </c>
      <c r="F140" s="20">
        <v>0</v>
      </c>
      <c r="G140" s="35"/>
    </row>
    <row r="141" spans="1:7" x14ac:dyDescent="0.2">
      <c r="A141" s="7"/>
      <c r="B141" s="1" t="s">
        <v>11</v>
      </c>
      <c r="C141" s="1"/>
      <c r="D141" s="6">
        <v>937267368</v>
      </c>
      <c r="E141" s="27">
        <v>0</v>
      </c>
      <c r="F141" s="20">
        <f t="shared" si="5"/>
        <v>0</v>
      </c>
      <c r="G141" s="35"/>
    </row>
    <row r="142" spans="1:7" ht="15.75" customHeight="1" x14ac:dyDescent="0.2">
      <c r="A142" s="7"/>
      <c r="B142" s="1" t="s">
        <v>12</v>
      </c>
      <c r="C142" s="1"/>
      <c r="D142" s="6">
        <v>234317000</v>
      </c>
      <c r="E142" s="27">
        <v>120678814.90000001</v>
      </c>
      <c r="F142" s="20">
        <f t="shared" si="5"/>
        <v>51.502372811191677</v>
      </c>
      <c r="G142" s="35"/>
    </row>
    <row r="143" spans="1:7" ht="21.75" customHeight="1" x14ac:dyDescent="0.2">
      <c r="A143" s="7" t="s">
        <v>67</v>
      </c>
      <c r="B143" s="2" t="s">
        <v>52</v>
      </c>
      <c r="C143" s="1"/>
      <c r="D143" s="4">
        <f>D144</f>
        <v>530642414.89999998</v>
      </c>
      <c r="E143" s="4">
        <f>E144</f>
        <v>0</v>
      </c>
      <c r="F143" s="19">
        <f t="shared" si="5"/>
        <v>0</v>
      </c>
      <c r="G143" s="35"/>
    </row>
    <row r="144" spans="1:7" ht="31.5" x14ac:dyDescent="0.2">
      <c r="A144" s="7" t="s">
        <v>68</v>
      </c>
      <c r="B144" s="30" t="s">
        <v>53</v>
      </c>
      <c r="C144" s="22"/>
      <c r="D144" s="4">
        <f>D145+D150+D155+D160</f>
        <v>530642414.89999998</v>
      </c>
      <c r="E144" s="4">
        <f>E145+E150+E155+E160</f>
        <v>0</v>
      </c>
      <c r="F144" s="19">
        <f t="shared" si="5"/>
        <v>0</v>
      </c>
      <c r="G144" s="35"/>
    </row>
    <row r="145" spans="1:8" ht="47.25" x14ac:dyDescent="0.2">
      <c r="A145" s="7"/>
      <c r="B145" s="32" t="s">
        <v>54</v>
      </c>
      <c r="C145" s="22" t="s">
        <v>38</v>
      </c>
      <c r="D145" s="6">
        <f>D147+D148+D149</f>
        <v>59347872.339999996</v>
      </c>
      <c r="E145" s="6">
        <f>E147+E148+E149</f>
        <v>0</v>
      </c>
      <c r="F145" s="20">
        <f t="shared" si="5"/>
        <v>0</v>
      </c>
      <c r="G145" s="35"/>
    </row>
    <row r="146" spans="1:8" x14ac:dyDescent="0.2">
      <c r="A146" s="7"/>
      <c r="B146" s="1" t="s">
        <v>9</v>
      </c>
      <c r="C146" s="22"/>
      <c r="D146" s="6"/>
      <c r="E146" s="6"/>
      <c r="F146" s="20"/>
      <c r="G146" s="35"/>
    </row>
    <row r="147" spans="1:8" x14ac:dyDescent="0.2">
      <c r="A147" s="7"/>
      <c r="B147" s="1" t="s">
        <v>10</v>
      </c>
      <c r="C147" s="22"/>
      <c r="D147" s="6">
        <v>55787000</v>
      </c>
      <c r="E147" s="6">
        <v>0</v>
      </c>
      <c r="F147" s="20">
        <v>0</v>
      </c>
      <c r="G147" s="35"/>
    </row>
    <row r="148" spans="1:8" x14ac:dyDescent="0.2">
      <c r="A148" s="7"/>
      <c r="B148" s="1" t="s">
        <v>11</v>
      </c>
      <c r="C148" s="22"/>
      <c r="D148" s="6">
        <v>2848697.87</v>
      </c>
      <c r="E148" s="6">
        <v>0</v>
      </c>
      <c r="F148" s="20">
        <v>0</v>
      </c>
      <c r="G148" s="35"/>
    </row>
    <row r="149" spans="1:8" x14ac:dyDescent="0.2">
      <c r="A149" s="7"/>
      <c r="B149" s="1" t="s">
        <v>12</v>
      </c>
      <c r="C149" s="22"/>
      <c r="D149" s="6">
        <v>712174.47</v>
      </c>
      <c r="E149" s="6">
        <v>0</v>
      </c>
      <c r="F149" s="20">
        <v>0</v>
      </c>
      <c r="G149" s="35"/>
      <c r="H149" s="31"/>
    </row>
    <row r="150" spans="1:8" ht="47.25" x14ac:dyDescent="0.2">
      <c r="A150" s="7"/>
      <c r="B150" s="32" t="s">
        <v>66</v>
      </c>
      <c r="C150" s="22" t="s">
        <v>38</v>
      </c>
      <c r="D150" s="34">
        <f>D152+D153+D154</f>
        <v>81285106.390000001</v>
      </c>
      <c r="E150" s="34">
        <f>E152+E153+E154</f>
        <v>0</v>
      </c>
      <c r="F150" s="20">
        <f t="shared" si="5"/>
        <v>0</v>
      </c>
      <c r="G150" s="35"/>
      <c r="H150" s="31"/>
    </row>
    <row r="151" spans="1:8" x14ac:dyDescent="0.2">
      <c r="A151" s="7"/>
      <c r="B151" s="1" t="s">
        <v>9</v>
      </c>
      <c r="C151" s="30"/>
      <c r="D151" s="22"/>
      <c r="E151" s="6"/>
      <c r="F151" s="20"/>
      <c r="G151" s="35"/>
    </row>
    <row r="152" spans="1:8" x14ac:dyDescent="0.2">
      <c r="A152" s="7"/>
      <c r="B152" s="1" t="s">
        <v>10</v>
      </c>
      <c r="C152" s="30"/>
      <c r="D152" s="34">
        <v>76408000</v>
      </c>
      <c r="E152" s="6">
        <v>0</v>
      </c>
      <c r="F152" s="20">
        <v>0</v>
      </c>
      <c r="G152" s="35"/>
    </row>
    <row r="153" spans="1:8" x14ac:dyDescent="0.2">
      <c r="A153" s="7"/>
      <c r="B153" s="1" t="s">
        <v>11</v>
      </c>
      <c r="C153" s="30"/>
      <c r="D153" s="34">
        <v>3901685.11</v>
      </c>
      <c r="E153" s="6">
        <v>0</v>
      </c>
      <c r="F153" s="20">
        <v>0</v>
      </c>
      <c r="G153" s="35"/>
    </row>
    <row r="154" spans="1:8" x14ac:dyDescent="0.2">
      <c r="A154" s="7"/>
      <c r="B154" s="1" t="s">
        <v>12</v>
      </c>
      <c r="C154" s="30"/>
      <c r="D154" s="34">
        <v>975421.28</v>
      </c>
      <c r="E154" s="6">
        <v>0</v>
      </c>
      <c r="F154" s="20">
        <v>0</v>
      </c>
      <c r="G154" s="35"/>
    </row>
    <row r="155" spans="1:8" ht="63" x14ac:dyDescent="0.2">
      <c r="A155" s="7"/>
      <c r="B155" s="37" t="s">
        <v>80</v>
      </c>
      <c r="C155" s="33" t="s">
        <v>56</v>
      </c>
      <c r="D155" s="6">
        <f>D157+D158+D159</f>
        <v>265048265.96000001</v>
      </c>
      <c r="E155" s="6">
        <f>E157+E158+E159</f>
        <v>0</v>
      </c>
      <c r="F155" s="20">
        <f t="shared" si="5"/>
        <v>0</v>
      </c>
      <c r="G155" s="35"/>
    </row>
    <row r="156" spans="1:8" x14ac:dyDescent="0.2">
      <c r="A156" s="7"/>
      <c r="B156" s="1" t="s">
        <v>9</v>
      </c>
      <c r="C156" s="22"/>
      <c r="D156" s="6"/>
      <c r="E156" s="6"/>
      <c r="F156" s="20"/>
      <c r="G156" s="35"/>
    </row>
    <row r="157" spans="1:8" x14ac:dyDescent="0.2">
      <c r="A157" s="7"/>
      <c r="B157" s="1" t="s">
        <v>10</v>
      </c>
      <c r="C157" s="22"/>
      <c r="D157" s="6">
        <v>249144980.83000001</v>
      </c>
      <c r="E157" s="6">
        <v>0</v>
      </c>
      <c r="F157" s="20">
        <f t="shared" si="5"/>
        <v>0</v>
      </c>
      <c r="G157" s="35"/>
    </row>
    <row r="158" spans="1:8" x14ac:dyDescent="0.2">
      <c r="A158" s="7"/>
      <c r="B158" s="1" t="s">
        <v>11</v>
      </c>
      <c r="C158" s="22"/>
      <c r="D158" s="6">
        <v>12722619.17</v>
      </c>
      <c r="E158" s="6">
        <v>0</v>
      </c>
      <c r="F158" s="20">
        <f t="shared" si="5"/>
        <v>0</v>
      </c>
      <c r="G158" s="35"/>
    </row>
    <row r="159" spans="1:8" x14ac:dyDescent="0.2">
      <c r="A159" s="7"/>
      <c r="B159" s="1" t="s">
        <v>12</v>
      </c>
      <c r="C159" s="22"/>
      <c r="D159" s="6">
        <v>3180665.96</v>
      </c>
      <c r="E159" s="6">
        <v>0</v>
      </c>
      <c r="F159" s="20">
        <v>0</v>
      </c>
      <c r="G159" s="35"/>
    </row>
    <row r="160" spans="1:8" ht="63" x14ac:dyDescent="0.2">
      <c r="A160" s="7"/>
      <c r="B160" s="32" t="s">
        <v>55</v>
      </c>
      <c r="C160" s="33" t="s">
        <v>56</v>
      </c>
      <c r="D160" s="6">
        <f>D162+D163+D164</f>
        <v>124961170.21000001</v>
      </c>
      <c r="E160" s="6">
        <f>E162+E163+E164</f>
        <v>0</v>
      </c>
      <c r="F160" s="20">
        <f t="shared" si="5"/>
        <v>0</v>
      </c>
      <c r="G160" s="35"/>
    </row>
    <row r="161" spans="1:7" ht="15.75" customHeight="1" x14ac:dyDescent="0.2">
      <c r="A161" s="7"/>
      <c r="B161" s="1" t="s">
        <v>9</v>
      </c>
      <c r="C161" s="1"/>
      <c r="D161" s="6"/>
      <c r="E161" s="6"/>
      <c r="F161" s="20"/>
      <c r="G161" s="35"/>
    </row>
    <row r="162" spans="1:7" ht="15.75" customHeight="1" x14ac:dyDescent="0.2">
      <c r="A162" s="7"/>
      <c r="B162" s="1" t="s">
        <v>10</v>
      </c>
      <c r="C162" s="1"/>
      <c r="D162" s="6">
        <v>117463500</v>
      </c>
      <c r="E162" s="6">
        <v>0</v>
      </c>
      <c r="F162" s="20">
        <v>0</v>
      </c>
      <c r="G162" s="35"/>
    </row>
    <row r="163" spans="1:7" ht="15.75" customHeight="1" x14ac:dyDescent="0.2">
      <c r="A163" s="7"/>
      <c r="B163" s="1" t="s">
        <v>11</v>
      </c>
      <c r="C163" s="1"/>
      <c r="D163" s="6">
        <v>5998136.1699999999</v>
      </c>
      <c r="E163" s="6">
        <v>0</v>
      </c>
      <c r="F163" s="20">
        <v>0</v>
      </c>
      <c r="G163" s="35"/>
    </row>
    <row r="164" spans="1:7" ht="15.75" customHeight="1" x14ac:dyDescent="0.2">
      <c r="A164" s="7"/>
      <c r="B164" s="1" t="s">
        <v>12</v>
      </c>
      <c r="C164" s="1"/>
      <c r="D164" s="6">
        <v>1499534.04</v>
      </c>
      <c r="E164" s="6">
        <v>0</v>
      </c>
      <c r="F164" s="20">
        <f t="shared" si="5"/>
        <v>0</v>
      </c>
      <c r="G164" s="35"/>
    </row>
    <row r="167" spans="1:7" ht="18.75" x14ac:dyDescent="0.3">
      <c r="A167" s="44"/>
      <c r="B167" s="44"/>
    </row>
    <row r="168" spans="1:7" ht="18.75" x14ac:dyDescent="0.3">
      <c r="A168" s="44"/>
      <c r="B168" s="44"/>
      <c r="E168" s="45"/>
      <c r="F168" s="45"/>
    </row>
  </sheetData>
  <mergeCells count="5">
    <mergeCell ref="A2:F2"/>
    <mergeCell ref="E4:F4"/>
    <mergeCell ref="A167:B167"/>
    <mergeCell ref="A168:B168"/>
    <mergeCell ref="E168:F168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01.05.2022</vt:lpstr>
      <vt:lpstr>'01.05.2022'!Область_печати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2022-05-12T08:31:52Z</dcterms:modified>
</cp:coreProperties>
</file>