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2" windowWidth="15576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оперативка!$A$2:$Y$200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D11" l="1"/>
  <c r="R34" l="1"/>
  <c r="S32"/>
  <c r="E36" l="1"/>
  <c r="B26"/>
  <c r="F34"/>
  <c r="B9" l="1"/>
  <c r="B13"/>
  <c r="B17"/>
  <c r="B22"/>
  <c r="B24"/>
  <c r="B29"/>
  <c r="B32"/>
  <c r="B44"/>
  <c r="B55"/>
  <c r="F11" l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 l="1"/>
  <c r="S34"/>
  <c r="C27" l="1"/>
  <c r="F83" l="1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E83"/>
  <c r="C84" l="1"/>
  <c r="D85"/>
  <c r="C87"/>
  <c r="D87" s="1"/>
  <c r="D88"/>
  <c r="D89"/>
  <c r="C90"/>
  <c r="D90" s="1"/>
  <c r="D92"/>
  <c r="D99"/>
  <c r="B100"/>
  <c r="C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B101"/>
  <c r="C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C102"/>
  <c r="D102" s="1"/>
  <c r="C103"/>
  <c r="D103" s="1"/>
  <c r="C104"/>
  <c r="D104" s="1"/>
  <c r="C105"/>
  <c r="D105" s="1"/>
  <c r="C106"/>
  <c r="C107" s="1"/>
  <c r="B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C108"/>
  <c r="D108" s="1"/>
  <c r="C109"/>
  <c r="D109" s="1"/>
  <c r="C110"/>
  <c r="D110" s="1"/>
  <c r="C111"/>
  <c r="D111" s="1"/>
  <c r="D112"/>
  <c r="C113"/>
  <c r="D113" s="1"/>
  <c r="B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C115"/>
  <c r="D115" s="1"/>
  <c r="C116"/>
  <c r="D116" s="1"/>
  <c r="C117"/>
  <c r="D117" s="1"/>
  <c r="C118"/>
  <c r="D118" s="1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B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B121"/>
  <c r="F121"/>
  <c r="G121"/>
  <c r="H121"/>
  <c r="I121"/>
  <c r="J121"/>
  <c r="K121"/>
  <c r="L121"/>
  <c r="M121"/>
  <c r="O121"/>
  <c r="P121"/>
  <c r="R121"/>
  <c r="S121"/>
  <c r="T121"/>
  <c r="U121"/>
  <c r="X121"/>
  <c r="Y121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B123"/>
  <c r="E123"/>
  <c r="I123"/>
  <c r="Q123"/>
  <c r="R123"/>
  <c r="U123"/>
  <c r="W123"/>
  <c r="C124"/>
  <c r="C125"/>
  <c r="H126"/>
  <c r="M126"/>
  <c r="P126"/>
  <c r="R126"/>
  <c r="T126"/>
  <c r="X126"/>
  <c r="C127"/>
  <c r="D127" s="1"/>
  <c r="C128"/>
  <c r="D128" s="1"/>
  <c r="C131"/>
  <c r="C133"/>
  <c r="C134" s="1"/>
  <c r="B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D136"/>
  <c r="C137"/>
  <c r="B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B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C140"/>
  <c r="C141"/>
  <c r="C143"/>
  <c r="B144"/>
  <c r="E144"/>
  <c r="F144"/>
  <c r="G144"/>
  <c r="H144"/>
  <c r="I144"/>
  <c r="J144"/>
  <c r="K144"/>
  <c r="L144"/>
  <c r="M144"/>
  <c r="N144"/>
  <c r="O144"/>
  <c r="P144"/>
  <c r="R144"/>
  <c r="S144"/>
  <c r="T144"/>
  <c r="U144"/>
  <c r="V144"/>
  <c r="W144"/>
  <c r="X144"/>
  <c r="Y144"/>
  <c r="D145"/>
  <c r="C146"/>
  <c r="D146" s="1"/>
  <c r="B147"/>
  <c r="E147"/>
  <c r="F147"/>
  <c r="G147"/>
  <c r="H147"/>
  <c r="I147"/>
  <c r="J147"/>
  <c r="K147"/>
  <c r="L147"/>
  <c r="M147"/>
  <c r="O147"/>
  <c r="P147"/>
  <c r="R147"/>
  <c r="S147"/>
  <c r="T147"/>
  <c r="U147"/>
  <c r="W147"/>
  <c r="X147"/>
  <c r="Y147"/>
  <c r="B148"/>
  <c r="E148"/>
  <c r="F148"/>
  <c r="G148"/>
  <c r="H148"/>
  <c r="I148"/>
  <c r="J148"/>
  <c r="K148"/>
  <c r="L148"/>
  <c r="M148"/>
  <c r="N148"/>
  <c r="O148"/>
  <c r="P148"/>
  <c r="R148"/>
  <c r="S148"/>
  <c r="T148"/>
  <c r="U148"/>
  <c r="V148"/>
  <c r="W148"/>
  <c r="X148"/>
  <c r="Y148"/>
  <c r="C149"/>
  <c r="D149" s="1"/>
  <c r="C150"/>
  <c r="D150" s="1"/>
  <c r="B151"/>
  <c r="G151"/>
  <c r="L151"/>
  <c r="Y151"/>
  <c r="C152"/>
  <c r="D152" s="1"/>
  <c r="C153"/>
  <c r="D153" s="1"/>
  <c r="B154"/>
  <c r="H154"/>
  <c r="N154"/>
  <c r="R154"/>
  <c r="S154"/>
  <c r="W154"/>
  <c r="C155"/>
  <c r="D155" s="1"/>
  <c r="C156"/>
  <c r="B157"/>
  <c r="M157"/>
  <c r="T157"/>
  <c r="U157"/>
  <c r="C158"/>
  <c r="D158" s="1"/>
  <c r="C159"/>
  <c r="D159" s="1"/>
  <c r="B160"/>
  <c r="E160"/>
  <c r="H160"/>
  <c r="I160"/>
  <c r="J160"/>
  <c r="K160"/>
  <c r="L160"/>
  <c r="M160"/>
  <c r="P160"/>
  <c r="Q160"/>
  <c r="S160"/>
  <c r="T160"/>
  <c r="U160"/>
  <c r="V160"/>
  <c r="W160"/>
  <c r="X160"/>
  <c r="C161"/>
  <c r="C162"/>
  <c r="H163"/>
  <c r="I163"/>
  <c r="J163"/>
  <c r="K163"/>
  <c r="M163"/>
  <c r="Q163"/>
  <c r="R163"/>
  <c r="V163"/>
  <c r="X163"/>
  <c r="C164"/>
  <c r="D164" s="1"/>
  <c r="C165"/>
  <c r="B166"/>
  <c r="Q166"/>
  <c r="T166"/>
  <c r="C167"/>
  <c r="D167" s="1"/>
  <c r="C168"/>
  <c r="D168" s="1"/>
  <c r="B169"/>
  <c r="G169"/>
  <c r="L169"/>
  <c r="U169"/>
  <c r="C170"/>
  <c r="C171"/>
  <c r="B172"/>
  <c r="G172"/>
  <c r="J172"/>
  <c r="K172"/>
  <c r="L172"/>
  <c r="R172"/>
  <c r="U172"/>
  <c r="X172"/>
  <c r="C173"/>
  <c r="D173" s="1"/>
  <c r="D174"/>
  <c r="D175"/>
  <c r="C176"/>
  <c r="C177" s="1"/>
  <c r="C178"/>
  <c r="D178" s="1"/>
  <c r="C180"/>
  <c r="C181" s="1"/>
  <c r="B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C182"/>
  <c r="D182" s="1"/>
  <c r="C183"/>
  <c r="D183" s="1"/>
  <c r="C184"/>
  <c r="D184" s="1"/>
  <c r="C185"/>
  <c r="D185" s="1"/>
  <c r="C186"/>
  <c r="D186" s="1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C188"/>
  <c r="D188" s="1"/>
  <c r="C189"/>
  <c r="C192"/>
  <c r="D192" s="1"/>
  <c r="C193"/>
  <c r="D193" s="1"/>
  <c r="B194"/>
  <c r="B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C196"/>
  <c r="D196" s="1"/>
  <c r="C197"/>
  <c r="D197" s="1"/>
  <c r="B198"/>
  <c r="B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C200"/>
  <c r="D200" s="1"/>
  <c r="C201"/>
  <c r="D201" s="1"/>
  <c r="B202"/>
  <c r="B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C204"/>
  <c r="C205" s="1"/>
  <c r="D205" s="1"/>
  <c r="C206"/>
  <c r="D206" s="1"/>
  <c r="B207"/>
  <c r="C208"/>
  <c r="E209"/>
  <c r="E211" s="1"/>
  <c r="F209"/>
  <c r="F211" s="1"/>
  <c r="G209"/>
  <c r="G211" s="1"/>
  <c r="H209"/>
  <c r="H211" s="1"/>
  <c r="I209"/>
  <c r="I211" s="1"/>
  <c r="J209"/>
  <c r="J211" s="1"/>
  <c r="K209"/>
  <c r="K211" s="1"/>
  <c r="L209"/>
  <c r="L211" s="1"/>
  <c r="M209"/>
  <c r="M211" s="1"/>
  <c r="N209"/>
  <c r="N211" s="1"/>
  <c r="O209"/>
  <c r="O211" s="1"/>
  <c r="P209"/>
  <c r="P211" s="1"/>
  <c r="Q209"/>
  <c r="Q211" s="1"/>
  <c r="R209"/>
  <c r="R211" s="1"/>
  <c r="S209"/>
  <c r="S211" s="1"/>
  <c r="T209"/>
  <c r="T211" s="1"/>
  <c r="U209"/>
  <c r="U211" s="1"/>
  <c r="V209"/>
  <c r="V211" s="1"/>
  <c r="W209"/>
  <c r="W211" s="1"/>
  <c r="X209"/>
  <c r="X211" s="1"/>
  <c r="Y209"/>
  <c r="Y211" s="1"/>
  <c r="C210"/>
  <c r="D210" s="1"/>
  <c r="C213"/>
  <c r="C214"/>
  <c r="C215"/>
  <c r="C216"/>
  <c r="C217"/>
  <c r="D204" l="1"/>
  <c r="C157"/>
  <c r="D157" s="1"/>
  <c r="D180"/>
  <c r="D176"/>
  <c r="D106"/>
  <c r="C194"/>
  <c r="D194" s="1"/>
  <c r="C190"/>
  <c r="D190" s="1"/>
  <c r="C119"/>
  <c r="D119" s="1"/>
  <c r="C198"/>
  <c r="D198" s="1"/>
  <c r="C139"/>
  <c r="D139" s="1"/>
  <c r="C207"/>
  <c r="D207" s="1"/>
  <c r="C166"/>
  <c r="D166" s="1"/>
  <c r="D156"/>
  <c r="C129"/>
  <c r="D129" s="1"/>
  <c r="C126"/>
  <c r="C114"/>
  <c r="B209"/>
  <c r="B211" s="1"/>
  <c r="C160"/>
  <c r="D160" s="1"/>
  <c r="C172"/>
  <c r="D172" s="1"/>
  <c r="D165"/>
  <c r="C163"/>
  <c r="C154"/>
  <c r="D154" s="1"/>
  <c r="C151"/>
  <c r="D151" s="1"/>
  <c r="C142"/>
  <c r="C144" s="1"/>
  <c r="C203"/>
  <c r="C202"/>
  <c r="D202" s="1"/>
  <c r="C199"/>
  <c r="C195"/>
  <c r="D189"/>
  <c r="C169"/>
  <c r="D169" s="1"/>
  <c r="D143"/>
  <c r="D137"/>
  <c r="C135"/>
  <c r="D133"/>
  <c r="C83"/>
  <c r="C148"/>
  <c r="D148" s="1"/>
  <c r="C147"/>
  <c r="C121"/>
  <c r="D121" s="1"/>
  <c r="C120"/>
  <c r="D120" s="1"/>
  <c r="C187"/>
  <c r="D187" s="1"/>
  <c r="C138"/>
  <c r="C123"/>
  <c r="D123" s="1"/>
  <c r="C122"/>
  <c r="D122" s="1"/>
  <c r="C60"/>
  <c r="C61"/>
  <c r="C209" l="1"/>
  <c r="D209" l="1"/>
  <c r="C211"/>
  <c r="D211" s="1"/>
  <c r="L26"/>
  <c r="M26"/>
  <c r="C59" l="1"/>
  <c r="M13" l="1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50" l="1"/>
  <c r="C51"/>
  <c r="C52"/>
  <c r="C53"/>
  <c r="C54"/>
  <c r="C56"/>
  <c r="C57"/>
  <c r="C58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 l="1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39" l="1"/>
  <c r="D79" l="1"/>
  <c r="D81"/>
  <c r="C233" l="1"/>
  <c r="E44" l="1"/>
  <c r="C231" l="1"/>
  <c r="C229"/>
  <c r="C228"/>
  <c r="C227"/>
  <c r="C226"/>
  <c r="C225"/>
  <c r="C80"/>
  <c r="D80" s="1"/>
  <c r="C78"/>
  <c r="D78" s="1"/>
  <c r="C77"/>
  <c r="D77" s="1"/>
  <c r="C76"/>
  <c r="D76" s="1"/>
  <c r="C75"/>
  <c r="D75" s="1"/>
  <c r="C74"/>
  <c r="C73"/>
  <c r="D73" s="1"/>
  <c r="C72"/>
  <c r="C71"/>
  <c r="C70"/>
  <c r="C69"/>
  <c r="C68"/>
  <c r="C67"/>
  <c r="C66"/>
  <c r="C65"/>
  <c r="C64"/>
  <c r="C63"/>
  <c r="C62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 s="1"/>
  <c r="C49"/>
  <c r="C48"/>
  <c r="C47"/>
  <c r="C46"/>
  <c r="C45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C43"/>
  <c r="C42"/>
  <c r="C41"/>
  <c r="C40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6"/>
  <c r="X26"/>
  <c r="W26"/>
  <c r="V26"/>
  <c r="U26"/>
  <c r="T26"/>
  <c r="S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 s="1"/>
  <c r="C7"/>
  <c r="C22" l="1"/>
  <c r="D22" s="1"/>
  <c r="C24"/>
  <c r="D24" s="1"/>
  <c r="C32"/>
  <c r="D32" s="1"/>
  <c r="D20"/>
  <c r="C13"/>
  <c r="C34"/>
  <c r="C9"/>
  <c r="C44"/>
  <c r="C26"/>
  <c r="C29"/>
  <c r="C36"/>
  <c r="C39"/>
  <c r="D60"/>
  <c r="D31"/>
  <c r="D63"/>
  <c r="D16"/>
  <c r="D10"/>
  <c r="D15"/>
  <c r="D30"/>
  <c r="D62"/>
  <c r="D66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<sst xmlns="http://schemas.openxmlformats.org/spreadsheetml/2006/main" count="250" uniqueCount="203">
  <si>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</si>
  <si>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</si>
  <si>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</si>
  <si>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</si>
  <si>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</si>
  <si>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</si>
  <si>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</si>
  <si>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</si>
  <si>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</si>
  <si>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</si>
  <si>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</si>
  <si>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</si>
  <si>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</si>
  <si>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</si>
  <si>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</si>
  <si>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</si>
  <si>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</si>
  <si>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</si>
  <si>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</si>
  <si>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</si>
  <si>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</si>
  <si>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</si>
  <si>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</si>
  <si>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</si>
  <si>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</si>
  <si>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</si>
  <si>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</si>
  <si>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</si>
  <si>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</si>
  <si>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</si>
  <si>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</si>
  <si>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</si>
  <si>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</si>
  <si>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</si>
  <si>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</si>
  <si>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</si>
  <si>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</si>
  <si>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</si>
  <si>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</si>
  <si>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</si>
  <si>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</si>
  <si>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</si>
  <si>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</si>
  <si>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</si>
  <si>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</si>
  <si>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</si>
  <si>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</si>
  <si>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</si>
  <si>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</si>
  <si>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</si>
  <si>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</si>
  <si>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</si>
  <si>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</si>
  <si>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</si>
  <si>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</si>
  <si>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</si>
  <si>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</si>
  <si>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</si>
  <si>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</si>
  <si>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</si>
  <si>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</si>
  <si>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</si>
  <si>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</si>
  <si>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</si>
  <si>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</si>
  <si>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</si>
  <si>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</si>
  <si>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</si>
  <si>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</si>
  <si>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</si>
  <si>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</si>
  <si>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</si>
  <si>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</si>
  <si>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</si>
  <si>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</si>
  <si>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</si>
  <si>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</si>
  <si>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</si>
  <si>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</si>
  <si>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</si>
  <si>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</si>
  <si>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</si>
  <si>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</si>
  <si>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</si>
  <si>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</si>
  <si>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</si>
  <si>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</si>
  <si>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</si>
  <si>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</si>
  <si>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</si>
  <si>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</si>
  <si>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</si>
  <si>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</si>
  <si>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</si>
  <si>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</si>
  <si>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</si>
  <si>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</si>
  <si>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</si>
  <si>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</si>
  <si>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</si>
  <si>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</si>
  <si>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</si>
  <si>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</si>
  <si>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</si>
  <si>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</si>
  <si>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</si>
  <si>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</si>
  <si>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</si>
  <si>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</si>
  <si>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</si>
  <si>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</si>
  <si>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</si>
  <si>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</si>
  <si>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</si>
  <si>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</si>
  <si>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</si>
  <si>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</si>
  <si>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</si>
  <si>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</si>
  <si>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</si>
  <si>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</si>
  <si>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</si>
  <si>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</si>
  <si>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</si>
  <si>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</si>
  <si>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</si>
  <si>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</si>
  <si>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</si>
  <si>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</si>
  <si>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</si>
  <si>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</si>
  <si>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</si>
  <si>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</si>
  <si>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</si>
  <si>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</si>
  <si>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</si>
  <si>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</si>
  <si>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</si>
  <si>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</si>
  <si>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</si>
  <si>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</si>
  <si>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</si>
  <si>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</si>
  <si>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</si>
  <si>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</si>
  <si>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</si>
  <si>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</si>
  <si>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</si>
  <si>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</si>
  <si>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</si>
  <si>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</si>
  <si>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</si>
  <si>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</si>
  <si>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</si>
  <si>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</si>
  <si>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</si>
  <si>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</si>
  <si>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</si>
  <si>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</si>
  <si>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</si>
  <si>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</si>
  <si>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</si>
  <si>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</si>
  <si>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</si>
  <si>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</si>
  <si>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</si>
  <si>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</si>
  <si>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</si>
  <si>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</si>
  <si>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</si>
  <si>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</si>
  <si>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</si>
  <si>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</si>
  <si>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</si>
  <si>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</si>
  <si>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</si>
  <si>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</si>
  <si>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</si>
  <si>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</si>
  <si>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</si>
  <si>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</si>
  <si>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</si>
  <si>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</si>
  <si>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</si>
  <si>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</si>
  <si>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</si>
  <si>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</si>
  <si>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</si>
  <si>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</si>
  <si>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</si>
  <si>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</si>
  <si>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</si>
  <si>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</si>
  <si>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</si>
  <si>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</si>
  <si>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</si>
  <si>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</si>
  <si>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</si>
  <si>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</si>
  <si>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</si>
  <si>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</si>
  <si>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</si>
  <si>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28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</si>
</sst>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5" fillId="0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O54" activePane="bottomRight" state="frozen"/>
      <selection activeCell="A2" sqref="A2"/>
      <selection pane="topRight" activeCell="F2" sqref="F2"/>
      <selection pane="bottomLeft" activeCell="A7" sqref="A7"/>
      <selection pane="bottomRight" activeCell="A75" sqref="A75:XFD75"/>
    </sheetView>
  </sheetViews>
  <sheetFormatPr defaultColWidth="9.109375" defaultRowHeight="16.8" outlineLevelRow="1"/>
  <cols>
    <col min="1" max="1" width="99.88671875" style="79" customWidth="1"/>
    <col min="2" max="2" width="14.44140625" style="2" hidden="1" customWidth="1"/>
    <col min="3" max="3" width="13.33203125" style="2" hidden="1" customWidth="1"/>
    <col min="4" max="4" width="15" style="2" hidden="1" customWidth="1"/>
    <col min="5" max="8" width="13.6640625" style="1" hidden="1" customWidth="1"/>
    <col min="9" max="9" width="14" style="1" hidden="1" customWidth="1"/>
    <col min="10" max="14" width="13.6640625" style="1" hidden="1" customWidth="1"/>
    <col min="15" max="15" width="13.6640625" style="1" customWidth="1"/>
    <col min="16" max="16" width="13.6640625" style="1" hidden="1" customWidth="1"/>
    <col min="17" max="17" width="13.5546875" style="1" hidden="1" customWidth="1"/>
    <col min="18" max="24" width="13.6640625" style="1" hidden="1" customWidth="1"/>
    <col min="25" max="25" width="2.3320312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90" customHeight="1">
      <c r="A2" s="120" t="s">
        <v>202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6" s="4" customFormat="1" ht="0.6" customHeight="1" thickBo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>
      <c r="A4" s="121" t="s">
        <v>3</v>
      </c>
      <c r="B4" s="124" t="s">
        <v>198</v>
      </c>
      <c r="C4" s="117" t="s">
        <v>199</v>
      </c>
      <c r="D4" s="117" t="s">
        <v>200</v>
      </c>
      <c r="E4" s="127" t="s">
        <v>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9"/>
    </row>
    <row r="5" spans="1:26" s="2" customFormat="1" ht="87" customHeight="1">
      <c r="A5" s="122"/>
      <c r="B5" s="125"/>
      <c r="C5" s="118"/>
      <c r="D5" s="118"/>
      <c r="E5" s="130" t="s">
        <v>5</v>
      </c>
      <c r="F5" s="130" t="s">
        <v>6</v>
      </c>
      <c r="G5" s="115" t="s">
        <v>7</v>
      </c>
      <c r="H5" s="115" t="s">
        <v>8</v>
      </c>
      <c r="I5" s="115" t="s">
        <v>9</v>
      </c>
      <c r="J5" s="115" t="s">
        <v>10</v>
      </c>
      <c r="K5" s="115" t="s">
        <v>11</v>
      </c>
      <c r="L5" s="115" t="s">
        <v>12</v>
      </c>
      <c r="M5" s="115" t="s">
        <v>13</v>
      </c>
      <c r="N5" s="115" t="s">
        <v>14</v>
      </c>
      <c r="O5" s="115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  <c r="U5" s="115" t="s">
        <v>21</v>
      </c>
      <c r="V5" s="115" t="s">
        <v>22</v>
      </c>
      <c r="W5" s="115" t="s">
        <v>23</v>
      </c>
      <c r="X5" s="115" t="s">
        <v>24</v>
      </c>
      <c r="Y5" s="130" t="s">
        <v>25</v>
      </c>
    </row>
    <row r="6" spans="1:26" s="2" customFormat="1" ht="70.2" customHeight="1" thickBot="1">
      <c r="A6" s="123"/>
      <c r="B6" s="126"/>
      <c r="C6" s="119"/>
      <c r="D6" s="119"/>
      <c r="E6" s="131"/>
      <c r="F6" s="131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1"/>
    </row>
    <row r="7" spans="1:26" s="2" customFormat="1" ht="30" hidden="1" customHeight="1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>
      <c r="A8" s="11" t="s">
        <v>27</v>
      </c>
      <c r="B8" s="8">
        <v>50020</v>
      </c>
      <c r="C8" s="8">
        <f>SUM(E8:Y8)</f>
        <v>48979</v>
      </c>
      <c r="D8" s="15">
        <f t="shared" ref="D8:D32" si="0">C8/B8</f>
        <v>0.97918832467013195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1403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hidden="1" customHeight="1">
      <c r="A9" s="13" t="s">
        <v>28</v>
      </c>
      <c r="B9" s="14">
        <f t="shared" ref="B9:Y9" si="1">B8/B7</f>
        <v>1.0396790754713059</v>
      </c>
      <c r="C9" s="14">
        <f t="shared" si="1"/>
        <v>1.0180416121053397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hidden="1" customHeight="1">
      <c r="A10" s="11" t="s">
        <v>29</v>
      </c>
      <c r="B10" s="8">
        <v>47228</v>
      </c>
      <c r="C10" s="8">
        <f>SUM(E10:Y10)</f>
        <v>45927</v>
      </c>
      <c r="D10" s="15">
        <f t="shared" si="0"/>
        <v>0.97245278224781906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1162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hidden="1" customHeight="1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hidden="1" customHeight="1">
      <c r="A12" s="13" t="s">
        <v>31</v>
      </c>
      <c r="B12" s="8">
        <v>10541</v>
      </c>
      <c r="C12" s="8">
        <f>SUM(E12:Y12)</f>
        <v>4258</v>
      </c>
      <c r="D12" s="15"/>
      <c r="E12" s="80">
        <v>400</v>
      </c>
      <c r="F12" s="80"/>
      <c r="G12" s="80">
        <v>605</v>
      </c>
      <c r="H12" s="80">
        <v>75</v>
      </c>
      <c r="I12" s="80"/>
      <c r="J12" s="80">
        <v>350</v>
      </c>
      <c r="K12" s="80"/>
      <c r="L12" s="80">
        <v>100</v>
      </c>
      <c r="M12" s="80"/>
      <c r="N12" s="80"/>
      <c r="O12" s="80">
        <v>850</v>
      </c>
      <c r="P12" s="80"/>
      <c r="Q12" s="80">
        <v>629</v>
      </c>
      <c r="R12" s="80"/>
      <c r="S12" s="80">
        <v>709</v>
      </c>
      <c r="T12" s="80">
        <v>490</v>
      </c>
      <c r="U12" s="80"/>
      <c r="V12" s="80"/>
      <c r="W12" s="80"/>
      <c r="X12" s="80">
        <v>50</v>
      </c>
      <c r="Y12" s="80"/>
    </row>
    <row r="13" spans="1:26" s="12" customFormat="1" ht="30" hidden="1" customHeight="1">
      <c r="A13" s="13" t="s">
        <v>32</v>
      </c>
      <c r="B13" s="15">
        <f>B12/B8</f>
        <v>0.21073570571771291</v>
      </c>
      <c r="C13" s="15">
        <f>C12/C8</f>
        <v>8.6935217133873699E-2</v>
      </c>
      <c r="D13" s="15"/>
      <c r="E13" s="16">
        <f t="shared" ref="E13:L13" si="3">E12/E8</f>
        <v>0.20090406830738322</v>
      </c>
      <c r="F13" s="16">
        <f t="shared" si="3"/>
        <v>0</v>
      </c>
      <c r="G13" s="16">
        <f t="shared" si="3"/>
        <v>0.17177739920499716</v>
      </c>
      <c r="H13" s="16">
        <f t="shared" si="3"/>
        <v>2.4892134085628941E-2</v>
      </c>
      <c r="I13" s="16">
        <f t="shared" si="3"/>
        <v>0</v>
      </c>
      <c r="J13" s="16">
        <f t="shared" si="3"/>
        <v>0.11153601019757807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0.60584461867426942</v>
      </c>
      <c r="P13" s="16">
        <f t="shared" ref="P13" si="7">P12/P8</f>
        <v>0</v>
      </c>
      <c r="Q13" s="16">
        <f t="shared" ref="Q13" si="8">Q12/Q8</f>
        <v>0.2122848464394195</v>
      </c>
      <c r="R13" s="16">
        <f t="shared" ref="R13" si="9">R12/R8</f>
        <v>0</v>
      </c>
      <c r="S13" s="16">
        <f t="shared" ref="S13" si="10">S12/S8</f>
        <v>0.18687401159725883</v>
      </c>
      <c r="T13" s="16">
        <f t="shared" ref="T13" si="11">T12/T8</f>
        <v>0.21148036253776434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1.2425447316103381E-2</v>
      </c>
      <c r="Y13" s="16">
        <f t="shared" ref="Y13" si="16">Y12/Y8</f>
        <v>0</v>
      </c>
    </row>
    <row r="14" spans="1:26" s="12" customFormat="1" ht="30" hidden="1" customHeight="1">
      <c r="A14" s="18" t="s">
        <v>33</v>
      </c>
      <c r="B14" s="8">
        <v>3475</v>
      </c>
      <c r="C14" s="23">
        <f t="shared" ref="C14:C19" si="17">SUM(E14:Y14)</f>
        <v>1805</v>
      </c>
      <c r="D14" s="15"/>
      <c r="E14" s="10"/>
      <c r="F14" s="10"/>
      <c r="G14" s="10">
        <v>890</v>
      </c>
      <c r="H14" s="10"/>
      <c r="I14" s="10"/>
      <c r="J14" s="10">
        <v>120</v>
      </c>
      <c r="K14" s="10"/>
      <c r="L14" s="10"/>
      <c r="M14" s="10">
        <v>400</v>
      </c>
      <c r="N14" s="10"/>
      <c r="O14" s="10">
        <v>105</v>
      </c>
      <c r="P14" s="10"/>
      <c r="Q14" s="10"/>
      <c r="R14" s="10"/>
      <c r="S14" s="10">
        <v>90</v>
      </c>
      <c r="T14" s="10"/>
      <c r="U14" s="10"/>
      <c r="V14" s="10"/>
      <c r="W14" s="10"/>
      <c r="X14" s="10">
        <v>200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89155</v>
      </c>
      <c r="D20" s="15">
        <f t="shared" si="0"/>
        <v>0.88685851843746577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3700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customHeight="1">
      <c r="A21" s="25" t="s">
        <v>40</v>
      </c>
      <c r="B21" s="23">
        <v>0</v>
      </c>
      <c r="C21" s="23">
        <f>SUM(E21:Y21)</f>
        <v>77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77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customHeight="1">
      <c r="A22" s="25" t="s">
        <v>41</v>
      </c>
      <c r="B22" s="9">
        <f>B21/B20</f>
        <v>0</v>
      </c>
      <c r="C22" s="9">
        <f t="shared" ref="C22:E22" si="19">C21/C20</f>
        <v>8.6366440468846394E-4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2.081081081081081E-2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5">
        <f>C23/C21</f>
        <v>0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>
        <f t="shared" si="40"/>
        <v>0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hidden="1" customHeight="1">
      <c r="A25" s="107" t="s">
        <v>44</v>
      </c>
      <c r="B25" s="108">
        <v>40536</v>
      </c>
      <c r="C25" s="108">
        <f>SUM(E25:Y25)</f>
        <v>5223</v>
      </c>
      <c r="D25" s="15">
        <f t="shared" si="0"/>
        <v>0.12884843102427471</v>
      </c>
      <c r="E25" s="109">
        <v>1200</v>
      </c>
      <c r="F25" s="109"/>
      <c r="G25" s="109">
        <v>50</v>
      </c>
      <c r="H25" s="109">
        <v>592</v>
      </c>
      <c r="I25" s="109"/>
      <c r="J25" s="109"/>
      <c r="K25" s="109"/>
      <c r="L25" s="109"/>
      <c r="M25" s="109"/>
      <c r="N25" s="109"/>
      <c r="O25" s="109">
        <v>2709</v>
      </c>
      <c r="P25" s="109">
        <v>60</v>
      </c>
      <c r="Q25" s="109">
        <v>62</v>
      </c>
      <c r="R25" s="109"/>
      <c r="S25" s="109">
        <v>290</v>
      </c>
      <c r="T25" s="109">
        <v>110</v>
      </c>
      <c r="U25" s="109"/>
      <c r="V25" s="109"/>
      <c r="W25" s="109"/>
      <c r="X25" s="109">
        <v>150</v>
      </c>
      <c r="Y25" s="109"/>
    </row>
    <row r="26" spans="1:26" s="12" customFormat="1" ht="30" hidden="1" customHeight="1">
      <c r="A26" s="18" t="s">
        <v>45</v>
      </c>
      <c r="B26" s="28">
        <f t="shared" ref="B26:Y26" si="41">B25/B20</f>
        <v>0.40322692954271899</v>
      </c>
      <c r="C26" s="28">
        <f t="shared" si="41"/>
        <v>5.8583366047894117E-2</v>
      </c>
      <c r="D26" s="15"/>
      <c r="E26" s="29">
        <f t="shared" si="41"/>
        <v>0.16107382550335569</v>
      </c>
      <c r="F26" s="29">
        <f t="shared" si="41"/>
        <v>0</v>
      </c>
      <c r="G26" s="29">
        <f t="shared" si="41"/>
        <v>1.3003901170351105E-2</v>
      </c>
      <c r="H26" s="29">
        <f t="shared" si="41"/>
        <v>8.6435976054898528E-2</v>
      </c>
      <c r="I26" s="29">
        <f t="shared" si="41"/>
        <v>0</v>
      </c>
      <c r="J26" s="29">
        <f t="shared" si="41"/>
        <v>0</v>
      </c>
      <c r="K26" s="29">
        <f t="shared" si="41"/>
        <v>0</v>
      </c>
      <c r="L26" s="29">
        <f t="shared" si="41"/>
        <v>0</v>
      </c>
      <c r="M26" s="29">
        <f t="shared" si="41"/>
        <v>0</v>
      </c>
      <c r="N26" s="29">
        <f t="shared" si="41"/>
        <v>0</v>
      </c>
      <c r="O26" s="29">
        <f t="shared" si="41"/>
        <v>0.73216216216216212</v>
      </c>
      <c r="P26" s="29">
        <f t="shared" si="41"/>
        <v>9.2521202775636083E-3</v>
      </c>
      <c r="Q26" s="29">
        <f t="shared" si="41"/>
        <v>1.0197368421052632E-2</v>
      </c>
      <c r="R26" s="29">
        <f t="shared" si="41"/>
        <v>0</v>
      </c>
      <c r="S26" s="29">
        <f t="shared" si="41"/>
        <v>3.9687970439304776E-2</v>
      </c>
      <c r="T26" s="29">
        <f t="shared" si="41"/>
        <v>2.7369992535456581E-2</v>
      </c>
      <c r="U26" s="29">
        <f t="shared" si="41"/>
        <v>0</v>
      </c>
      <c r="V26" s="29">
        <f t="shared" si="41"/>
        <v>0</v>
      </c>
      <c r="W26" s="29">
        <f t="shared" si="41"/>
        <v>0</v>
      </c>
      <c r="X26" s="29">
        <f t="shared" si="41"/>
        <v>3.9724576271186439E-2</v>
      </c>
      <c r="Y26" s="29">
        <f t="shared" si="41"/>
        <v>0</v>
      </c>
    </row>
    <row r="27" spans="1:26" s="104" customFormat="1" ht="30" hidden="1" customHeight="1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2037</v>
      </c>
      <c r="P28" s="26"/>
      <c r="Q28" s="26">
        <v>20</v>
      </c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>
      <c r="A29" s="18" t="s">
        <v>45</v>
      </c>
      <c r="B29" s="9">
        <f t="shared" ref="B29:Y29" si="42">B28/B20</f>
        <v>0.31688368530473793</v>
      </c>
      <c r="C29" s="9">
        <f t="shared" si="42"/>
        <v>0</v>
      </c>
      <c r="D29" s="15"/>
      <c r="E29" s="30">
        <f t="shared" si="42"/>
        <v>0</v>
      </c>
      <c r="F29" s="30">
        <f t="shared" si="42"/>
        <v>0</v>
      </c>
      <c r="G29" s="30">
        <f t="shared" si="42"/>
        <v>0</v>
      </c>
      <c r="H29" s="30">
        <f t="shared" si="42"/>
        <v>0</v>
      </c>
      <c r="I29" s="30">
        <f t="shared" si="42"/>
        <v>0</v>
      </c>
      <c r="J29" s="30">
        <f t="shared" si="42"/>
        <v>0</v>
      </c>
      <c r="K29" s="30">
        <f t="shared" si="42"/>
        <v>0</v>
      </c>
      <c r="L29" s="30">
        <f t="shared" si="42"/>
        <v>0</v>
      </c>
      <c r="M29" s="30">
        <f t="shared" si="42"/>
        <v>0</v>
      </c>
      <c r="N29" s="30">
        <f t="shared" si="42"/>
        <v>0</v>
      </c>
      <c r="O29" s="30">
        <f t="shared" si="42"/>
        <v>0.55054054054054058</v>
      </c>
      <c r="P29" s="30">
        <f t="shared" si="42"/>
        <v>0</v>
      </c>
      <c r="Q29" s="30">
        <f t="shared" si="42"/>
        <v>3.2894736842105261E-3</v>
      </c>
      <c r="R29" s="30">
        <f t="shared" si="42"/>
        <v>0</v>
      </c>
      <c r="S29" s="30">
        <f t="shared" si="42"/>
        <v>0</v>
      </c>
      <c r="T29" s="30">
        <f t="shared" si="42"/>
        <v>0</v>
      </c>
      <c r="U29" s="30">
        <f t="shared" si="42"/>
        <v>0</v>
      </c>
      <c r="V29" s="30">
        <f t="shared" si="42"/>
        <v>0</v>
      </c>
      <c r="W29" s="30">
        <f t="shared" si="42"/>
        <v>0</v>
      </c>
      <c r="X29" s="30">
        <f t="shared" si="42"/>
        <v>0</v>
      </c>
      <c r="Y29" s="30">
        <f t="shared" si="42"/>
        <v>0</v>
      </c>
    </row>
    <row r="30" spans="1:26" s="12" customFormat="1" ht="30" hidden="1" customHeight="1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>
      <c r="A32" s="18" t="s">
        <v>41</v>
      </c>
      <c r="B32" s="30">
        <f t="shared" ref="B32:C32" si="43">B31/B30</f>
        <v>0</v>
      </c>
      <c r="C32" s="30">
        <f t="shared" si="43"/>
        <v>0</v>
      </c>
      <c r="D32" s="15" t="e">
        <f t="shared" si="0"/>
        <v>#DIV/0!</v>
      </c>
      <c r="E32" s="30">
        <f>E31/E30</f>
        <v>0</v>
      </c>
      <c r="F32" s="30">
        <f t="shared" ref="F32:Y32" si="44">F31/F30</f>
        <v>0</v>
      </c>
      <c r="G32" s="30">
        <f t="shared" si="44"/>
        <v>0</v>
      </c>
      <c r="H32" s="30">
        <f t="shared" si="44"/>
        <v>0</v>
      </c>
      <c r="I32" s="30">
        <f t="shared" si="44"/>
        <v>0</v>
      </c>
      <c r="J32" s="30">
        <f t="shared" si="44"/>
        <v>0</v>
      </c>
      <c r="K32" s="30">
        <f t="shared" si="44"/>
        <v>0</v>
      </c>
      <c r="L32" s="30">
        <f t="shared" si="44"/>
        <v>0</v>
      </c>
      <c r="M32" s="30">
        <f t="shared" si="44"/>
        <v>0</v>
      </c>
      <c r="N32" s="30">
        <f t="shared" si="44"/>
        <v>0</v>
      </c>
      <c r="O32" s="30">
        <f t="shared" si="44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4"/>
        <v>0</v>
      </c>
      <c r="U32" s="30">
        <f t="shared" si="44"/>
        <v>0</v>
      </c>
      <c r="V32" s="30">
        <f t="shared" si="44"/>
        <v>0</v>
      </c>
      <c r="W32" s="30">
        <f t="shared" si="44"/>
        <v>0</v>
      </c>
      <c r="X32" s="30">
        <f t="shared" si="44"/>
        <v>0</v>
      </c>
      <c r="Y32" s="30">
        <f t="shared" si="44"/>
        <v>0</v>
      </c>
    </row>
    <row r="33" spans="1:29" s="12" customFormat="1" ht="30" hidden="1" customHeight="1">
      <c r="A33" s="13" t="s">
        <v>48</v>
      </c>
      <c r="B33" s="23">
        <v>11790</v>
      </c>
      <c r="C33" s="23">
        <f>SUM(E33:Y33)</f>
        <v>3138</v>
      </c>
      <c r="D33" s="15"/>
      <c r="E33" s="26"/>
      <c r="F33" s="26"/>
      <c r="G33" s="26">
        <v>250</v>
      </c>
      <c r="H33" s="26"/>
      <c r="I33" s="26"/>
      <c r="J33" s="26"/>
      <c r="K33" s="26"/>
      <c r="L33" s="26">
        <v>50</v>
      </c>
      <c r="M33" s="26"/>
      <c r="N33" s="26">
        <v>600</v>
      </c>
      <c r="O33" s="26">
        <v>593</v>
      </c>
      <c r="P33" s="26"/>
      <c r="Q33" s="26">
        <v>130</v>
      </c>
      <c r="R33" s="26"/>
      <c r="S33" s="26">
        <v>100</v>
      </c>
      <c r="T33" s="26">
        <v>1030</v>
      </c>
      <c r="U33" s="26"/>
      <c r="V33" s="26"/>
      <c r="W33" s="26"/>
      <c r="X33" s="26">
        <v>385</v>
      </c>
      <c r="Y33" s="26"/>
    </row>
    <row r="34" spans="1:29" s="12" customFormat="1" ht="30" hidden="1" customHeight="1">
      <c r="A34" s="13" t="s">
        <v>45</v>
      </c>
      <c r="B34" s="28"/>
      <c r="C34" s="28">
        <f t="shared" ref="C34:Y34" si="45">C33/C30</f>
        <v>2.8095370262599492E-2</v>
      </c>
      <c r="D34" s="15"/>
      <c r="E34" s="29">
        <f t="shared" si="45"/>
        <v>0</v>
      </c>
      <c r="F34" s="29">
        <f t="shared" si="45"/>
        <v>0</v>
      </c>
      <c r="G34" s="29">
        <f t="shared" si="45"/>
        <v>2.073828287017835E-2</v>
      </c>
      <c r="H34" s="29">
        <f t="shared" si="45"/>
        <v>0</v>
      </c>
      <c r="I34" s="29">
        <f t="shared" si="45"/>
        <v>0</v>
      </c>
      <c r="J34" s="29">
        <f t="shared" si="45"/>
        <v>0</v>
      </c>
      <c r="K34" s="29">
        <f t="shared" si="45"/>
        <v>0</v>
      </c>
      <c r="L34" s="29">
        <f t="shared" si="45"/>
        <v>1.0495382031905962E-2</v>
      </c>
      <c r="M34" s="29">
        <f t="shared" si="45"/>
        <v>0</v>
      </c>
      <c r="N34" s="29">
        <f t="shared" si="45"/>
        <v>0.14388489208633093</v>
      </c>
      <c r="O34" s="29">
        <f t="shared" si="45"/>
        <v>0.13398102123813826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1.8639328984156569E-2</v>
      </c>
      <c r="T34" s="29">
        <f t="shared" si="45"/>
        <v>0.19198508853681268</v>
      </c>
      <c r="U34" s="29">
        <f t="shared" si="45"/>
        <v>0</v>
      </c>
      <c r="V34" s="29">
        <f t="shared" si="45"/>
        <v>0</v>
      </c>
      <c r="W34" s="29">
        <f t="shared" si="45"/>
        <v>0</v>
      </c>
      <c r="X34" s="29">
        <f t="shared" si="45"/>
        <v>4.6118830857690467E-2</v>
      </c>
      <c r="Y34" s="29">
        <f t="shared" si="45"/>
        <v>0</v>
      </c>
    </row>
    <row r="35" spans="1:29" s="12" customFormat="1" ht="30" hidden="1" customHeight="1">
      <c r="A35" s="25" t="s">
        <v>49</v>
      </c>
      <c r="B35" s="23">
        <v>27975</v>
      </c>
      <c r="C35" s="23">
        <f>SUM(E35:Y35)</f>
        <v>1586</v>
      </c>
      <c r="D35" s="15"/>
      <c r="E35" s="26"/>
      <c r="F35" s="26"/>
      <c r="G35" s="26">
        <v>150</v>
      </c>
      <c r="H35" s="26"/>
      <c r="I35" s="26"/>
      <c r="J35" s="26"/>
      <c r="K35" s="26"/>
      <c r="L35" s="26"/>
      <c r="M35" s="26">
        <v>260</v>
      </c>
      <c r="N35" s="26"/>
      <c r="O35" s="26">
        <v>929</v>
      </c>
      <c r="P35" s="26"/>
      <c r="Q35" s="26">
        <v>247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>
      <c r="A36" s="18" t="s">
        <v>45</v>
      </c>
      <c r="B36" s="9"/>
      <c r="C36" s="9">
        <f t="shared" ref="C36:Y36" si="46">C35/C30</f>
        <v>1.4199890770071E-2</v>
      </c>
      <c r="D36" s="15"/>
      <c r="E36" s="105">
        <f t="shared" si="46"/>
        <v>0</v>
      </c>
      <c r="F36" s="30">
        <f t="shared" si="46"/>
        <v>0</v>
      </c>
      <c r="G36" s="30">
        <f t="shared" si="46"/>
        <v>1.244296972210701E-2</v>
      </c>
      <c r="H36" s="30">
        <f t="shared" si="46"/>
        <v>0</v>
      </c>
      <c r="I36" s="30">
        <f t="shared" si="46"/>
        <v>0</v>
      </c>
      <c r="J36" s="30">
        <f t="shared" si="46"/>
        <v>0</v>
      </c>
      <c r="K36" s="30">
        <f t="shared" si="46"/>
        <v>0</v>
      </c>
      <c r="L36" s="30">
        <f t="shared" si="46"/>
        <v>0</v>
      </c>
      <c r="M36" s="30">
        <f t="shared" si="46"/>
        <v>8.0645161290322578E-2</v>
      </c>
      <c r="N36" s="30">
        <f t="shared" si="46"/>
        <v>0</v>
      </c>
      <c r="O36" s="30">
        <f t="shared" si="46"/>
        <v>0.20989606868504293</v>
      </c>
      <c r="P36" s="30">
        <f>P35/Q30</f>
        <v>0</v>
      </c>
      <c r="Q36" s="30">
        <f>Q35/R30</f>
        <v>6.3692625064466213E-2</v>
      </c>
      <c r="R36" s="30">
        <f>R35/S30</f>
        <v>0</v>
      </c>
      <c r="S36" s="30">
        <f>S35/T30</f>
        <v>0</v>
      </c>
      <c r="T36" s="30">
        <f t="shared" si="46"/>
        <v>0</v>
      </c>
      <c r="U36" s="30">
        <f t="shared" si="46"/>
        <v>0</v>
      </c>
      <c r="V36" s="30">
        <f t="shared" si="46"/>
        <v>0</v>
      </c>
      <c r="W36" s="30">
        <f t="shared" si="46"/>
        <v>0</v>
      </c>
      <c r="X36" s="30">
        <f t="shared" si="46"/>
        <v>0</v>
      </c>
      <c r="Y36" s="30">
        <f t="shared" si="46"/>
        <v>0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>
      <c r="A38" s="25" t="s">
        <v>51</v>
      </c>
      <c r="B38" s="23"/>
      <c r="C38" s="23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2256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9" s="12" customFormat="1" ht="30" hidden="1" customHeight="1">
      <c r="A39" s="18" t="s">
        <v>52</v>
      </c>
      <c r="B39" s="9"/>
      <c r="C39" s="9" t="e">
        <f>#REF!/C37</f>
        <v>#REF!</v>
      </c>
      <c r="D39" s="15"/>
      <c r="E39" s="30" t="e">
        <f>#REF!/E37</f>
        <v>#REF!</v>
      </c>
      <c r="F39" s="30" t="e">
        <f>#REF!/F37</f>
        <v>#REF!</v>
      </c>
      <c r="G39" s="30" t="e">
        <f>#REF!/G37</f>
        <v>#REF!</v>
      </c>
      <c r="H39" s="30" t="e">
        <f>#REF!/H37</f>
        <v>#REF!</v>
      </c>
      <c r="I39" s="30" t="e">
        <f>#REF!/I37</f>
        <v>#REF!</v>
      </c>
      <c r="J39" s="30" t="e">
        <f>#REF!/J37</f>
        <v>#REF!</v>
      </c>
      <c r="K39" s="30" t="e">
        <f>#REF!/K37</f>
        <v>#REF!</v>
      </c>
      <c r="L39" s="30" t="e">
        <f>#REF!/L37</f>
        <v>#REF!</v>
      </c>
      <c r="M39" s="30" t="e">
        <f>#REF!/M37</f>
        <v>#REF!</v>
      </c>
      <c r="N39" s="30" t="e">
        <f>#REF!/N37</f>
        <v>#REF!</v>
      </c>
      <c r="O39" s="30" t="e">
        <f>#REF!/O37</f>
        <v>#REF!</v>
      </c>
      <c r="P39" s="30" t="e">
        <f>#REF!/P37</f>
        <v>#REF!</v>
      </c>
      <c r="Q39" s="30" t="e">
        <f>#REF!/Q37</f>
        <v>#REF!</v>
      </c>
      <c r="R39" s="30" t="e">
        <f>#REF!/R37</f>
        <v>#REF!</v>
      </c>
      <c r="S39" s="30" t="e">
        <f>#REF!/S37</f>
        <v>#REF!</v>
      </c>
      <c r="T39" s="30" t="e">
        <f>#REF!/T37</f>
        <v>#REF!</v>
      </c>
      <c r="U39" s="30" t="e">
        <f>#REF!/U37</f>
        <v>#REF!</v>
      </c>
      <c r="V39" s="30" t="e">
        <f>#REF!/V37</f>
        <v>#REF!</v>
      </c>
      <c r="W39" s="30" t="e">
        <f>#REF!/W37</f>
        <v>#REF!</v>
      </c>
      <c r="X39" s="30" t="e">
        <f>#REF!/X37</f>
        <v>#REF!</v>
      </c>
      <c r="Y39" s="30" t="e">
        <f>#REF!/Y37</f>
        <v>#REF!</v>
      </c>
    </row>
    <row r="40" spans="1:29" s="12" customFormat="1" ht="30" hidden="1" customHeight="1">
      <c r="A40" s="81" t="s">
        <v>53</v>
      </c>
      <c r="B40" s="23"/>
      <c r="C40" s="23">
        <f>SUM(E40:Y40)</f>
        <v>2335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97">
        <v>2335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customHeight="1">
      <c r="A41" s="11" t="s">
        <v>168</v>
      </c>
      <c r="B41" s="23">
        <v>214447</v>
      </c>
      <c r="C41" s="23">
        <f>SUM(E41:Y41)</f>
        <v>185480.6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5702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>
      <c r="A42" s="32" t="s">
        <v>166</v>
      </c>
      <c r="B42" s="23">
        <v>94</v>
      </c>
      <c r="C42" s="23">
        <f>SUM(E42:Y42)</f>
        <v>4872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v>4872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customHeight="1">
      <c r="A43" s="17" t="s">
        <v>195</v>
      </c>
      <c r="B43" s="23"/>
      <c r="C43" s="23">
        <f>SUM(E43:Y43)</f>
        <v>6101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>
        <v>77</v>
      </c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>
      <c r="A44" s="18" t="s">
        <v>52</v>
      </c>
      <c r="B44" s="33">
        <f>B42/B41</f>
        <v>4.3833674520977209E-4</v>
      </c>
      <c r="C44" s="33">
        <f>C42/C41</f>
        <v>2.6266897993644619E-2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0.85443703963521567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customHeight="1">
      <c r="A45" s="18" t="s">
        <v>167</v>
      </c>
      <c r="B45" s="23">
        <v>60</v>
      </c>
      <c r="C45" s="23">
        <f>SUM(E45:Y45)</f>
        <v>2284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>
        <v>2284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>
      <c r="A46" s="18" t="s">
        <v>54</v>
      </c>
      <c r="B46" s="23">
        <v>30</v>
      </c>
      <c r="C46" s="23">
        <f>SUM(E46:Y46)</f>
        <v>1741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v>1741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customHeight="1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>
      <c r="A49" s="18" t="s">
        <v>57</v>
      </c>
      <c r="B49" s="23"/>
      <c r="C49" s="23">
        <f>SUM(E49:Y49)</f>
        <v>1811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>
        <v>49</v>
      </c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>
      <c r="A51" s="17" t="s">
        <v>169</v>
      </c>
      <c r="B51" s="23"/>
      <c r="C51" s="23">
        <f t="shared" si="48"/>
        <v>3727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>
        <v>3727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outlineLevel="1">
      <c r="A52" s="17" t="s">
        <v>170</v>
      </c>
      <c r="B52" s="23"/>
      <c r="C52" s="23">
        <f t="shared" si="48"/>
        <v>2805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>
        <v>2805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>
      <c r="A54" s="32" t="s">
        <v>60</v>
      </c>
      <c r="B54" s="23"/>
      <c r="C54" s="23">
        <f t="shared" si="48"/>
        <v>438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>
        <v>280</v>
      </c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>
      <c r="A58" s="32" t="s">
        <v>162</v>
      </c>
      <c r="B58" s="27"/>
      <c r="C58" s="27">
        <f t="shared" si="48"/>
        <v>216.5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>
        <v>76</v>
      </c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>
      <c r="A64" s="18" t="s">
        <v>65</v>
      </c>
      <c r="B64" s="23"/>
      <c r="C64" s="23">
        <f t="shared" si="51"/>
        <v>4661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>
        <v>650</v>
      </c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customHeight="1">
      <c r="A66" s="18" t="s">
        <v>67</v>
      </c>
      <c r="B66" s="23"/>
      <c r="C66" s="23">
        <f t="shared" si="51"/>
        <v>557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>
        <v>557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>
      <c r="A68" s="18" t="s">
        <v>69</v>
      </c>
      <c r="B68" s="23"/>
      <c r="C68" s="23">
        <f t="shared" si="51"/>
        <v>4001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253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customHeight="1">
      <c r="A69" s="18" t="s">
        <v>70</v>
      </c>
      <c r="B69" s="23"/>
      <c r="C69" s="23">
        <f t="shared" si="51"/>
        <v>691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>
        <v>691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customHeight="1">
      <c r="A73" s="18" t="s">
        <v>74</v>
      </c>
      <c r="B73" s="23"/>
      <c r="C73" s="23">
        <f t="shared" si="51"/>
        <v>0.5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>
        <v>0.5</v>
      </c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>
      <c r="A75" s="11" t="s">
        <v>76</v>
      </c>
      <c r="B75" s="23"/>
      <c r="C75" s="23">
        <f t="shared" si="51"/>
        <v>4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>
        <v>4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customHeight="1">
      <c r="A76" s="32" t="s">
        <v>77</v>
      </c>
      <c r="B76" s="23"/>
      <c r="C76" s="23">
        <f>SUM(E76:Y76)</f>
        <v>4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>
        <v>4</v>
      </c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5" hidden="1" customHeight="1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>
      <c r="A83" s="13" t="s">
        <v>80</v>
      </c>
      <c r="B83" s="42"/>
      <c r="C83" s="42">
        <f>SUM(E83:Y83)</f>
        <v>-57057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4212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50000000000003" hidden="1" customHeight="1" outlineLevel="1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5" hidden="1" customHeight="1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5" hidden="1" customHeight="1" outlineLevel="1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5" hidden="1" customHeight="1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customHeight="1" outlineLevel="1">
      <c r="A185" s="11" t="s">
        <v>172</v>
      </c>
      <c r="B185" s="27"/>
      <c r="C185" s="27">
        <f>SUM(E185:Y185)</f>
        <v>99783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2583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customHeight="1" outlineLevel="1">
      <c r="A186" s="32" t="s">
        <v>129</v>
      </c>
      <c r="B186" s="27"/>
      <c r="C186" s="27">
        <f>SUM(E186:Y186)</f>
        <v>96556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111">
        <v>747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customHeight="1">
      <c r="A187" s="11" t="s">
        <v>130</v>
      </c>
      <c r="B187" s="52"/>
      <c r="C187" s="52">
        <f>C186/C185</f>
        <v>0.96765982181333499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0.28919860627177701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customHeight="1" outlineLevel="1">
      <c r="A188" s="11" t="s">
        <v>131</v>
      </c>
      <c r="B188" s="27"/>
      <c r="C188" s="27">
        <f>SUM(E188:Y188)</f>
        <v>250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>
        <v>250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customHeight="1" outlineLevel="1">
      <c r="A189" s="32" t="s">
        <v>132</v>
      </c>
      <c r="B189" s="23"/>
      <c r="C189" s="27">
        <f>SUM(E189:Y189)</f>
        <v>15382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0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>
      <c r="A190" s="11" t="s">
        <v>133</v>
      </c>
      <c r="B190" s="15"/>
      <c r="C190" s="15">
        <f>C189/C188</f>
        <v>61.527999999999999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customHeight="1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customHeight="1" outlineLevel="1">
      <c r="A192" s="55" t="s">
        <v>135</v>
      </c>
      <c r="B192" s="23"/>
      <c r="C192" s="27">
        <f>SUM(E192:Y192)</f>
        <v>402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97">
        <v>402</v>
      </c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>
      <c r="A194" s="13" t="s">
        <v>137</v>
      </c>
      <c r="B194" s="27">
        <f>B192*0.45</f>
        <v>0</v>
      </c>
      <c r="C194" s="27">
        <f>C192*0.45</f>
        <v>180.9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customHeight="1" outlineLevel="1">
      <c r="A196" s="55" t="s">
        <v>139</v>
      </c>
      <c r="B196" s="23"/>
      <c r="C196" s="27">
        <f>SUM(E196:Y196)</f>
        <v>3525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97">
        <v>3525</v>
      </c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>
      <c r="A198" s="13" t="s">
        <v>137</v>
      </c>
      <c r="B198" s="27">
        <f>B196*0.3</f>
        <v>0</v>
      </c>
      <c r="C198" s="27">
        <f>C196*0.3</f>
        <v>1057.5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customHeight="1" outlineLevel="1">
      <c r="A200" s="55" t="s">
        <v>140</v>
      </c>
      <c r="B200" s="23"/>
      <c r="C200" s="27">
        <f>SUM(E200:Y200)</f>
        <v>1500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97">
        <v>1500</v>
      </c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customHeight="1" outlineLevel="1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customHeight="1" outlineLevel="1">
      <c r="A202" s="13" t="s">
        <v>141</v>
      </c>
      <c r="B202" s="27">
        <f>B200*0.19</f>
        <v>0</v>
      </c>
      <c r="C202" s="27">
        <f>C200*0.19</f>
        <v>285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customHeight="1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customHeight="1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customHeight="1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customHeight="1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customHeight="1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customHeight="1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customHeight="1">
      <c r="A209" s="32" t="s">
        <v>145</v>
      </c>
      <c r="B209" s="27">
        <f>B207+B205+B202+B198+B194</f>
        <v>0</v>
      </c>
      <c r="C209" s="27">
        <f>C207+C205+C202+C198+C194</f>
        <v>1523.4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customHeight="1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customHeight="1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</row>
    <row r="222" spans="1:25" ht="20.399999999999999" hidden="1" customHeight="1">
      <c r="A222" s="112"/>
      <c r="B222" s="113"/>
      <c r="C222" s="113"/>
      <c r="D222" s="113"/>
      <c r="E222" s="113"/>
      <c r="F222" s="113"/>
      <c r="G222" s="113"/>
      <c r="H222" s="113"/>
      <c r="I222" s="113"/>
      <c r="J222" s="11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/>
    <row r="231" spans="1:25" s="65" customFormat="1" hidden="1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/>
    <row r="233" spans="1:25" ht="21.6" hidden="1" customHeight="1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/>
    <row r="235" spans="1:25" hidden="1"/>
    <row r="236" spans="1:25" ht="13.95" hidden="1" customHeight="1"/>
    <row r="237" spans="1:25" hidden="1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/>
    <row r="239" spans="1:25" ht="21.6" hidden="1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2022-06-17T11:25:59Z</cp:lastPrinted>
  <dcterms:created xsi:type="dcterms:W3CDTF">2017-06-08T05:54:08Z</dcterms:created>
  <dcterms:modified xsi:type="dcterms:W3CDTF">2022-06-28T07:52:46Z</dcterms:modified>
</cp:coreProperties>
</file>