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7400" windowHeight="11460" activeTab="0"/>
  </bookViews>
  <sheets>
    <sheet name="Лист1 (4)" sheetId="1" r:id="rId1"/>
  </sheets>
  <definedNames/>
  <calcPr fullCalcOnLoad="1"/>
</workbook>
</file>

<file path=xl/sharedStrings.xml><?xml version="1.0" encoding="utf-8"?>
<sst xmlns="http://schemas.openxmlformats.org/spreadsheetml/2006/main" count="106" uniqueCount="43">
  <si>
    <t>Приложение 3</t>
  </si>
  <si>
    <t>Наименование поселений</t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</si>
  <si>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</si>
  <si>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в том числе:</t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</si>
  <si>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</si>
  <si>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</si>
  <si>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</si>
  <si>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</si>
  <si>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</si>
  <si>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</si>
  <si>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</si>
  <si>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</si>
  <si>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</si>
  <si>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</si>
  <si>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</si>
  <si>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</si>
  <si>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</si>
  <si>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</si>
  <si>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</si>
  <si>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</si>
  <si>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</si>
  <si>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</si>
  <si>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</si>
  <si>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</si>
  <si>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</si>
  <si>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</si>
  <si>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</si>
  <si>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</si>
  <si>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</si>
  <si>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</si>
  <si>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Аксаринское сельское поселение</t>
  </si>
  <si>
    <t>Бичуринское сельское поселение</t>
  </si>
  <si>
    <t>Большешигаевское сельское поселение</t>
  </si>
  <si>
    <t>Карабашское сельское поселение</t>
  </si>
  <si>
    <t>Кугеевское сельское поселение</t>
  </si>
  <si>
    <t>Мариинско-Посадское городское поселение</t>
  </si>
  <si>
    <t>Первочурашевское сельское поселение</t>
  </si>
  <si>
    <t>Приволжское сельское поселение</t>
  </si>
  <si>
    <t>Сутчевское сельское поселение</t>
  </si>
  <si>
    <t>Шоршелское сельское поселение</t>
  </si>
  <si>
    <t>Эльбарусовское сельское поселение</t>
  </si>
  <si>
    <t>Октябрьское сельское поселение</t>
  </si>
  <si>
    <r>
      <t xml:space="preserve">Справка об исполнении бюджетов поселений Мариинско-Посадского района на 01 </t>
    </r>
    <r>
      <rPr>
        <b/>
        <u val="single"/>
        <sz val="12"/>
        <rFont val="TimesET"/>
        <family val="0"/>
      </rPr>
      <t xml:space="preserve"> июля  </t>
    </r>
    <r>
      <rPr>
        <b/>
        <sz val="12"/>
        <rFont val="TimesET"/>
        <family val="0"/>
      </rPr>
      <t xml:space="preserve"> 2022 года</t>
    </r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</si>
</sst>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color indexed="8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b/>
      <u val="single"/>
      <sz val="12"/>
      <name val="TimesET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9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2" fillId="0" borderId="0" xfId="53" applyFill="1" applyAlignment="1">
      <alignment vertical="center" wrapText="1"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 applyAlignment="1">
      <alignment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left"/>
      <protection/>
    </xf>
    <xf numFmtId="172" fontId="56" fillId="0" borderId="10" xfId="53" applyNumberFormat="1" applyFont="1" applyFill="1" applyBorder="1" applyAlignment="1" applyProtection="1">
      <alignment vertical="center" wrapText="1"/>
      <protection locked="0"/>
    </xf>
    <xf numFmtId="172" fontId="2" fillId="0" borderId="10" xfId="53" applyNumberFormat="1" applyFont="1" applyFill="1" applyBorder="1" applyAlignment="1" applyProtection="1">
      <alignment vertical="center" wrapText="1"/>
      <protection locked="0"/>
    </xf>
    <xf numFmtId="0" fontId="5" fillId="0" borderId="10" xfId="54" applyFont="1" applyFill="1" applyBorder="1" applyAlignment="1">
      <alignment horizontal="left" vertical="center" wrapText="1"/>
      <protection/>
    </xf>
    <xf numFmtId="0" fontId="2" fillId="0" borderId="0" xfId="53" applyFont="1" applyFill="1">
      <alignment/>
      <protection/>
    </xf>
    <xf numFmtId="172" fontId="2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11" fillId="0" borderId="0" xfId="53" applyFont="1" applyFill="1" applyAlignment="1">
      <alignment vertical="center" wrapText="1"/>
      <protection/>
    </xf>
    <xf numFmtId="0" fontId="7" fillId="0" borderId="0" xfId="53" applyFon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>
      <alignment/>
    </xf>
    <xf numFmtId="0" fontId="8" fillId="0" borderId="0" xfId="53" applyFont="1" applyFill="1" applyAlignment="1">
      <alignment vertical="center" wrapText="1"/>
      <protection/>
    </xf>
    <xf numFmtId="172" fontId="9" fillId="0" borderId="10" xfId="53" applyNumberFormat="1" applyFont="1" applyFill="1" applyBorder="1" applyAlignment="1" applyProtection="1">
      <alignment vertical="center" wrapText="1"/>
      <protection locked="0"/>
    </xf>
    <xf numFmtId="0" fontId="15" fillId="0" borderId="0" xfId="53" applyFont="1" applyFill="1" applyAlignment="1">
      <alignment vertical="center" wrapText="1"/>
      <protection/>
    </xf>
    <xf numFmtId="0" fontId="2" fillId="0" borderId="0" xfId="53" applyFill="1">
      <alignment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172" fontId="2" fillId="0" borderId="10" xfId="53" applyNumberFormat="1" applyFont="1" applyFill="1" applyBorder="1" applyAlignment="1" applyProtection="1">
      <alignment horizontal="right" vertical="top" shrinkToFit="1"/>
      <protection locked="0"/>
    </xf>
    <xf numFmtId="172" fontId="2" fillId="0" borderId="10" xfId="53" applyNumberFormat="1" applyFont="1" applyFill="1" applyBorder="1" applyProtection="1">
      <alignment/>
      <protection locked="0"/>
    </xf>
    <xf numFmtId="0" fontId="14" fillId="0" borderId="10" xfId="0" applyFont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0" fontId="5" fillId="33" borderId="10" xfId="54" applyFont="1" applyFill="1" applyBorder="1" applyAlignment="1">
      <alignment horizontal="left" vertical="center" wrapText="1"/>
      <protection/>
    </xf>
    <xf numFmtId="0" fontId="13" fillId="33" borderId="10" xfId="53" applyFont="1" applyFill="1" applyBorder="1" applyAlignment="1">
      <alignment horizontal="left"/>
      <protection/>
    </xf>
    <xf numFmtId="172" fontId="6" fillId="34" borderId="10" xfId="53" applyNumberFormat="1" applyFont="1" applyFill="1" applyBorder="1" applyAlignment="1" applyProtection="1">
      <alignment vertical="center" wrapText="1"/>
      <protection locked="0"/>
    </xf>
    <xf numFmtId="172" fontId="4" fillId="34" borderId="10" xfId="53" applyNumberFormat="1" applyFont="1" applyFill="1" applyBorder="1" applyAlignment="1" applyProtection="1">
      <alignment vertical="center" wrapText="1"/>
      <protection locked="0"/>
    </xf>
    <xf numFmtId="172" fontId="57" fillId="0" borderId="10" xfId="53" applyNumberFormat="1" applyFont="1" applyFill="1" applyBorder="1" applyAlignment="1" applyProtection="1">
      <alignment vertical="center" wrapText="1"/>
      <protection locked="0"/>
    </xf>
    <xf numFmtId="172" fontId="8" fillId="34" borderId="10" xfId="53" applyNumberFormat="1" applyFont="1" applyFill="1" applyBorder="1" applyAlignment="1" applyProtection="1">
      <alignment vertical="center" wrapText="1"/>
      <protection locked="0"/>
    </xf>
    <xf numFmtId="0" fontId="15" fillId="34" borderId="11" xfId="54" applyFont="1" applyFill="1" applyBorder="1" applyAlignment="1">
      <alignment horizontal="center" vertical="center" wrapText="1"/>
      <protection/>
    </xf>
    <xf numFmtId="0" fontId="15" fillId="34" borderId="12" xfId="54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0" fontId="13" fillId="0" borderId="20" xfId="53" applyFont="1" applyFill="1" applyBorder="1" applyAlignment="1">
      <alignment horizontal="center" vertical="center" wrapText="1"/>
      <protection/>
    </xf>
    <xf numFmtId="0" fontId="13" fillId="0" borderId="21" xfId="53" applyFont="1" applyFill="1" applyBorder="1" applyAlignment="1">
      <alignment horizontal="center" vertical="center" wrapText="1"/>
      <protection/>
    </xf>
    <xf numFmtId="0" fontId="13" fillId="0" borderId="22" xfId="53" applyFont="1" applyFill="1" applyBorder="1" applyAlignment="1">
      <alignment horizontal="center" vertical="center" wrapText="1"/>
      <protection/>
    </xf>
    <xf numFmtId="0" fontId="13" fillId="0" borderId="23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49" fontId="13" fillId="0" borderId="10" xfId="53" applyNumberFormat="1" applyFont="1" applyFill="1" applyBorder="1" applyAlignment="1">
      <alignment horizontal="center" vertical="center" wrapText="1"/>
      <protection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3" fillId="0" borderId="10" xfId="53" applyFont="1" applyFill="1" applyBorder="1" applyAlignment="1">
      <alignment horizontal="center" vertical="center" wrapText="1"/>
      <protection/>
    </xf>
    <xf numFmtId="49" fontId="13" fillId="0" borderId="13" xfId="53" applyNumberFormat="1" applyFont="1" applyFill="1" applyBorder="1" applyAlignment="1">
      <alignment horizontal="center" vertical="center" wrapText="1"/>
      <protection/>
    </xf>
    <xf numFmtId="49" fontId="13" fillId="0" borderId="14" xfId="53" applyNumberFormat="1" applyFont="1" applyFill="1" applyBorder="1" applyAlignment="1">
      <alignment horizontal="center" vertical="center" wrapText="1"/>
      <protection/>
    </xf>
    <xf numFmtId="49" fontId="13" fillId="0" borderId="23" xfId="53" applyNumberFormat="1" applyFont="1" applyFill="1" applyBorder="1" applyAlignment="1">
      <alignment horizontal="center" vertical="center" wrapText="1"/>
      <protection/>
    </xf>
    <xf numFmtId="49" fontId="13" fillId="0" borderId="0" xfId="53" applyNumberFormat="1" applyFont="1" applyFill="1" applyBorder="1" applyAlignment="1">
      <alignment horizontal="center" vertical="center" wrapText="1"/>
      <protection/>
    </xf>
    <xf numFmtId="49" fontId="13" fillId="0" borderId="16" xfId="53" applyNumberFormat="1" applyFont="1" applyFill="1" applyBorder="1" applyAlignment="1">
      <alignment horizontal="center" vertical="center" wrapText="1"/>
      <protection/>
    </xf>
    <xf numFmtId="49" fontId="13" fillId="0" borderId="17" xfId="53" applyNumberFormat="1" applyFont="1" applyFill="1" applyBorder="1" applyAlignment="1">
      <alignment horizontal="center" vertical="center" wrapText="1"/>
      <protection/>
    </xf>
    <xf numFmtId="0" fontId="13" fillId="0" borderId="11" xfId="53" applyFont="1" applyFill="1" applyBorder="1" applyAlignment="1">
      <alignment horizontal="center" vertical="center" wrapText="1"/>
      <protection/>
    </xf>
    <xf numFmtId="0" fontId="13" fillId="0" borderId="24" xfId="53" applyFont="1" applyFill="1" applyBorder="1" applyAlignment="1">
      <alignment horizontal="center" vertical="center" wrapText="1"/>
      <protection/>
    </xf>
    <xf numFmtId="0" fontId="15" fillId="0" borderId="13" xfId="53" applyFont="1" applyFill="1" applyBorder="1" applyAlignment="1">
      <alignment horizontal="center" vertical="center" wrapText="1"/>
      <protection/>
    </xf>
    <xf numFmtId="0" fontId="15" fillId="0" borderId="14" xfId="53" applyFont="1" applyFill="1" applyBorder="1" applyAlignment="1">
      <alignment horizontal="center" vertical="center" wrapText="1"/>
      <protection/>
    </xf>
    <xf numFmtId="0" fontId="15" fillId="0" borderId="15" xfId="53" applyFont="1" applyFill="1" applyBorder="1" applyAlignment="1">
      <alignment horizontal="center" vertical="center" wrapText="1"/>
      <protection/>
    </xf>
    <xf numFmtId="0" fontId="15" fillId="0" borderId="23" xfId="53" applyFont="1" applyFill="1" applyBorder="1" applyAlignment="1">
      <alignment horizontal="center" vertical="center" wrapText="1"/>
      <protection/>
    </xf>
    <xf numFmtId="0" fontId="15" fillId="0" borderId="0" xfId="53" applyFont="1" applyFill="1" applyBorder="1" applyAlignment="1">
      <alignment horizontal="center" vertical="center" wrapText="1"/>
      <protection/>
    </xf>
    <xf numFmtId="0" fontId="15" fillId="0" borderId="22" xfId="53" applyFont="1" applyFill="1" applyBorder="1" applyAlignment="1">
      <alignment horizontal="center" vertical="center" wrapText="1"/>
      <protection/>
    </xf>
    <xf numFmtId="0" fontId="15" fillId="0" borderId="16" xfId="53" applyFont="1" applyFill="1" applyBorder="1" applyAlignment="1">
      <alignment horizontal="center" vertical="center" wrapText="1"/>
      <protection/>
    </xf>
    <xf numFmtId="0" fontId="15" fillId="0" borderId="17" xfId="53" applyFont="1" applyFill="1" applyBorder="1" applyAlignment="1">
      <alignment horizontal="center" vertical="center" wrapText="1"/>
      <protection/>
    </xf>
    <xf numFmtId="0" fontId="15" fillId="0" borderId="18" xfId="53" applyFont="1" applyFill="1" applyBorder="1" applyAlignment="1">
      <alignment horizontal="center" vertical="center" wrapText="1"/>
      <protection/>
    </xf>
    <xf numFmtId="0" fontId="15" fillId="0" borderId="0" xfId="53" applyFont="1" applyFill="1" applyAlignment="1">
      <alignment horizontal="center" vertical="center" wrapText="1"/>
      <protection/>
    </xf>
    <xf numFmtId="0" fontId="10" fillId="0" borderId="0" xfId="53" applyFont="1" applyFill="1" applyAlignment="1" applyProtection="1">
      <alignment horizontal="center" vertical="center" wrapText="1"/>
      <protection locked="0"/>
    </xf>
    <xf numFmtId="0" fontId="13" fillId="0" borderId="11" xfId="53" applyFont="1" applyFill="1" applyBorder="1" applyAlignment="1">
      <alignment horizontal="left" vertical="center" wrapText="1"/>
      <protection/>
    </xf>
    <xf numFmtId="0" fontId="13" fillId="0" borderId="24" xfId="53" applyFont="1" applyFill="1" applyBorder="1" applyAlignment="1">
      <alignment horizontal="left" vertical="center" wrapText="1"/>
      <protection/>
    </xf>
    <xf numFmtId="0" fontId="13" fillId="0" borderId="12" xfId="53" applyFont="1" applyFill="1" applyBorder="1" applyAlignment="1">
      <alignment horizontal="left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9"/>
  <sheetViews>
    <sheetView tabSelected="1" view="pageBreakPreview" zoomScale="98" zoomScaleSheetLayoutView="98" zoomScalePageLayoutView="0" workbookViewId="0" topLeftCell="A1">
      <pane xSplit="2" topLeftCell="AP1" activePane="topRight" state="frozen"/>
      <selection pane="topLeft" activeCell="A1" sqref="A1"/>
      <selection pane="topRight" activeCell="AN19" sqref="AN19"/>
    </sheetView>
  </sheetViews>
  <sheetFormatPr defaultColWidth="9.140625" defaultRowHeight="15"/>
  <cols>
    <col min="1" max="1" width="4.00390625" style="12" customWidth="1"/>
    <col min="2" max="2" width="36.421875" style="12" customWidth="1"/>
    <col min="3" max="3" width="10.00390625" style="12" customWidth="1"/>
    <col min="4" max="4" width="9.421875" style="12" customWidth="1"/>
    <col min="5" max="5" width="8.421875" style="12" customWidth="1"/>
    <col min="6" max="6" width="8.57421875" style="12" customWidth="1"/>
    <col min="7" max="7" width="8.140625" style="12" customWidth="1"/>
    <col min="8" max="8" width="8.8515625" style="12" customWidth="1"/>
    <col min="9" max="9" width="8.140625" style="12" customWidth="1"/>
    <col min="10" max="10" width="8.00390625" style="12" customWidth="1"/>
    <col min="11" max="11" width="9.140625" style="12" customWidth="1"/>
    <col min="12" max="12" width="8.140625" style="12" customWidth="1"/>
    <col min="13" max="13" width="8.00390625" style="12" customWidth="1"/>
    <col min="14" max="14" width="9.00390625" style="12" customWidth="1"/>
    <col min="15" max="15" width="8.140625" style="12" customWidth="1"/>
    <col min="16" max="16" width="7.421875" style="12" customWidth="1"/>
    <col min="17" max="17" width="8.7109375" style="12" customWidth="1"/>
    <col min="18" max="18" width="8.28125" style="12" customWidth="1"/>
    <col min="19" max="19" width="7.7109375" style="12" customWidth="1"/>
    <col min="20" max="20" width="8.8515625" style="12" customWidth="1"/>
    <col min="21" max="21" width="8.421875" style="12" customWidth="1"/>
    <col min="22" max="22" width="7.57421875" style="12" customWidth="1"/>
    <col min="23" max="23" width="9.00390625" style="12" customWidth="1"/>
    <col min="24" max="24" width="10.57421875" style="12" customWidth="1"/>
    <col min="25" max="25" width="10.140625" style="12" customWidth="1"/>
    <col min="26" max="26" width="10.00390625" style="12" customWidth="1"/>
    <col min="27" max="27" width="10.57421875" style="12" customWidth="1"/>
    <col min="28" max="28" width="10.00390625" style="12" customWidth="1"/>
    <col min="29" max="29" width="10.421875" style="12" customWidth="1"/>
    <col min="30" max="30" width="8.00390625" style="12" customWidth="1"/>
    <col min="31" max="31" width="6.7109375" style="12" customWidth="1"/>
    <col min="32" max="32" width="9.140625" style="12" customWidth="1"/>
    <col min="33" max="34" width="9.57421875" style="12" customWidth="1"/>
    <col min="35" max="35" width="10.421875" style="12" customWidth="1"/>
    <col min="36" max="36" width="9.140625" style="12" customWidth="1"/>
    <col min="37" max="37" width="8.7109375" style="12" customWidth="1"/>
    <col min="38" max="38" width="8.57421875" style="12" customWidth="1"/>
    <col min="39" max="39" width="8.28125" style="12" customWidth="1"/>
    <col min="40" max="40" width="8.421875" style="12" customWidth="1"/>
    <col min="41" max="41" width="8.8515625" style="12" customWidth="1"/>
    <col min="42" max="42" width="7.421875" style="12" customWidth="1"/>
    <col min="43" max="43" width="7.28125" style="12" customWidth="1"/>
    <col min="44" max="44" width="8.7109375" style="12" customWidth="1"/>
    <col min="45" max="45" width="9.7109375" style="12" customWidth="1"/>
    <col min="46" max="46" width="9.00390625" style="12" customWidth="1"/>
    <col min="47" max="47" width="8.28125" style="12" customWidth="1"/>
    <col min="48" max="48" width="8.00390625" style="12" customWidth="1"/>
    <col min="49" max="49" width="8.140625" style="12" customWidth="1"/>
    <col min="50" max="50" width="8.421875" style="12" customWidth="1"/>
    <col min="51" max="54" width="8.140625" style="12" customWidth="1"/>
    <col min="55" max="55" width="7.7109375" style="12" customWidth="1"/>
    <col min="56" max="56" width="7.8515625" style="12" customWidth="1"/>
    <col min="57" max="57" width="9.140625" style="12" customWidth="1"/>
    <col min="58" max="58" width="8.8515625" style="12" customWidth="1"/>
    <col min="59" max="59" width="7.7109375" style="12" customWidth="1"/>
    <col min="60" max="61" width="8.28125" style="12" customWidth="1"/>
    <col min="62" max="62" width="7.8515625" style="12" customWidth="1"/>
    <col min="63" max="63" width="8.57421875" style="12" customWidth="1"/>
    <col min="64" max="64" width="8.8515625" style="12" customWidth="1"/>
    <col min="65" max="65" width="10.7109375" style="12" customWidth="1"/>
    <col min="66" max="66" width="9.140625" style="12" customWidth="1"/>
    <col min="67" max="67" width="10.7109375" style="12" bestFit="1" customWidth="1"/>
    <col min="68" max="16384" width="9.140625" style="12" customWidth="1"/>
  </cols>
  <sheetData>
    <row r="1" spans="1:67" ht="15" customHeight="1">
      <c r="A1" s="1"/>
      <c r="B1" s="18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6"/>
      <c r="P1" s="16"/>
      <c r="Q1" s="16"/>
      <c r="R1" s="70" t="s">
        <v>0</v>
      </c>
      <c r="S1" s="70"/>
      <c r="T1" s="70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9"/>
      <c r="BL1" s="19"/>
      <c r="BM1" s="19"/>
      <c r="BN1" s="19"/>
      <c r="BO1" s="19"/>
    </row>
    <row r="2" spans="1:67" ht="15.75">
      <c r="A2" s="1"/>
      <c r="B2" s="1"/>
      <c r="C2" s="71" t="s">
        <v>42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9"/>
      <c r="BL2" s="19"/>
      <c r="BM2" s="19"/>
      <c r="BN2" s="19"/>
      <c r="BO2" s="19"/>
    </row>
    <row r="3" spans="1:67" ht="15.75">
      <c r="A3" s="1"/>
      <c r="B3" s="1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9"/>
      <c r="BL3" s="19"/>
      <c r="BM3" s="19"/>
      <c r="BN3" s="19"/>
      <c r="BO3" s="19"/>
    </row>
    <row r="4" spans="1:67" ht="9.75" customHeight="1">
      <c r="A4" s="35" t="s">
        <v>21</v>
      </c>
      <c r="B4" s="39" t="s">
        <v>1</v>
      </c>
      <c r="C4" s="33" t="s">
        <v>2</v>
      </c>
      <c r="D4" s="34"/>
      <c r="E4" s="35"/>
      <c r="F4" s="59" t="s">
        <v>3</v>
      </c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1" t="s">
        <v>4</v>
      </c>
      <c r="AT4" s="62"/>
      <c r="AU4" s="63"/>
      <c r="AV4" s="59" t="s">
        <v>7</v>
      </c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33" t="s">
        <v>5</v>
      </c>
      <c r="BL4" s="34"/>
      <c r="BM4" s="35"/>
      <c r="BN4" s="19"/>
      <c r="BO4" s="19"/>
    </row>
    <row r="5" spans="1:67" ht="12.75" customHeight="1">
      <c r="A5" s="42"/>
      <c r="B5" s="40"/>
      <c r="C5" s="43"/>
      <c r="D5" s="44"/>
      <c r="E5" s="42"/>
      <c r="F5" s="52" t="s">
        <v>6</v>
      </c>
      <c r="G5" s="52"/>
      <c r="H5" s="52"/>
      <c r="I5" s="72" t="s">
        <v>7</v>
      </c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4"/>
      <c r="AJ5" s="52" t="s">
        <v>8</v>
      </c>
      <c r="AK5" s="52"/>
      <c r="AL5" s="52"/>
      <c r="AM5" s="59" t="s">
        <v>7</v>
      </c>
      <c r="AN5" s="60"/>
      <c r="AO5" s="60"/>
      <c r="AP5" s="60"/>
      <c r="AQ5" s="60"/>
      <c r="AR5" s="60"/>
      <c r="AS5" s="64"/>
      <c r="AT5" s="65"/>
      <c r="AU5" s="66"/>
      <c r="AV5" s="53" t="s">
        <v>12</v>
      </c>
      <c r="AW5" s="54"/>
      <c r="AX5" s="54"/>
      <c r="AY5" s="45" t="s">
        <v>7</v>
      </c>
      <c r="AZ5" s="45"/>
      <c r="BA5" s="45"/>
      <c r="BB5" s="45" t="s">
        <v>13</v>
      </c>
      <c r="BC5" s="45"/>
      <c r="BD5" s="45"/>
      <c r="BE5" s="45" t="s">
        <v>14</v>
      </c>
      <c r="BF5" s="45"/>
      <c r="BG5" s="45"/>
      <c r="BH5" s="52" t="s">
        <v>15</v>
      </c>
      <c r="BI5" s="52"/>
      <c r="BJ5" s="52"/>
      <c r="BK5" s="43"/>
      <c r="BL5" s="44"/>
      <c r="BM5" s="42"/>
      <c r="BN5" s="19"/>
      <c r="BO5" s="19"/>
    </row>
    <row r="6" spans="1:67" ht="9.75" customHeight="1">
      <c r="A6" s="42"/>
      <c r="B6" s="40"/>
      <c r="C6" s="43"/>
      <c r="D6" s="44"/>
      <c r="E6" s="42"/>
      <c r="F6" s="52"/>
      <c r="G6" s="52"/>
      <c r="H6" s="52"/>
      <c r="I6" s="33" t="s">
        <v>9</v>
      </c>
      <c r="J6" s="34"/>
      <c r="K6" s="35"/>
      <c r="L6" s="33" t="s">
        <v>10</v>
      </c>
      <c r="M6" s="34"/>
      <c r="N6" s="35"/>
      <c r="O6" s="33" t="s">
        <v>23</v>
      </c>
      <c r="P6" s="34"/>
      <c r="Q6" s="35"/>
      <c r="R6" s="33" t="s">
        <v>11</v>
      </c>
      <c r="S6" s="34"/>
      <c r="T6" s="35"/>
      <c r="U6" s="33" t="s">
        <v>22</v>
      </c>
      <c r="V6" s="34"/>
      <c r="W6" s="35"/>
      <c r="X6" s="33" t="s">
        <v>24</v>
      </c>
      <c r="Y6" s="34"/>
      <c r="Z6" s="35"/>
      <c r="AA6" s="33" t="s">
        <v>28</v>
      </c>
      <c r="AB6" s="34"/>
      <c r="AC6" s="35"/>
      <c r="AD6" s="46" t="s">
        <v>29</v>
      </c>
      <c r="AE6" s="47"/>
      <c r="AF6" s="48"/>
      <c r="AG6" s="33" t="s">
        <v>27</v>
      </c>
      <c r="AH6" s="34"/>
      <c r="AI6" s="35"/>
      <c r="AJ6" s="52"/>
      <c r="AK6" s="52"/>
      <c r="AL6" s="52"/>
      <c r="AM6" s="33" t="s">
        <v>25</v>
      </c>
      <c r="AN6" s="34"/>
      <c r="AO6" s="35"/>
      <c r="AP6" s="33" t="s">
        <v>26</v>
      </c>
      <c r="AQ6" s="34"/>
      <c r="AR6" s="35"/>
      <c r="AS6" s="64"/>
      <c r="AT6" s="65"/>
      <c r="AU6" s="66"/>
      <c r="AV6" s="55"/>
      <c r="AW6" s="56"/>
      <c r="AX6" s="56"/>
      <c r="AY6" s="45" t="s">
        <v>16</v>
      </c>
      <c r="AZ6" s="45"/>
      <c r="BA6" s="45"/>
      <c r="BB6" s="45"/>
      <c r="BC6" s="45"/>
      <c r="BD6" s="45"/>
      <c r="BE6" s="45"/>
      <c r="BF6" s="45"/>
      <c r="BG6" s="45"/>
      <c r="BH6" s="52"/>
      <c r="BI6" s="52"/>
      <c r="BJ6" s="52"/>
      <c r="BK6" s="43"/>
      <c r="BL6" s="44"/>
      <c r="BM6" s="42"/>
      <c r="BN6" s="19"/>
      <c r="BO6" s="19"/>
    </row>
    <row r="7" spans="1:67" ht="131.25" customHeight="1">
      <c r="A7" s="42"/>
      <c r="B7" s="40"/>
      <c r="C7" s="36"/>
      <c r="D7" s="37"/>
      <c r="E7" s="38"/>
      <c r="F7" s="52"/>
      <c r="G7" s="52"/>
      <c r="H7" s="52"/>
      <c r="I7" s="36"/>
      <c r="J7" s="37"/>
      <c r="K7" s="38"/>
      <c r="L7" s="36"/>
      <c r="M7" s="37"/>
      <c r="N7" s="38"/>
      <c r="O7" s="36"/>
      <c r="P7" s="37"/>
      <c r="Q7" s="38"/>
      <c r="R7" s="36"/>
      <c r="S7" s="37"/>
      <c r="T7" s="38"/>
      <c r="U7" s="36"/>
      <c r="V7" s="37"/>
      <c r="W7" s="38"/>
      <c r="X7" s="36"/>
      <c r="Y7" s="37"/>
      <c r="Z7" s="38"/>
      <c r="AA7" s="36"/>
      <c r="AB7" s="37"/>
      <c r="AC7" s="38"/>
      <c r="AD7" s="49"/>
      <c r="AE7" s="50"/>
      <c r="AF7" s="51"/>
      <c r="AG7" s="36"/>
      <c r="AH7" s="37"/>
      <c r="AI7" s="38"/>
      <c r="AJ7" s="52"/>
      <c r="AK7" s="52"/>
      <c r="AL7" s="52"/>
      <c r="AM7" s="36"/>
      <c r="AN7" s="37"/>
      <c r="AO7" s="38"/>
      <c r="AP7" s="36"/>
      <c r="AQ7" s="37"/>
      <c r="AR7" s="38"/>
      <c r="AS7" s="67"/>
      <c r="AT7" s="68"/>
      <c r="AU7" s="69"/>
      <c r="AV7" s="57"/>
      <c r="AW7" s="58"/>
      <c r="AX7" s="58"/>
      <c r="AY7" s="45"/>
      <c r="AZ7" s="45"/>
      <c r="BA7" s="45"/>
      <c r="BB7" s="45"/>
      <c r="BC7" s="45"/>
      <c r="BD7" s="45"/>
      <c r="BE7" s="45"/>
      <c r="BF7" s="45"/>
      <c r="BG7" s="45"/>
      <c r="BH7" s="52"/>
      <c r="BI7" s="52"/>
      <c r="BJ7" s="52"/>
      <c r="BK7" s="36"/>
      <c r="BL7" s="37"/>
      <c r="BM7" s="38"/>
      <c r="BN7" s="19"/>
      <c r="BO7" s="19"/>
    </row>
    <row r="8" spans="1:67" ht="35.25" customHeight="1">
      <c r="A8" s="38"/>
      <c r="B8" s="41"/>
      <c r="C8" s="5" t="s">
        <v>17</v>
      </c>
      <c r="D8" s="5" t="s">
        <v>18</v>
      </c>
      <c r="E8" s="5" t="s">
        <v>19</v>
      </c>
      <c r="F8" s="5" t="s">
        <v>17</v>
      </c>
      <c r="G8" s="5" t="s">
        <v>18</v>
      </c>
      <c r="H8" s="5" t="s">
        <v>19</v>
      </c>
      <c r="I8" s="5" t="s">
        <v>17</v>
      </c>
      <c r="J8" s="5" t="s">
        <v>18</v>
      </c>
      <c r="K8" s="5" t="s">
        <v>19</v>
      </c>
      <c r="L8" s="5" t="s">
        <v>17</v>
      </c>
      <c r="M8" s="5" t="s">
        <v>18</v>
      </c>
      <c r="N8" s="5" t="s">
        <v>19</v>
      </c>
      <c r="O8" s="5" t="s">
        <v>17</v>
      </c>
      <c r="P8" s="5" t="s">
        <v>18</v>
      </c>
      <c r="Q8" s="5" t="s">
        <v>19</v>
      </c>
      <c r="R8" s="5" t="s">
        <v>17</v>
      </c>
      <c r="S8" s="5" t="s">
        <v>18</v>
      </c>
      <c r="T8" s="5" t="s">
        <v>19</v>
      </c>
      <c r="U8" s="5" t="s">
        <v>17</v>
      </c>
      <c r="V8" s="5" t="s">
        <v>18</v>
      </c>
      <c r="W8" s="5" t="s">
        <v>19</v>
      </c>
      <c r="X8" s="5" t="s">
        <v>17</v>
      </c>
      <c r="Y8" s="5" t="s">
        <v>18</v>
      </c>
      <c r="Z8" s="5" t="s">
        <v>19</v>
      </c>
      <c r="AA8" s="5" t="s">
        <v>17</v>
      </c>
      <c r="AB8" s="5" t="s">
        <v>18</v>
      </c>
      <c r="AC8" s="5" t="s">
        <v>19</v>
      </c>
      <c r="AD8" s="23" t="s">
        <v>17</v>
      </c>
      <c r="AE8" s="23" t="s">
        <v>18</v>
      </c>
      <c r="AF8" s="23" t="s">
        <v>19</v>
      </c>
      <c r="AG8" s="5" t="s">
        <v>17</v>
      </c>
      <c r="AH8" s="5" t="s">
        <v>18</v>
      </c>
      <c r="AI8" s="5" t="s">
        <v>19</v>
      </c>
      <c r="AJ8" s="5" t="s">
        <v>17</v>
      </c>
      <c r="AK8" s="5" t="s">
        <v>18</v>
      </c>
      <c r="AL8" s="5" t="s">
        <v>19</v>
      </c>
      <c r="AM8" s="5" t="s">
        <v>17</v>
      </c>
      <c r="AN8" s="5" t="s">
        <v>18</v>
      </c>
      <c r="AO8" s="5" t="s">
        <v>19</v>
      </c>
      <c r="AP8" s="5" t="s">
        <v>17</v>
      </c>
      <c r="AQ8" s="5" t="s">
        <v>18</v>
      </c>
      <c r="AR8" s="5" t="s">
        <v>19</v>
      </c>
      <c r="AS8" s="5" t="s">
        <v>17</v>
      </c>
      <c r="AT8" s="5" t="s">
        <v>18</v>
      </c>
      <c r="AU8" s="5" t="s">
        <v>19</v>
      </c>
      <c r="AV8" s="5" t="s">
        <v>17</v>
      </c>
      <c r="AW8" s="5" t="s">
        <v>18</v>
      </c>
      <c r="AX8" s="5" t="s">
        <v>19</v>
      </c>
      <c r="AY8" s="5" t="s">
        <v>17</v>
      </c>
      <c r="AZ8" s="5" t="s">
        <v>18</v>
      </c>
      <c r="BA8" s="5" t="s">
        <v>19</v>
      </c>
      <c r="BB8" s="5" t="s">
        <v>17</v>
      </c>
      <c r="BC8" s="5" t="s">
        <v>18</v>
      </c>
      <c r="BD8" s="5" t="s">
        <v>19</v>
      </c>
      <c r="BE8" s="5" t="s">
        <v>17</v>
      </c>
      <c r="BF8" s="5" t="s">
        <v>18</v>
      </c>
      <c r="BG8" s="5" t="s">
        <v>19</v>
      </c>
      <c r="BH8" s="5" t="s">
        <v>17</v>
      </c>
      <c r="BI8" s="5" t="s">
        <v>18</v>
      </c>
      <c r="BJ8" s="5" t="s">
        <v>19</v>
      </c>
      <c r="BK8" s="5" t="s">
        <v>17</v>
      </c>
      <c r="BL8" s="5" t="s">
        <v>18</v>
      </c>
      <c r="BM8" s="5" t="s">
        <v>19</v>
      </c>
      <c r="BN8" s="19"/>
      <c r="BO8" s="19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19"/>
      <c r="BO9" s="19"/>
    </row>
    <row r="10" spans="1:67" ht="15">
      <c r="A10" s="9">
        <v>1</v>
      </c>
      <c r="B10" s="6" t="s">
        <v>30</v>
      </c>
      <c r="C10" s="7">
        <f>F10+AJ10</f>
        <v>8722.5</v>
      </c>
      <c r="D10" s="8">
        <f>G10+AK10</f>
        <v>1410.7</v>
      </c>
      <c r="E10" s="2">
        <f>D10/C10*100</f>
        <v>16.17311550587561</v>
      </c>
      <c r="F10" s="2">
        <v>1465.7</v>
      </c>
      <c r="G10" s="2">
        <v>462.7</v>
      </c>
      <c r="H10" s="2">
        <f>G10/F10*100</f>
        <v>31.56853380637238</v>
      </c>
      <c r="I10" s="2">
        <v>20.1</v>
      </c>
      <c r="J10" s="2">
        <v>9.2</v>
      </c>
      <c r="K10" s="2">
        <f aca="true" t="shared" si="0" ref="K10:K22">J10/I10*100</f>
        <v>45.771144278606954</v>
      </c>
      <c r="L10" s="2">
        <v>0</v>
      </c>
      <c r="M10" s="2">
        <v>0.1</v>
      </c>
      <c r="N10" s="2" t="e">
        <f>M10/L10*100</f>
        <v>#DIV/0!</v>
      </c>
      <c r="O10" s="2">
        <v>52.4</v>
      </c>
      <c r="P10" s="2">
        <v>2.6</v>
      </c>
      <c r="Q10" s="2">
        <f>P10/O10*100</f>
        <v>4.961832061068703</v>
      </c>
      <c r="R10" s="2">
        <v>206.2</v>
      </c>
      <c r="S10" s="2">
        <v>18.9</v>
      </c>
      <c r="T10" s="2">
        <f>S10/R10*100</f>
        <v>9.165858389912705</v>
      </c>
      <c r="U10" s="2">
        <v>0</v>
      </c>
      <c r="V10" s="2">
        <v>0</v>
      </c>
      <c r="W10" s="2">
        <v>0</v>
      </c>
      <c r="X10" s="2">
        <v>500</v>
      </c>
      <c r="Y10" s="2">
        <v>65.7</v>
      </c>
      <c r="Z10" s="2">
        <f>Y10/X10*100</f>
        <v>13.140000000000002</v>
      </c>
      <c r="AA10" s="2">
        <v>40</v>
      </c>
      <c r="AB10" s="2">
        <v>30</v>
      </c>
      <c r="AC10" s="2">
        <v>0</v>
      </c>
      <c r="AD10" s="2">
        <v>0</v>
      </c>
      <c r="AE10" s="2">
        <v>0</v>
      </c>
      <c r="AF10" s="2">
        <v>0</v>
      </c>
      <c r="AG10" s="2">
        <v>50</v>
      </c>
      <c r="AH10" s="2">
        <v>8.4</v>
      </c>
      <c r="AI10" s="2">
        <f>AH10/AG10*100</f>
        <v>16.8</v>
      </c>
      <c r="AJ10" s="2">
        <v>7256.8</v>
      </c>
      <c r="AK10" s="2">
        <v>948</v>
      </c>
      <c r="AL10" s="2">
        <f>AK10/AJ10*100</f>
        <v>13.063609304376584</v>
      </c>
      <c r="AM10" s="2">
        <v>1255.1</v>
      </c>
      <c r="AN10" s="2">
        <v>627.5</v>
      </c>
      <c r="AO10" s="2">
        <f>AN10/AM10*100</f>
        <v>49.99601625368497</v>
      </c>
      <c r="AP10" s="2">
        <v>0</v>
      </c>
      <c r="AQ10" s="2">
        <v>0</v>
      </c>
      <c r="AR10" s="2" t="e">
        <f>AQ10/AP10*100</f>
        <v>#DIV/0!</v>
      </c>
      <c r="AS10" s="20">
        <v>9947.7</v>
      </c>
      <c r="AT10" s="2">
        <v>1251.9</v>
      </c>
      <c r="AU10" s="2">
        <f>AT10/AS10*100</f>
        <v>12.58481860128472</v>
      </c>
      <c r="AV10" s="21">
        <v>1486.1</v>
      </c>
      <c r="AW10" s="2">
        <v>432.6</v>
      </c>
      <c r="AX10" s="2">
        <f>AW10/AV10*100</f>
        <v>29.10975035327367</v>
      </c>
      <c r="AY10" s="21">
        <v>1481.1</v>
      </c>
      <c r="AZ10" s="2">
        <v>432.6</v>
      </c>
      <c r="BA10" s="2">
        <f aca="true" t="shared" si="1" ref="BA10:BA22">AZ10/AY10*100</f>
        <v>29.20802106542435</v>
      </c>
      <c r="BB10" s="2">
        <v>2386.2</v>
      </c>
      <c r="BC10" s="2">
        <v>327.7</v>
      </c>
      <c r="BD10" s="2">
        <f>BC10/BB10*100</f>
        <v>13.733132176682592</v>
      </c>
      <c r="BE10" s="21">
        <v>5246.8</v>
      </c>
      <c r="BF10" s="2">
        <v>88.7</v>
      </c>
      <c r="BG10" s="2">
        <f>BF10/BE10*100</f>
        <v>1.6905542425859572</v>
      </c>
      <c r="BH10" s="21">
        <v>650</v>
      </c>
      <c r="BI10" s="2">
        <v>325</v>
      </c>
      <c r="BJ10" s="2">
        <f>BI10/BH10*100</f>
        <v>50</v>
      </c>
      <c r="BK10" s="20">
        <f>C10-AS10</f>
        <v>-1225.2000000000007</v>
      </c>
      <c r="BL10" s="20">
        <f>D10-AT10</f>
        <v>158.79999999999995</v>
      </c>
      <c r="BM10" s="2">
        <f>BL10/BK10*100</f>
        <v>-12.961149200130578</v>
      </c>
      <c r="BN10" s="10"/>
      <c r="BO10" s="11"/>
    </row>
    <row r="11" spans="1:67" ht="15">
      <c r="A11" s="9">
        <v>2</v>
      </c>
      <c r="B11" s="6" t="s">
        <v>31</v>
      </c>
      <c r="C11" s="7">
        <f aca="true" t="shared" si="2" ref="C11:C21">F11+AJ11</f>
        <v>5865.8</v>
      </c>
      <c r="D11" s="8">
        <f aca="true" t="shared" si="3" ref="D11:D21">G11+AK11</f>
        <v>2031</v>
      </c>
      <c r="E11" s="2">
        <f aca="true" t="shared" si="4" ref="E11:E21">D11/C11*100</f>
        <v>34.62443315489788</v>
      </c>
      <c r="F11" s="2">
        <v>1541.7</v>
      </c>
      <c r="G11" s="2">
        <v>745.8</v>
      </c>
      <c r="H11" s="2">
        <f aca="true" t="shared" si="5" ref="H11:H21">G11/F11*100</f>
        <v>48.375170266588825</v>
      </c>
      <c r="I11" s="2">
        <v>30.3</v>
      </c>
      <c r="J11" s="2">
        <v>12.9</v>
      </c>
      <c r="K11" s="2">
        <f t="shared" si="0"/>
        <v>42.57425742574257</v>
      </c>
      <c r="L11" s="2">
        <v>29.6</v>
      </c>
      <c r="M11" s="2">
        <v>37.1</v>
      </c>
      <c r="N11" s="2">
        <f aca="true" t="shared" si="6" ref="N11:N21">M11/L11*100</f>
        <v>125.33783783783782</v>
      </c>
      <c r="O11" s="2">
        <v>67.5</v>
      </c>
      <c r="P11" s="2">
        <v>2.7</v>
      </c>
      <c r="Q11" s="2">
        <f aca="true" t="shared" si="7" ref="Q11:Q21">P11/O11*100</f>
        <v>4</v>
      </c>
      <c r="R11" s="2">
        <v>182.6</v>
      </c>
      <c r="S11" s="2">
        <v>27.6</v>
      </c>
      <c r="T11" s="2">
        <f aca="true" t="shared" si="8" ref="T11:T21">S11/R11*100</f>
        <v>15.115005476451259</v>
      </c>
      <c r="U11" s="2">
        <v>0</v>
      </c>
      <c r="V11" s="2">
        <v>0</v>
      </c>
      <c r="W11" s="2">
        <v>0</v>
      </c>
      <c r="X11" s="2">
        <v>250</v>
      </c>
      <c r="Y11" s="2">
        <v>82.5</v>
      </c>
      <c r="Z11" s="2">
        <f aca="true" t="shared" si="9" ref="Z11:Z21">Y11/X11*100</f>
        <v>33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26.3</v>
      </c>
      <c r="AH11" s="2">
        <v>64</v>
      </c>
      <c r="AI11" s="2">
        <f aca="true" t="shared" si="10" ref="AI11:AI22">AH11/AG11*100</f>
        <v>243.34600760456274</v>
      </c>
      <c r="AJ11" s="2">
        <v>4324.1</v>
      </c>
      <c r="AK11" s="2">
        <v>1285.2</v>
      </c>
      <c r="AL11" s="2">
        <f aca="true" t="shared" si="11" ref="AL11:AL21">AK11/AJ11*100</f>
        <v>29.721791817950553</v>
      </c>
      <c r="AM11" s="2">
        <v>1804.4</v>
      </c>
      <c r="AN11" s="2">
        <v>902.2</v>
      </c>
      <c r="AO11" s="2">
        <f aca="true" t="shared" si="12" ref="AO11:AO21">AN11/AM11*100</f>
        <v>50</v>
      </c>
      <c r="AP11" s="2">
        <v>0</v>
      </c>
      <c r="AQ11" s="2">
        <v>0</v>
      </c>
      <c r="AR11" s="2" t="e">
        <f aca="true" t="shared" si="13" ref="AR11:AR21">AQ11/AP11*100</f>
        <v>#DIV/0!</v>
      </c>
      <c r="AS11" s="20">
        <v>6384.6</v>
      </c>
      <c r="AT11" s="2">
        <v>1985.2</v>
      </c>
      <c r="AU11" s="2">
        <f aca="true" t="shared" si="14" ref="AU11:AU21">AT11/AS11*100</f>
        <v>31.093568900166023</v>
      </c>
      <c r="AV11" s="22">
        <v>1417.9</v>
      </c>
      <c r="AW11" s="2">
        <v>518.4</v>
      </c>
      <c r="AX11" s="2">
        <f aca="true" t="shared" si="15" ref="AX11:AX21">AW11/AV11*100</f>
        <v>36.561111502926856</v>
      </c>
      <c r="AY11" s="21">
        <v>1412.9</v>
      </c>
      <c r="AZ11" s="2">
        <v>518.4</v>
      </c>
      <c r="BA11" s="2">
        <f t="shared" si="1"/>
        <v>36.69049472715691</v>
      </c>
      <c r="BB11" s="2">
        <v>2990.4</v>
      </c>
      <c r="BC11" s="2">
        <v>827.6</v>
      </c>
      <c r="BD11" s="2">
        <f aca="true" t="shared" si="16" ref="BD11:BD21">BC11/BB11*100</f>
        <v>27.675227394328516</v>
      </c>
      <c r="BE11" s="21">
        <v>1113.9</v>
      </c>
      <c r="BF11" s="2">
        <v>214.2</v>
      </c>
      <c r="BG11" s="2">
        <f aca="true" t="shared" si="17" ref="BG11:BG21">BF11/BE11*100</f>
        <v>19.229733369243196</v>
      </c>
      <c r="BH11" s="21">
        <v>710</v>
      </c>
      <c r="BI11" s="2">
        <v>355</v>
      </c>
      <c r="BJ11" s="2">
        <f aca="true" t="shared" si="18" ref="BJ11:BJ21">BI11/BH11*100</f>
        <v>50</v>
      </c>
      <c r="BK11" s="20">
        <f aca="true" t="shared" si="19" ref="BK11:BK21">C11-AS11</f>
        <v>-518.8000000000002</v>
      </c>
      <c r="BL11" s="20">
        <f aca="true" t="shared" si="20" ref="BL11:BL21">D11-AT11</f>
        <v>45.799999999999955</v>
      </c>
      <c r="BM11" s="2">
        <f aca="true" t="shared" si="21" ref="BM11:BM21">BL11/BK11*100</f>
        <v>-8.828064764841931</v>
      </c>
      <c r="BN11" s="10"/>
      <c r="BO11" s="11"/>
    </row>
    <row r="12" spans="1:67" ht="15">
      <c r="A12" s="9">
        <v>3</v>
      </c>
      <c r="B12" s="6" t="s">
        <v>32</v>
      </c>
      <c r="C12" s="7">
        <f t="shared" si="2"/>
        <v>16448</v>
      </c>
      <c r="D12" s="8">
        <f t="shared" si="3"/>
        <v>2355.5</v>
      </c>
      <c r="E12" s="2">
        <f t="shared" si="4"/>
        <v>14.32089007782101</v>
      </c>
      <c r="F12" s="2">
        <v>1923.7</v>
      </c>
      <c r="G12" s="2">
        <v>677.9</v>
      </c>
      <c r="H12" s="2">
        <f t="shared" si="5"/>
        <v>35.239382440089415</v>
      </c>
      <c r="I12" s="2">
        <v>64</v>
      </c>
      <c r="J12" s="2">
        <v>35.3</v>
      </c>
      <c r="K12" s="2">
        <f t="shared" si="0"/>
        <v>55.15624999999999</v>
      </c>
      <c r="L12" s="2">
        <v>14.8</v>
      </c>
      <c r="M12" s="2">
        <v>6.2</v>
      </c>
      <c r="N12" s="2">
        <f t="shared" si="6"/>
        <v>41.891891891891895</v>
      </c>
      <c r="O12" s="2">
        <v>80.6</v>
      </c>
      <c r="P12" s="2">
        <v>41.2</v>
      </c>
      <c r="Q12" s="2">
        <f t="shared" si="7"/>
        <v>51.1166253101737</v>
      </c>
      <c r="R12" s="17">
        <v>586.6</v>
      </c>
      <c r="S12" s="2">
        <v>-2</v>
      </c>
      <c r="T12" s="2">
        <f t="shared" si="8"/>
        <v>-0.34094783498124787</v>
      </c>
      <c r="U12" s="2">
        <v>0</v>
      </c>
      <c r="V12" s="2">
        <v>0</v>
      </c>
      <c r="W12" s="2">
        <v>0</v>
      </c>
      <c r="X12" s="2">
        <v>200</v>
      </c>
      <c r="Y12" s="2">
        <v>213.2</v>
      </c>
      <c r="Z12" s="2">
        <f t="shared" si="9"/>
        <v>106.59999999999998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8</v>
      </c>
      <c r="AH12" s="2">
        <v>0</v>
      </c>
      <c r="AI12" s="2">
        <f t="shared" si="10"/>
        <v>0</v>
      </c>
      <c r="AJ12" s="2">
        <v>14524.3</v>
      </c>
      <c r="AK12" s="2">
        <v>1677.6</v>
      </c>
      <c r="AL12" s="2">
        <f t="shared" si="11"/>
        <v>11.550298465330515</v>
      </c>
      <c r="AM12" s="2">
        <v>2685.7</v>
      </c>
      <c r="AN12" s="2">
        <v>1342.8</v>
      </c>
      <c r="AO12" s="2">
        <f t="shared" si="12"/>
        <v>49.99813828796962</v>
      </c>
      <c r="AP12" s="2">
        <v>0</v>
      </c>
      <c r="AQ12" s="2">
        <v>0</v>
      </c>
      <c r="AR12" s="2" t="e">
        <f t="shared" si="13"/>
        <v>#DIV/0!</v>
      </c>
      <c r="AS12" s="2">
        <v>16709</v>
      </c>
      <c r="AT12" s="2">
        <v>1835.4</v>
      </c>
      <c r="AU12" s="2">
        <f t="shared" si="14"/>
        <v>10.984499371596145</v>
      </c>
      <c r="AV12" s="22">
        <v>1305</v>
      </c>
      <c r="AW12" s="2">
        <v>398.3</v>
      </c>
      <c r="AX12" s="2">
        <f t="shared" si="15"/>
        <v>30.521072796934867</v>
      </c>
      <c r="AY12" s="21">
        <v>1285</v>
      </c>
      <c r="AZ12" s="2">
        <v>398.3</v>
      </c>
      <c r="BA12" s="2">
        <f t="shared" si="1"/>
        <v>30.996108949416346</v>
      </c>
      <c r="BB12" s="2">
        <v>3425.2</v>
      </c>
      <c r="BC12" s="2">
        <v>300</v>
      </c>
      <c r="BD12" s="2">
        <f t="shared" si="16"/>
        <v>8.758612635758496</v>
      </c>
      <c r="BE12" s="21">
        <v>6560.1</v>
      </c>
      <c r="BF12" s="2">
        <v>172.9</v>
      </c>
      <c r="BG12" s="2">
        <f t="shared" si="17"/>
        <v>2.6356305544122804</v>
      </c>
      <c r="BH12" s="21">
        <v>1385.1</v>
      </c>
      <c r="BI12" s="2">
        <v>728.7</v>
      </c>
      <c r="BJ12" s="2">
        <f t="shared" si="18"/>
        <v>52.60991986138186</v>
      </c>
      <c r="BK12" s="20">
        <f t="shared" si="19"/>
        <v>-261</v>
      </c>
      <c r="BL12" s="20">
        <f t="shared" si="20"/>
        <v>520.0999999999999</v>
      </c>
      <c r="BM12" s="2">
        <f t="shared" si="21"/>
        <v>-199.27203065134097</v>
      </c>
      <c r="BN12" s="10"/>
      <c r="BO12" s="11"/>
    </row>
    <row r="13" spans="1:67" ht="15" customHeight="1">
      <c r="A13" s="9">
        <v>4</v>
      </c>
      <c r="B13" s="6" t="s">
        <v>33</v>
      </c>
      <c r="C13" s="7">
        <f t="shared" si="2"/>
        <v>5650.299999999999</v>
      </c>
      <c r="D13" s="8">
        <f t="shared" si="3"/>
        <v>1714.1999999999998</v>
      </c>
      <c r="E13" s="2">
        <f t="shared" si="4"/>
        <v>30.33821213032936</v>
      </c>
      <c r="F13" s="2">
        <v>1131.9</v>
      </c>
      <c r="G13" s="2">
        <v>414.6</v>
      </c>
      <c r="H13" s="2">
        <f t="shared" si="5"/>
        <v>36.62867744500397</v>
      </c>
      <c r="I13" s="2">
        <v>10</v>
      </c>
      <c r="J13" s="2">
        <v>3</v>
      </c>
      <c r="K13" s="2">
        <f t="shared" si="0"/>
        <v>30</v>
      </c>
      <c r="L13" s="2">
        <v>0</v>
      </c>
      <c r="M13" s="2">
        <v>0</v>
      </c>
      <c r="N13" s="2">
        <v>0</v>
      </c>
      <c r="O13" s="2">
        <v>38.1</v>
      </c>
      <c r="P13" s="2">
        <v>1.7</v>
      </c>
      <c r="Q13" s="2">
        <f t="shared" si="7"/>
        <v>4.4619422572178475</v>
      </c>
      <c r="R13" s="2">
        <v>271.5</v>
      </c>
      <c r="S13" s="2">
        <v>40.2</v>
      </c>
      <c r="T13" s="2">
        <f t="shared" si="8"/>
        <v>14.806629834254146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40</v>
      </c>
      <c r="AB13" s="2">
        <v>47.9</v>
      </c>
      <c r="AC13" s="2">
        <f aca="true" t="shared" si="22" ref="AC13:AC20">AB13/AA13*100</f>
        <v>119.75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4518.4</v>
      </c>
      <c r="AK13" s="2">
        <v>1299.6</v>
      </c>
      <c r="AL13" s="2">
        <f t="shared" si="11"/>
        <v>28.762393767705387</v>
      </c>
      <c r="AM13" s="2">
        <v>2044.2</v>
      </c>
      <c r="AN13" s="2">
        <v>1022.1</v>
      </c>
      <c r="AO13" s="2">
        <f t="shared" si="12"/>
        <v>50</v>
      </c>
      <c r="AP13" s="2">
        <v>0</v>
      </c>
      <c r="AQ13" s="2">
        <v>0</v>
      </c>
      <c r="AR13" s="2" t="e">
        <f t="shared" si="13"/>
        <v>#DIV/0!</v>
      </c>
      <c r="AS13" s="2">
        <v>5733.1</v>
      </c>
      <c r="AT13" s="2">
        <v>1280.1</v>
      </c>
      <c r="AU13" s="2">
        <f t="shared" si="14"/>
        <v>22.328234288604765</v>
      </c>
      <c r="AV13" s="22">
        <v>1392.8</v>
      </c>
      <c r="AW13" s="2">
        <v>569.5</v>
      </c>
      <c r="AX13" s="2">
        <f t="shared" si="15"/>
        <v>40.888856978747846</v>
      </c>
      <c r="AY13" s="21">
        <v>1387.8</v>
      </c>
      <c r="AZ13" s="2">
        <v>569.5</v>
      </c>
      <c r="BA13" s="2">
        <f t="shared" si="1"/>
        <v>41.03617235912956</v>
      </c>
      <c r="BB13" s="2">
        <v>1608</v>
      </c>
      <c r="BC13" s="2">
        <v>239.8</v>
      </c>
      <c r="BD13" s="2">
        <f t="shared" si="16"/>
        <v>14.912935323383087</v>
      </c>
      <c r="BE13" s="21">
        <v>1827.4</v>
      </c>
      <c r="BF13" s="2">
        <v>68.6</v>
      </c>
      <c r="BG13" s="2">
        <f t="shared" si="17"/>
        <v>3.753967385356243</v>
      </c>
      <c r="BH13" s="21">
        <v>543.4</v>
      </c>
      <c r="BI13" s="2">
        <v>258.3</v>
      </c>
      <c r="BJ13" s="2">
        <f t="shared" si="18"/>
        <v>47.53404490246596</v>
      </c>
      <c r="BK13" s="20">
        <f t="shared" si="19"/>
        <v>-82.80000000000109</v>
      </c>
      <c r="BL13" s="20">
        <f t="shared" si="20"/>
        <v>434.0999999999999</v>
      </c>
      <c r="BM13" s="2">
        <f t="shared" si="21"/>
        <v>-524.2753623188335</v>
      </c>
      <c r="BN13" s="10"/>
      <c r="BO13" s="11"/>
    </row>
    <row r="14" spans="1:67" ht="15">
      <c r="A14" s="9">
        <v>5</v>
      </c>
      <c r="B14" s="6" t="s">
        <v>34</v>
      </c>
      <c r="C14" s="7">
        <f t="shared" si="2"/>
        <v>4664.8</v>
      </c>
      <c r="D14" s="8">
        <f t="shared" si="3"/>
        <v>1462.2</v>
      </c>
      <c r="E14" s="2">
        <f t="shared" si="4"/>
        <v>31.345395300977536</v>
      </c>
      <c r="F14" s="2">
        <v>1527.8</v>
      </c>
      <c r="G14" s="2">
        <v>605.6</v>
      </c>
      <c r="H14" s="2">
        <f t="shared" si="5"/>
        <v>39.63869616441943</v>
      </c>
      <c r="I14" s="2">
        <v>35.7</v>
      </c>
      <c r="J14" s="2">
        <v>16.1</v>
      </c>
      <c r="K14" s="2">
        <f t="shared" si="0"/>
        <v>45.09803921568628</v>
      </c>
      <c r="L14" s="2">
        <v>19.1</v>
      </c>
      <c r="M14" s="2">
        <v>2.9</v>
      </c>
      <c r="N14" s="2">
        <f t="shared" si="6"/>
        <v>15.18324607329843</v>
      </c>
      <c r="O14" s="2">
        <v>23.8</v>
      </c>
      <c r="P14" s="2">
        <v>0.3</v>
      </c>
      <c r="Q14" s="2">
        <f t="shared" si="7"/>
        <v>1.2605042016806722</v>
      </c>
      <c r="R14" s="2">
        <v>265.6</v>
      </c>
      <c r="S14" s="2">
        <v>13.5</v>
      </c>
      <c r="T14" s="2">
        <f t="shared" si="8"/>
        <v>5.082831325301204</v>
      </c>
      <c r="U14" s="2">
        <v>0</v>
      </c>
      <c r="V14" s="2">
        <v>0</v>
      </c>
      <c r="W14" s="2">
        <v>0</v>
      </c>
      <c r="X14" s="2">
        <v>0</v>
      </c>
      <c r="Y14" s="2">
        <v>171.2</v>
      </c>
      <c r="Z14" s="2" t="e">
        <f t="shared" si="9"/>
        <v>#DIV/0!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3137</v>
      </c>
      <c r="AK14" s="2">
        <v>856.6</v>
      </c>
      <c r="AL14" s="2">
        <f t="shared" si="11"/>
        <v>27.30634364042078</v>
      </c>
      <c r="AM14" s="2">
        <v>1274.1</v>
      </c>
      <c r="AN14" s="2">
        <v>637</v>
      </c>
      <c r="AO14" s="2">
        <f t="shared" si="12"/>
        <v>49.99607566125108</v>
      </c>
      <c r="AP14" s="2">
        <v>0</v>
      </c>
      <c r="AQ14" s="2">
        <v>0</v>
      </c>
      <c r="AR14" s="2" t="e">
        <f t="shared" si="13"/>
        <v>#DIV/0!</v>
      </c>
      <c r="AS14" s="2">
        <v>4802.3</v>
      </c>
      <c r="AT14" s="2">
        <v>948.3</v>
      </c>
      <c r="AU14" s="2">
        <f t="shared" si="14"/>
        <v>19.746787997417904</v>
      </c>
      <c r="AV14" s="22">
        <v>1339.9</v>
      </c>
      <c r="AW14" s="2">
        <v>335.5</v>
      </c>
      <c r="AX14" s="2">
        <f t="shared" si="15"/>
        <v>25.039182028509586</v>
      </c>
      <c r="AY14" s="21">
        <v>1334.9</v>
      </c>
      <c r="AZ14" s="2">
        <v>335.5</v>
      </c>
      <c r="BA14" s="2">
        <f t="shared" si="1"/>
        <v>25.132968761704994</v>
      </c>
      <c r="BB14" s="2">
        <v>2592.5</v>
      </c>
      <c r="BC14" s="2">
        <v>302.6</v>
      </c>
      <c r="BD14" s="2">
        <f t="shared" si="16"/>
        <v>11.672131147540984</v>
      </c>
      <c r="BE14" s="21">
        <v>238.3</v>
      </c>
      <c r="BF14" s="2">
        <v>36</v>
      </c>
      <c r="BG14" s="2">
        <f t="shared" si="17"/>
        <v>15.107007973143096</v>
      </c>
      <c r="BH14" s="21">
        <v>520</v>
      </c>
      <c r="BI14" s="2">
        <v>260</v>
      </c>
      <c r="BJ14" s="2">
        <f t="shared" si="18"/>
        <v>50</v>
      </c>
      <c r="BK14" s="20">
        <f t="shared" si="19"/>
        <v>-137.5</v>
      </c>
      <c r="BL14" s="20">
        <f t="shared" si="20"/>
        <v>513.9000000000001</v>
      </c>
      <c r="BM14" s="2">
        <f t="shared" si="21"/>
        <v>-373.7454545454546</v>
      </c>
      <c r="BN14" s="10"/>
      <c r="BO14" s="11"/>
    </row>
    <row r="15" spans="1:67" ht="15">
      <c r="A15" s="9">
        <v>6</v>
      </c>
      <c r="B15" s="6" t="s">
        <v>35</v>
      </c>
      <c r="C15" s="7">
        <f t="shared" si="2"/>
        <v>76310.7</v>
      </c>
      <c r="D15" s="8">
        <f t="shared" si="3"/>
        <v>11433</v>
      </c>
      <c r="E15" s="2">
        <f t="shared" si="4"/>
        <v>14.982171569648816</v>
      </c>
      <c r="F15" s="2">
        <v>21253.7</v>
      </c>
      <c r="G15" s="2">
        <v>7104.2</v>
      </c>
      <c r="H15" s="2">
        <f t="shared" si="5"/>
        <v>33.42570940589168</v>
      </c>
      <c r="I15" s="2">
        <v>7545.9</v>
      </c>
      <c r="J15" s="2">
        <v>3103.5</v>
      </c>
      <c r="K15" s="2">
        <f t="shared" si="0"/>
        <v>41.12829483560609</v>
      </c>
      <c r="L15" s="2">
        <v>5.1</v>
      </c>
      <c r="M15" s="2">
        <v>5.7</v>
      </c>
      <c r="N15" s="2">
        <f t="shared" si="6"/>
        <v>111.76470588235294</v>
      </c>
      <c r="O15" s="2">
        <v>1770.9</v>
      </c>
      <c r="P15" s="2">
        <v>553.8</v>
      </c>
      <c r="Q15" s="2">
        <f t="shared" si="7"/>
        <v>31.27223445705573</v>
      </c>
      <c r="R15" s="2">
        <v>5533.1</v>
      </c>
      <c r="S15" s="2">
        <v>1666.6</v>
      </c>
      <c r="T15" s="2">
        <f t="shared" si="8"/>
        <v>30.12054725199255</v>
      </c>
      <c r="U15" s="2">
        <v>1200</v>
      </c>
      <c r="V15" s="2">
        <v>48</v>
      </c>
      <c r="W15" s="2">
        <f>V15/U15*100</f>
        <v>4</v>
      </c>
      <c r="X15" s="2">
        <v>0</v>
      </c>
      <c r="Y15" s="2">
        <v>0.4</v>
      </c>
      <c r="Z15" s="2" t="e">
        <f t="shared" si="9"/>
        <v>#DIV/0!</v>
      </c>
      <c r="AA15" s="2">
        <v>100</v>
      </c>
      <c r="AB15" s="2">
        <v>0</v>
      </c>
      <c r="AC15" s="2">
        <f t="shared" si="22"/>
        <v>0</v>
      </c>
      <c r="AD15" s="2">
        <v>0</v>
      </c>
      <c r="AE15" s="2">
        <v>0</v>
      </c>
      <c r="AF15" s="2">
        <v>0</v>
      </c>
      <c r="AG15" s="2">
        <v>572.4</v>
      </c>
      <c r="AH15" s="2">
        <v>221.7</v>
      </c>
      <c r="AI15" s="2">
        <f t="shared" si="10"/>
        <v>38.731656184486376</v>
      </c>
      <c r="AJ15" s="2">
        <v>55057</v>
      </c>
      <c r="AK15" s="2">
        <v>4328.8</v>
      </c>
      <c r="AL15" s="2">
        <f t="shared" si="11"/>
        <v>7.862397152042429</v>
      </c>
      <c r="AM15" s="2">
        <v>11162.5</v>
      </c>
      <c r="AN15" s="2">
        <v>5581.2</v>
      </c>
      <c r="AO15" s="2">
        <f t="shared" si="12"/>
        <v>49.99955207166853</v>
      </c>
      <c r="AP15" s="2">
        <v>0</v>
      </c>
      <c r="AQ15" s="2">
        <v>0</v>
      </c>
      <c r="AR15" s="2" t="e">
        <f t="shared" si="13"/>
        <v>#DIV/0!</v>
      </c>
      <c r="AS15" s="2">
        <v>81737.9</v>
      </c>
      <c r="AT15" s="2">
        <v>16445.3</v>
      </c>
      <c r="AU15" s="2">
        <f t="shared" si="14"/>
        <v>20.119552863481935</v>
      </c>
      <c r="AV15" s="22">
        <v>5523.7</v>
      </c>
      <c r="AW15" s="2">
        <v>2602.3</v>
      </c>
      <c r="AX15" s="2">
        <f t="shared" si="15"/>
        <v>47.111537556348104</v>
      </c>
      <c r="AY15" s="21">
        <v>5323.7</v>
      </c>
      <c r="AZ15" s="2">
        <v>2602.3</v>
      </c>
      <c r="BA15" s="2">
        <f t="shared" si="1"/>
        <v>48.881417059563844</v>
      </c>
      <c r="BB15" s="2">
        <v>17890.7</v>
      </c>
      <c r="BC15" s="2">
        <v>5111.4</v>
      </c>
      <c r="BD15" s="2">
        <f t="shared" si="16"/>
        <v>28.57015097229286</v>
      </c>
      <c r="BE15" s="21">
        <v>54349.2</v>
      </c>
      <c r="BF15" s="2">
        <v>7541.2</v>
      </c>
      <c r="BG15" s="2">
        <f t="shared" si="17"/>
        <v>13.875457228441265</v>
      </c>
      <c r="BH15" s="21">
        <v>2768.7</v>
      </c>
      <c r="BI15" s="2">
        <v>922.9</v>
      </c>
      <c r="BJ15" s="2">
        <f t="shared" si="18"/>
        <v>33.333333333333336</v>
      </c>
      <c r="BK15" s="20">
        <f t="shared" si="19"/>
        <v>-5427.199999999997</v>
      </c>
      <c r="BL15" s="20">
        <f t="shared" si="20"/>
        <v>-5012.299999999999</v>
      </c>
      <c r="BM15" s="2">
        <f t="shared" si="21"/>
        <v>92.35517393867929</v>
      </c>
      <c r="BN15" s="10"/>
      <c r="BO15" s="11"/>
    </row>
    <row r="16" spans="1:67" ht="15">
      <c r="A16" s="9">
        <v>7</v>
      </c>
      <c r="B16" s="6" t="s">
        <v>41</v>
      </c>
      <c r="C16" s="7">
        <f t="shared" si="2"/>
        <v>7495.3</v>
      </c>
      <c r="D16" s="8">
        <f t="shared" si="3"/>
        <v>2760.8</v>
      </c>
      <c r="E16" s="2">
        <f t="shared" si="4"/>
        <v>36.833749149466996</v>
      </c>
      <c r="F16" s="2">
        <v>2343.5</v>
      </c>
      <c r="G16" s="2">
        <v>1018.6</v>
      </c>
      <c r="H16" s="2">
        <f t="shared" si="5"/>
        <v>43.46490292297845</v>
      </c>
      <c r="I16" s="2">
        <v>183.8</v>
      </c>
      <c r="J16" s="2">
        <v>71.4</v>
      </c>
      <c r="K16" s="2">
        <f t="shared" si="0"/>
        <v>38.84657236126225</v>
      </c>
      <c r="L16" s="2">
        <v>17.9</v>
      </c>
      <c r="M16" s="2">
        <v>41.5</v>
      </c>
      <c r="N16" s="2">
        <v>0</v>
      </c>
      <c r="O16" s="2">
        <v>229</v>
      </c>
      <c r="P16" s="2">
        <v>13.6</v>
      </c>
      <c r="Q16" s="2">
        <f t="shared" si="7"/>
        <v>5.93886462882096</v>
      </c>
      <c r="R16" s="2">
        <v>457.1</v>
      </c>
      <c r="S16" s="2">
        <v>98</v>
      </c>
      <c r="T16" s="2">
        <f t="shared" si="8"/>
        <v>21.43950995405819</v>
      </c>
      <c r="U16" s="2">
        <v>0</v>
      </c>
      <c r="V16" s="2">
        <v>0</v>
      </c>
      <c r="W16" s="2">
        <v>0</v>
      </c>
      <c r="X16" s="2">
        <v>400</v>
      </c>
      <c r="Y16" s="2">
        <v>177.9</v>
      </c>
      <c r="Z16" s="2">
        <f t="shared" si="9"/>
        <v>44.475</v>
      </c>
      <c r="AA16" s="2">
        <v>22</v>
      </c>
      <c r="AB16" s="2">
        <v>1.7</v>
      </c>
      <c r="AC16" s="2">
        <f t="shared" si="22"/>
        <v>7.727272727272727</v>
      </c>
      <c r="AD16" s="2">
        <v>0</v>
      </c>
      <c r="AE16" s="2">
        <v>0</v>
      </c>
      <c r="AF16" s="2">
        <v>0</v>
      </c>
      <c r="AG16" s="2">
        <v>8.1</v>
      </c>
      <c r="AH16" s="2">
        <v>6.8</v>
      </c>
      <c r="AI16" s="2">
        <f t="shared" si="10"/>
        <v>83.95061728395062</v>
      </c>
      <c r="AJ16" s="2">
        <v>5151.8</v>
      </c>
      <c r="AK16" s="2">
        <v>1742.2</v>
      </c>
      <c r="AL16" s="2">
        <f t="shared" si="11"/>
        <v>33.81730657246011</v>
      </c>
      <c r="AM16" s="2">
        <v>2862.4</v>
      </c>
      <c r="AN16" s="2">
        <v>1431.2</v>
      </c>
      <c r="AO16" s="2">
        <f t="shared" si="12"/>
        <v>50</v>
      </c>
      <c r="AP16" s="2">
        <v>0</v>
      </c>
      <c r="AQ16" s="2">
        <v>0</v>
      </c>
      <c r="AR16" s="2" t="e">
        <f t="shared" si="13"/>
        <v>#DIV/0!</v>
      </c>
      <c r="AS16" s="2">
        <v>7796.2</v>
      </c>
      <c r="AT16" s="2">
        <v>2283.7</v>
      </c>
      <c r="AU16" s="2">
        <f t="shared" si="14"/>
        <v>29.29247582155409</v>
      </c>
      <c r="AV16" s="22">
        <v>1399.6</v>
      </c>
      <c r="AW16" s="2">
        <v>534</v>
      </c>
      <c r="AX16" s="2">
        <f t="shared" si="15"/>
        <v>38.15375821663333</v>
      </c>
      <c r="AY16" s="21">
        <v>1374.6</v>
      </c>
      <c r="AZ16" s="2">
        <v>534</v>
      </c>
      <c r="BA16" s="2">
        <f t="shared" si="1"/>
        <v>38.847664775207335</v>
      </c>
      <c r="BB16" s="2">
        <v>3312.3</v>
      </c>
      <c r="BC16" s="2">
        <v>285</v>
      </c>
      <c r="BD16" s="2">
        <f t="shared" si="16"/>
        <v>8.604293089394076</v>
      </c>
      <c r="BE16" s="21">
        <v>1033.8</v>
      </c>
      <c r="BF16" s="2">
        <v>498.1</v>
      </c>
      <c r="BG16" s="2">
        <f t="shared" si="17"/>
        <v>48.181466434513446</v>
      </c>
      <c r="BH16" s="21">
        <v>1429</v>
      </c>
      <c r="BI16" s="2">
        <v>714</v>
      </c>
      <c r="BJ16" s="2">
        <f t="shared" si="18"/>
        <v>49.965010496850944</v>
      </c>
      <c r="BK16" s="20">
        <f t="shared" si="19"/>
        <v>-300.89999999999964</v>
      </c>
      <c r="BL16" s="20">
        <f t="shared" si="20"/>
        <v>477.10000000000036</v>
      </c>
      <c r="BM16" s="2">
        <f t="shared" si="21"/>
        <v>-158.5576603522768</v>
      </c>
      <c r="BN16" s="10"/>
      <c r="BO16" s="11"/>
    </row>
    <row r="17" spans="1:67" ht="15" customHeight="1">
      <c r="A17" s="9">
        <v>8</v>
      </c>
      <c r="B17" s="6" t="s">
        <v>36</v>
      </c>
      <c r="C17" s="7">
        <f t="shared" si="2"/>
        <v>10050.2</v>
      </c>
      <c r="D17" s="8">
        <f t="shared" si="3"/>
        <v>3346.2</v>
      </c>
      <c r="E17" s="2">
        <f t="shared" si="4"/>
        <v>33.294859803784995</v>
      </c>
      <c r="F17" s="2">
        <v>2954.9</v>
      </c>
      <c r="G17" s="2">
        <v>1374.1</v>
      </c>
      <c r="H17" s="2">
        <f t="shared" si="5"/>
        <v>46.50241970963484</v>
      </c>
      <c r="I17" s="2">
        <v>52.2</v>
      </c>
      <c r="J17" s="2">
        <v>25</v>
      </c>
      <c r="K17" s="2">
        <f t="shared" si="0"/>
        <v>47.89272030651341</v>
      </c>
      <c r="L17" s="2">
        <v>21.3</v>
      </c>
      <c r="M17" s="2">
        <v>27.5</v>
      </c>
      <c r="N17" s="2">
        <f t="shared" si="6"/>
        <v>129.10798122065728</v>
      </c>
      <c r="O17" s="2">
        <v>147.5</v>
      </c>
      <c r="P17" s="2">
        <v>24.1</v>
      </c>
      <c r="Q17" s="2">
        <f t="shared" si="7"/>
        <v>16.338983050847457</v>
      </c>
      <c r="R17" s="2">
        <v>634.2</v>
      </c>
      <c r="S17" s="2">
        <v>90.4</v>
      </c>
      <c r="T17" s="2">
        <f t="shared" si="8"/>
        <v>14.254178492589089</v>
      </c>
      <c r="U17" s="2">
        <v>0</v>
      </c>
      <c r="V17" s="2">
        <v>0</v>
      </c>
      <c r="W17" s="2">
        <v>0</v>
      </c>
      <c r="X17" s="2">
        <v>502</v>
      </c>
      <c r="Y17" s="2">
        <v>154.2</v>
      </c>
      <c r="Z17" s="2">
        <f t="shared" si="9"/>
        <v>30.71713147410358</v>
      </c>
      <c r="AA17" s="2">
        <v>9</v>
      </c>
      <c r="AB17" s="2">
        <v>4.2</v>
      </c>
      <c r="AC17" s="2">
        <f t="shared" si="22"/>
        <v>46.666666666666664</v>
      </c>
      <c r="AD17" s="2">
        <v>0</v>
      </c>
      <c r="AE17" s="2">
        <v>0</v>
      </c>
      <c r="AF17" s="2">
        <v>0</v>
      </c>
      <c r="AG17" s="2">
        <v>1.6</v>
      </c>
      <c r="AH17" s="2">
        <v>3</v>
      </c>
      <c r="AI17" s="2">
        <f t="shared" si="10"/>
        <v>187.5</v>
      </c>
      <c r="AJ17" s="2">
        <v>7095.3</v>
      </c>
      <c r="AK17" s="2">
        <v>1972.1</v>
      </c>
      <c r="AL17" s="2">
        <f t="shared" si="11"/>
        <v>27.794455484616577</v>
      </c>
      <c r="AM17" s="2">
        <v>3103.9</v>
      </c>
      <c r="AN17" s="2">
        <v>1551.9</v>
      </c>
      <c r="AO17" s="2">
        <f t="shared" si="12"/>
        <v>49.99838912336094</v>
      </c>
      <c r="AP17" s="2">
        <v>0</v>
      </c>
      <c r="AQ17" s="2">
        <v>0</v>
      </c>
      <c r="AR17" s="2" t="e">
        <f t="shared" si="13"/>
        <v>#DIV/0!</v>
      </c>
      <c r="AS17" s="2">
        <v>10579.3</v>
      </c>
      <c r="AT17" s="2">
        <v>2300.5</v>
      </c>
      <c r="AU17" s="2">
        <f t="shared" si="14"/>
        <v>21.745295057328935</v>
      </c>
      <c r="AV17" s="22">
        <v>1402.2</v>
      </c>
      <c r="AW17" s="2">
        <v>560.2</v>
      </c>
      <c r="AX17" s="2">
        <f t="shared" si="15"/>
        <v>39.951504778205674</v>
      </c>
      <c r="AY17" s="21">
        <v>1367.2</v>
      </c>
      <c r="AZ17" s="2">
        <v>560.2</v>
      </c>
      <c r="BA17" s="2">
        <f t="shared" si="1"/>
        <v>40.97425394967817</v>
      </c>
      <c r="BB17" s="2">
        <v>5215.2</v>
      </c>
      <c r="BC17" s="2">
        <v>412</v>
      </c>
      <c r="BD17" s="2">
        <f t="shared" si="16"/>
        <v>7.899984660223961</v>
      </c>
      <c r="BE17" s="21">
        <v>2434.9</v>
      </c>
      <c r="BF17" s="2">
        <v>581.1</v>
      </c>
      <c r="BG17" s="2">
        <f t="shared" si="17"/>
        <v>23.86545648691938</v>
      </c>
      <c r="BH17" s="21">
        <v>1336.9</v>
      </c>
      <c r="BI17" s="2">
        <v>668.4</v>
      </c>
      <c r="BJ17" s="2">
        <f t="shared" si="18"/>
        <v>49.99626000448799</v>
      </c>
      <c r="BK17" s="20">
        <f t="shared" si="19"/>
        <v>-529.0999999999985</v>
      </c>
      <c r="BL17" s="20">
        <f t="shared" si="20"/>
        <v>1045.6999999999998</v>
      </c>
      <c r="BM17" s="2">
        <f t="shared" si="21"/>
        <v>-197.63749763749814</v>
      </c>
      <c r="BN17" s="10"/>
      <c r="BO17" s="11"/>
    </row>
    <row r="18" spans="1:67" ht="15">
      <c r="A18" s="9">
        <v>9</v>
      </c>
      <c r="B18" s="26" t="s">
        <v>37</v>
      </c>
      <c r="C18" s="7">
        <f t="shared" si="2"/>
        <v>11431.4</v>
      </c>
      <c r="D18" s="8">
        <f t="shared" si="3"/>
        <v>2071.7</v>
      </c>
      <c r="E18" s="2">
        <f t="shared" si="4"/>
        <v>18.122889584827753</v>
      </c>
      <c r="F18" s="2">
        <v>2823.5</v>
      </c>
      <c r="G18" s="2">
        <v>1038.4</v>
      </c>
      <c r="H18" s="2">
        <f t="shared" si="5"/>
        <v>36.777049760935014</v>
      </c>
      <c r="I18" s="2">
        <v>20</v>
      </c>
      <c r="J18" s="2">
        <v>-0.8</v>
      </c>
      <c r="K18" s="2">
        <f t="shared" si="0"/>
        <v>-4</v>
      </c>
      <c r="L18" s="2">
        <v>0</v>
      </c>
      <c r="M18" s="2">
        <v>0</v>
      </c>
      <c r="N18" s="2">
        <v>0</v>
      </c>
      <c r="O18" s="2">
        <v>65.4</v>
      </c>
      <c r="P18" s="2">
        <v>6</v>
      </c>
      <c r="Q18" s="2">
        <f t="shared" si="7"/>
        <v>9.174311926605503</v>
      </c>
      <c r="R18" s="2">
        <v>1067.5</v>
      </c>
      <c r="S18" s="2">
        <v>176.5</v>
      </c>
      <c r="T18" s="2">
        <f t="shared" si="8"/>
        <v>16.533957845433257</v>
      </c>
      <c r="U18" s="2">
        <v>0</v>
      </c>
      <c r="V18" s="2">
        <v>0</v>
      </c>
      <c r="W18" s="2">
        <v>0</v>
      </c>
      <c r="X18" s="29">
        <v>200</v>
      </c>
      <c r="Y18" s="2">
        <v>241.3</v>
      </c>
      <c r="Z18" s="2">
        <f t="shared" si="9"/>
        <v>120.65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12</v>
      </c>
      <c r="AH18" s="2">
        <v>5.3</v>
      </c>
      <c r="AI18" s="2">
        <f t="shared" si="10"/>
        <v>44.166666666666664</v>
      </c>
      <c r="AJ18" s="2">
        <v>8607.9</v>
      </c>
      <c r="AK18" s="2">
        <v>1033.3</v>
      </c>
      <c r="AL18" s="2">
        <f t="shared" si="11"/>
        <v>12.004089266836278</v>
      </c>
      <c r="AM18" s="2">
        <v>1011.5</v>
      </c>
      <c r="AN18" s="2">
        <v>505.8</v>
      </c>
      <c r="AO18" s="2">
        <f t="shared" si="12"/>
        <v>50.004943153732086</v>
      </c>
      <c r="AP18" s="2">
        <v>0</v>
      </c>
      <c r="AQ18" s="2">
        <v>0</v>
      </c>
      <c r="AR18" s="2" t="e">
        <f t="shared" si="13"/>
        <v>#DIV/0!</v>
      </c>
      <c r="AS18" s="2">
        <v>11573.6</v>
      </c>
      <c r="AT18" s="2">
        <v>1510.5</v>
      </c>
      <c r="AU18" s="2">
        <f t="shared" si="14"/>
        <v>13.051254579387573</v>
      </c>
      <c r="AV18" s="22">
        <v>1430.4</v>
      </c>
      <c r="AW18" s="2">
        <v>541.1</v>
      </c>
      <c r="AX18" s="2">
        <f t="shared" si="15"/>
        <v>37.82857941834452</v>
      </c>
      <c r="AY18" s="21">
        <v>1425.4</v>
      </c>
      <c r="AZ18" s="2">
        <v>541.1</v>
      </c>
      <c r="BA18" s="2">
        <f t="shared" si="1"/>
        <v>37.96127402834292</v>
      </c>
      <c r="BB18" s="2">
        <v>4364.1</v>
      </c>
      <c r="BC18" s="2">
        <v>528</v>
      </c>
      <c r="BD18" s="2">
        <f t="shared" si="16"/>
        <v>12.098714511583143</v>
      </c>
      <c r="BE18" s="21">
        <v>5071</v>
      </c>
      <c r="BF18" s="2">
        <v>102.2</v>
      </c>
      <c r="BG18" s="2">
        <f t="shared" si="17"/>
        <v>2.015381581542102</v>
      </c>
      <c r="BH18" s="21">
        <v>600</v>
      </c>
      <c r="BI18" s="2">
        <v>300</v>
      </c>
      <c r="BJ18" s="2">
        <f t="shared" si="18"/>
        <v>50</v>
      </c>
      <c r="BK18" s="20">
        <f t="shared" si="19"/>
        <v>-142.20000000000073</v>
      </c>
      <c r="BL18" s="20">
        <f t="shared" si="20"/>
        <v>561.1999999999998</v>
      </c>
      <c r="BM18" s="2">
        <f t="shared" si="21"/>
        <v>-394.6554149085773</v>
      </c>
      <c r="BN18" s="10"/>
      <c r="BO18" s="11"/>
    </row>
    <row r="19" spans="1:67" ht="15">
      <c r="A19" s="9">
        <v>10</v>
      </c>
      <c r="B19" s="6" t="s">
        <v>38</v>
      </c>
      <c r="C19" s="7">
        <f t="shared" si="2"/>
        <v>5135.8</v>
      </c>
      <c r="D19" s="8">
        <f t="shared" si="3"/>
        <v>1625</v>
      </c>
      <c r="E19" s="2">
        <f t="shared" si="4"/>
        <v>31.640640211846254</v>
      </c>
      <c r="F19" s="2">
        <v>1535</v>
      </c>
      <c r="G19" s="2">
        <v>457.6</v>
      </c>
      <c r="H19" s="2">
        <f t="shared" si="5"/>
        <v>29.811074918566778</v>
      </c>
      <c r="I19" s="2">
        <v>39.3</v>
      </c>
      <c r="J19" s="2">
        <v>19.9</v>
      </c>
      <c r="K19" s="2">
        <f t="shared" si="0"/>
        <v>50.63613231552163</v>
      </c>
      <c r="L19" s="2">
        <v>0</v>
      </c>
      <c r="M19" s="2">
        <v>0</v>
      </c>
      <c r="N19" s="2">
        <v>0</v>
      </c>
      <c r="O19" s="2">
        <v>96.8</v>
      </c>
      <c r="P19" s="2">
        <v>7</v>
      </c>
      <c r="Q19" s="2">
        <f t="shared" si="7"/>
        <v>7.231404958677687</v>
      </c>
      <c r="R19" s="2">
        <v>661.3</v>
      </c>
      <c r="S19" s="2">
        <v>86.8</v>
      </c>
      <c r="T19" s="2">
        <f t="shared" si="8"/>
        <v>13.125661575684259</v>
      </c>
      <c r="U19" s="2">
        <v>0</v>
      </c>
      <c r="V19" s="2">
        <v>0</v>
      </c>
      <c r="W19" s="2">
        <v>0</v>
      </c>
      <c r="X19" s="2">
        <v>37</v>
      </c>
      <c r="Y19" s="2">
        <v>32.2</v>
      </c>
      <c r="Z19" s="2">
        <f t="shared" si="9"/>
        <v>87.02702702702703</v>
      </c>
      <c r="AA19" s="2">
        <v>12</v>
      </c>
      <c r="AB19" s="2">
        <v>0</v>
      </c>
      <c r="AC19" s="2">
        <f t="shared" si="22"/>
        <v>0</v>
      </c>
      <c r="AD19" s="2">
        <v>0</v>
      </c>
      <c r="AE19" s="2">
        <v>0</v>
      </c>
      <c r="AF19" s="2">
        <v>0</v>
      </c>
      <c r="AG19" s="2">
        <v>23.3</v>
      </c>
      <c r="AH19" s="2">
        <v>1.6</v>
      </c>
      <c r="AI19" s="2">
        <f t="shared" si="10"/>
        <v>6.866952789699571</v>
      </c>
      <c r="AJ19" s="2">
        <v>3600.8</v>
      </c>
      <c r="AK19" s="2">
        <v>1167.4</v>
      </c>
      <c r="AL19" s="2">
        <f t="shared" si="11"/>
        <v>32.420573205954234</v>
      </c>
      <c r="AM19" s="2">
        <v>1907.1</v>
      </c>
      <c r="AN19" s="2">
        <v>953.5</v>
      </c>
      <c r="AO19" s="2">
        <f t="shared" si="12"/>
        <v>49.99737821823712</v>
      </c>
      <c r="AP19" s="2">
        <v>0</v>
      </c>
      <c r="AQ19" s="2">
        <v>0</v>
      </c>
      <c r="AR19" s="2" t="e">
        <f t="shared" si="13"/>
        <v>#DIV/0!</v>
      </c>
      <c r="AS19" s="2">
        <v>5215.1</v>
      </c>
      <c r="AT19" s="2">
        <v>1342.4</v>
      </c>
      <c r="AU19" s="2">
        <f t="shared" si="14"/>
        <v>25.740637763417766</v>
      </c>
      <c r="AV19" s="22">
        <v>1313.5</v>
      </c>
      <c r="AW19" s="2">
        <v>442.9</v>
      </c>
      <c r="AX19" s="2">
        <f t="shared" si="15"/>
        <v>33.71907118385992</v>
      </c>
      <c r="AY19" s="21">
        <v>1293.5</v>
      </c>
      <c r="AZ19" s="2">
        <v>442.9</v>
      </c>
      <c r="BA19" s="2">
        <f t="shared" si="1"/>
        <v>34.240432933900266</v>
      </c>
      <c r="BB19" s="2">
        <v>1695.8</v>
      </c>
      <c r="BC19" s="2">
        <v>251.2</v>
      </c>
      <c r="BD19" s="2">
        <f t="shared" si="16"/>
        <v>14.813067578723906</v>
      </c>
      <c r="BE19" s="21">
        <v>882.9</v>
      </c>
      <c r="BF19" s="2">
        <v>154.9</v>
      </c>
      <c r="BG19" s="2">
        <f t="shared" si="17"/>
        <v>17.544455770755466</v>
      </c>
      <c r="BH19" s="21">
        <v>780</v>
      </c>
      <c r="BI19" s="2">
        <v>390</v>
      </c>
      <c r="BJ19" s="2">
        <f t="shared" si="18"/>
        <v>50</v>
      </c>
      <c r="BK19" s="20">
        <f t="shared" si="19"/>
        <v>-79.30000000000018</v>
      </c>
      <c r="BL19" s="20">
        <f t="shared" si="20"/>
        <v>282.5999999999999</v>
      </c>
      <c r="BM19" s="2">
        <f t="shared" si="21"/>
        <v>-356.3682219419915</v>
      </c>
      <c r="BN19" s="10"/>
      <c r="BO19" s="11"/>
    </row>
    <row r="20" spans="1:67" ht="15">
      <c r="A20" s="25">
        <v>11</v>
      </c>
      <c r="B20" s="6" t="s">
        <v>39</v>
      </c>
      <c r="C20" s="7">
        <f t="shared" si="2"/>
        <v>7233</v>
      </c>
      <c r="D20" s="8">
        <f t="shared" si="3"/>
        <v>2924.8</v>
      </c>
      <c r="E20" s="2">
        <f t="shared" si="4"/>
        <v>40.43688649246509</v>
      </c>
      <c r="F20" s="2">
        <v>2171.5</v>
      </c>
      <c r="G20" s="2">
        <v>1027.5</v>
      </c>
      <c r="H20" s="2">
        <f t="shared" si="5"/>
        <v>47.31752244991941</v>
      </c>
      <c r="I20" s="2">
        <v>297</v>
      </c>
      <c r="J20" s="2">
        <v>152.5</v>
      </c>
      <c r="K20" s="2">
        <f t="shared" si="0"/>
        <v>51.34680134680135</v>
      </c>
      <c r="L20" s="2">
        <v>237.7</v>
      </c>
      <c r="M20" s="2">
        <v>423.4</v>
      </c>
      <c r="N20" s="2">
        <f t="shared" si="6"/>
        <v>178.12368531762726</v>
      </c>
      <c r="O20" s="2">
        <v>207.4</v>
      </c>
      <c r="P20" s="2">
        <v>30.7</v>
      </c>
      <c r="Q20" s="2">
        <f t="shared" si="7"/>
        <v>14.802314368370299</v>
      </c>
      <c r="R20" s="2">
        <v>701</v>
      </c>
      <c r="S20" s="2">
        <v>68.4</v>
      </c>
      <c r="T20" s="2">
        <f t="shared" si="8"/>
        <v>9.757489300998575</v>
      </c>
      <c r="U20" s="2">
        <v>0</v>
      </c>
      <c r="V20" s="2">
        <v>0</v>
      </c>
      <c r="W20" s="2">
        <v>0</v>
      </c>
      <c r="X20" s="2">
        <v>0</v>
      </c>
      <c r="Y20" s="2">
        <v>13.5</v>
      </c>
      <c r="Z20" s="2" t="e">
        <f t="shared" si="9"/>
        <v>#DIV/0!</v>
      </c>
      <c r="AA20" s="2">
        <v>86</v>
      </c>
      <c r="AB20" s="2">
        <v>24.1</v>
      </c>
      <c r="AC20" s="2">
        <f t="shared" si="22"/>
        <v>28.02325581395349</v>
      </c>
      <c r="AD20" s="2">
        <v>0</v>
      </c>
      <c r="AE20" s="2">
        <v>0</v>
      </c>
      <c r="AF20" s="2">
        <v>0</v>
      </c>
      <c r="AG20" s="2">
        <v>139.2</v>
      </c>
      <c r="AH20" s="2">
        <v>43.5</v>
      </c>
      <c r="AI20" s="2">
        <f t="shared" si="10"/>
        <v>31.25</v>
      </c>
      <c r="AJ20" s="2">
        <v>5061.5</v>
      </c>
      <c r="AK20" s="2">
        <v>1897.3</v>
      </c>
      <c r="AL20" s="2">
        <f t="shared" si="11"/>
        <v>37.48493529586091</v>
      </c>
      <c r="AM20" s="2">
        <v>3343.7</v>
      </c>
      <c r="AN20" s="2">
        <v>1671.8</v>
      </c>
      <c r="AO20" s="2">
        <f t="shared" si="12"/>
        <v>49.99850465053683</v>
      </c>
      <c r="AP20" s="2">
        <v>0</v>
      </c>
      <c r="AQ20" s="2">
        <v>0</v>
      </c>
      <c r="AR20" s="2" t="e">
        <f t="shared" si="13"/>
        <v>#DIV/0!</v>
      </c>
      <c r="AS20" s="2">
        <v>8064.9</v>
      </c>
      <c r="AT20" s="2">
        <v>2622.5</v>
      </c>
      <c r="AU20" s="2">
        <f t="shared" si="14"/>
        <v>32.517452169276744</v>
      </c>
      <c r="AV20" s="22">
        <v>1530.4</v>
      </c>
      <c r="AW20" s="2">
        <v>596</v>
      </c>
      <c r="AX20" s="2">
        <f t="shared" si="15"/>
        <v>38.9440669106116</v>
      </c>
      <c r="AY20" s="21">
        <v>1500.4</v>
      </c>
      <c r="AZ20" s="2">
        <v>596</v>
      </c>
      <c r="BA20" s="2">
        <f t="shared" si="1"/>
        <v>39.72274060250599</v>
      </c>
      <c r="BB20" s="2">
        <v>1570.1</v>
      </c>
      <c r="BC20" s="2">
        <v>205</v>
      </c>
      <c r="BD20" s="2">
        <f t="shared" si="16"/>
        <v>13.056493216992548</v>
      </c>
      <c r="BE20" s="21">
        <v>2918.8</v>
      </c>
      <c r="BF20" s="2">
        <v>908</v>
      </c>
      <c r="BG20" s="2">
        <f t="shared" si="17"/>
        <v>31.108674797862136</v>
      </c>
      <c r="BH20" s="21">
        <v>1624.1</v>
      </c>
      <c r="BI20" s="2">
        <v>812.2</v>
      </c>
      <c r="BJ20" s="2">
        <f t="shared" si="18"/>
        <v>50.009235884489875</v>
      </c>
      <c r="BK20" s="20">
        <f t="shared" si="19"/>
        <v>-831.8999999999996</v>
      </c>
      <c r="BL20" s="20">
        <f t="shared" si="20"/>
        <v>302.3000000000002</v>
      </c>
      <c r="BM20" s="2">
        <f t="shared" si="21"/>
        <v>-36.33850222382502</v>
      </c>
      <c r="BN20" s="10"/>
      <c r="BO20" s="11"/>
    </row>
    <row r="21" spans="1:67" ht="15" customHeight="1">
      <c r="A21" s="25">
        <v>12</v>
      </c>
      <c r="B21" s="6" t="s">
        <v>40</v>
      </c>
      <c r="C21" s="7">
        <f t="shared" si="2"/>
        <v>18767.5</v>
      </c>
      <c r="D21" s="8">
        <f t="shared" si="3"/>
        <v>4253.400000000001</v>
      </c>
      <c r="E21" s="2">
        <f t="shared" si="4"/>
        <v>22.66364726255495</v>
      </c>
      <c r="F21" s="2">
        <v>1952.6</v>
      </c>
      <c r="G21" s="2">
        <v>686.6</v>
      </c>
      <c r="H21" s="2">
        <f t="shared" si="5"/>
        <v>35.163371914370586</v>
      </c>
      <c r="I21" s="2">
        <v>70.3</v>
      </c>
      <c r="J21" s="2">
        <v>30.4</v>
      </c>
      <c r="K21" s="2">
        <f t="shared" si="0"/>
        <v>43.24324324324324</v>
      </c>
      <c r="L21" s="2">
        <v>4.8</v>
      </c>
      <c r="M21" s="2">
        <v>3.6</v>
      </c>
      <c r="N21" s="2">
        <f t="shared" si="6"/>
        <v>75</v>
      </c>
      <c r="O21" s="2">
        <v>60.9</v>
      </c>
      <c r="P21" s="2">
        <v>2.4</v>
      </c>
      <c r="Q21" s="2">
        <f t="shared" si="7"/>
        <v>3.9408866995073892</v>
      </c>
      <c r="R21" s="2">
        <v>426.5</v>
      </c>
      <c r="S21" s="2">
        <v>26.8</v>
      </c>
      <c r="T21" s="2">
        <f t="shared" si="8"/>
        <v>6.283704572098476</v>
      </c>
      <c r="U21" s="2">
        <v>0</v>
      </c>
      <c r="V21" s="2">
        <v>0</v>
      </c>
      <c r="W21" s="2">
        <v>0</v>
      </c>
      <c r="X21" s="2">
        <v>250</v>
      </c>
      <c r="Y21" s="2">
        <v>113.6</v>
      </c>
      <c r="Z21" s="2">
        <f t="shared" si="9"/>
        <v>45.44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18</v>
      </c>
      <c r="AH21" s="2">
        <v>14.9</v>
      </c>
      <c r="AI21" s="2">
        <f t="shared" si="10"/>
        <v>82.77777777777779</v>
      </c>
      <c r="AJ21" s="2">
        <v>16814.9</v>
      </c>
      <c r="AK21" s="2">
        <v>3566.8</v>
      </c>
      <c r="AL21" s="2">
        <f t="shared" si="11"/>
        <v>21.212139233655865</v>
      </c>
      <c r="AM21" s="2">
        <v>3352.7</v>
      </c>
      <c r="AN21" s="2">
        <v>1676.3</v>
      </c>
      <c r="AO21" s="2">
        <f t="shared" si="12"/>
        <v>49.99850866465834</v>
      </c>
      <c r="AP21" s="2">
        <v>674.8</v>
      </c>
      <c r="AQ21" s="2">
        <v>674.8</v>
      </c>
      <c r="AR21" s="2">
        <f t="shared" si="13"/>
        <v>100</v>
      </c>
      <c r="AS21" s="2">
        <v>18917.3</v>
      </c>
      <c r="AT21" s="2">
        <v>2941.4</v>
      </c>
      <c r="AU21" s="2">
        <f t="shared" si="14"/>
        <v>15.548730527083677</v>
      </c>
      <c r="AV21" s="22">
        <v>1379.7</v>
      </c>
      <c r="AW21" s="2">
        <v>541.8</v>
      </c>
      <c r="AX21" s="2">
        <f t="shared" si="15"/>
        <v>39.26940639269406</v>
      </c>
      <c r="AY21" s="21">
        <v>1354.7</v>
      </c>
      <c r="AZ21" s="2">
        <v>541.8</v>
      </c>
      <c r="BA21" s="2">
        <f t="shared" si="1"/>
        <v>39.99409463349819</v>
      </c>
      <c r="BB21" s="2">
        <v>3177.4</v>
      </c>
      <c r="BC21" s="2">
        <v>1333.5</v>
      </c>
      <c r="BD21" s="2">
        <f t="shared" si="16"/>
        <v>41.96827594888903</v>
      </c>
      <c r="BE21" s="21">
        <v>11697.1</v>
      </c>
      <c r="BF21" s="2">
        <v>119.8</v>
      </c>
      <c r="BG21" s="2">
        <f t="shared" si="17"/>
        <v>1.024185481871575</v>
      </c>
      <c r="BH21" s="21">
        <v>1495</v>
      </c>
      <c r="BI21" s="2">
        <v>747.5</v>
      </c>
      <c r="BJ21" s="2">
        <f t="shared" si="18"/>
        <v>50</v>
      </c>
      <c r="BK21" s="20">
        <f t="shared" si="19"/>
        <v>-149.79999999999927</v>
      </c>
      <c r="BL21" s="20">
        <f t="shared" si="20"/>
        <v>1312.0000000000005</v>
      </c>
      <c r="BM21" s="2">
        <f t="shared" si="21"/>
        <v>-875.8344459279085</v>
      </c>
      <c r="BN21" s="10"/>
      <c r="BO21" s="11"/>
    </row>
    <row r="22" spans="1:67" ht="14.25" customHeight="1">
      <c r="A22" s="31" t="s">
        <v>20</v>
      </c>
      <c r="B22" s="32"/>
      <c r="C22" s="30">
        <f>SUM(C10:C21)</f>
        <v>177775.3</v>
      </c>
      <c r="D22" s="30">
        <f>SUM(D10:D21)</f>
        <v>37388.5</v>
      </c>
      <c r="E22" s="27">
        <f>D22/C22*100</f>
        <v>21.031324374083464</v>
      </c>
      <c r="F22" s="27">
        <f>SUM(F10:F21)</f>
        <v>42625.5</v>
      </c>
      <c r="G22" s="27">
        <f>SUM(G10:G21)</f>
        <v>15613.6</v>
      </c>
      <c r="H22" s="27">
        <f>G22/F22*100</f>
        <v>36.629716953466826</v>
      </c>
      <c r="I22" s="27">
        <f>SUM(I10:I21)</f>
        <v>8368.599999999999</v>
      </c>
      <c r="J22" s="27">
        <f>SUM(J10:J21)</f>
        <v>3478.4</v>
      </c>
      <c r="K22" s="27">
        <f t="shared" si="0"/>
        <v>41.5648973543962</v>
      </c>
      <c r="L22" s="27">
        <f>SUM(L10:L21)</f>
        <v>350.3</v>
      </c>
      <c r="M22" s="27">
        <f>SUM(M10:M21)</f>
        <v>548</v>
      </c>
      <c r="N22" s="27">
        <f>M22/L22*100</f>
        <v>156.4373394233514</v>
      </c>
      <c r="O22" s="27">
        <f>SUM(O10:O21)</f>
        <v>2840.3000000000006</v>
      </c>
      <c r="P22" s="27">
        <f>SUM(P10:P21)</f>
        <v>686.1</v>
      </c>
      <c r="Q22" s="27">
        <f>P22/O22*100</f>
        <v>24.1558990247509</v>
      </c>
      <c r="R22" s="27">
        <f>SUM(R10:R21)</f>
        <v>10993.2</v>
      </c>
      <c r="S22" s="27">
        <f>SUM(S10:S21)</f>
        <v>2311.7000000000003</v>
      </c>
      <c r="T22" s="27">
        <f>S22/R22*100</f>
        <v>21.028453953352983</v>
      </c>
      <c r="U22" s="27">
        <f>SUM(U10:U21)</f>
        <v>1200</v>
      </c>
      <c r="V22" s="27">
        <f>SUM(V10:V21)</f>
        <v>48</v>
      </c>
      <c r="W22" s="27">
        <f>V22/U22*100</f>
        <v>4</v>
      </c>
      <c r="X22" s="27">
        <f>SUM(X10:X21)</f>
        <v>2339</v>
      </c>
      <c r="Y22" s="27">
        <f>SUM(Y10:Y21)</f>
        <v>1265.6999999999998</v>
      </c>
      <c r="Z22" s="27">
        <f>Y22/X22*100</f>
        <v>54.112868747327916</v>
      </c>
      <c r="AA22" s="27">
        <f>SUM(AA10:AA21)</f>
        <v>309</v>
      </c>
      <c r="AB22" s="27">
        <f>SUM(AB10:AB21)</f>
        <v>107.9</v>
      </c>
      <c r="AC22" s="27">
        <f>AB22/AA22*100</f>
        <v>34.919093851132686</v>
      </c>
      <c r="AD22" s="27">
        <f>SUM(AD10:AD21)</f>
        <v>0</v>
      </c>
      <c r="AE22" s="27">
        <f>SUM(AE10:AE21)</f>
        <v>0</v>
      </c>
      <c r="AF22" s="28">
        <v>0</v>
      </c>
      <c r="AG22" s="27">
        <f>SUM(AG10:AG21)</f>
        <v>858.8999999999999</v>
      </c>
      <c r="AH22" s="27">
        <f>SUM(AH10:AH21)</f>
        <v>369.20000000000005</v>
      </c>
      <c r="AI22" s="28">
        <f t="shared" si="10"/>
        <v>42.98521364536036</v>
      </c>
      <c r="AJ22" s="27">
        <f>SUM(AJ10:AJ21)</f>
        <v>135149.80000000002</v>
      </c>
      <c r="AK22" s="27">
        <f>SUM(AK10:AK21)</f>
        <v>21774.899999999998</v>
      </c>
      <c r="AL22" s="27">
        <f>AK22/AJ22*100</f>
        <v>16.111677560751104</v>
      </c>
      <c r="AM22" s="27">
        <f>SUM(AM10:AM21)</f>
        <v>35807.3</v>
      </c>
      <c r="AN22" s="27">
        <f>SUM(AN10:AN21)</f>
        <v>17903.3</v>
      </c>
      <c r="AO22" s="27">
        <f>AN22/AM22*100</f>
        <v>49.99902254568202</v>
      </c>
      <c r="AP22" s="27">
        <f>SUM(AP10:AP21)</f>
        <v>674.8</v>
      </c>
      <c r="AQ22" s="27">
        <f>SUM(AQ10:AQ21)</f>
        <v>674.8</v>
      </c>
      <c r="AR22" s="27">
        <f>AQ22/AP22*100</f>
        <v>100</v>
      </c>
      <c r="AS22" s="27">
        <f>SUM(AS10:AS21)</f>
        <v>187461</v>
      </c>
      <c r="AT22" s="27">
        <f>SUM(AT10:AT21)</f>
        <v>36747.200000000004</v>
      </c>
      <c r="AU22" s="27">
        <f>(AT22/AS22)*100</f>
        <v>19.60258400413953</v>
      </c>
      <c r="AV22" s="27">
        <f>SUM(AV10:AV21)</f>
        <v>20921.200000000004</v>
      </c>
      <c r="AW22" s="27">
        <f>SUM(AW10:AW21)</f>
        <v>8072.6</v>
      </c>
      <c r="AX22" s="27">
        <f>AW22/AV22*100</f>
        <v>38.58574077968758</v>
      </c>
      <c r="AY22" s="27">
        <f>SUM(AY10:AY21)</f>
        <v>20541.200000000004</v>
      </c>
      <c r="AZ22" s="27">
        <f>SUM(AZ10:AZ21)</f>
        <v>8072.6</v>
      </c>
      <c r="BA22" s="27">
        <f t="shared" si="1"/>
        <v>39.299554066948374</v>
      </c>
      <c r="BB22" s="27">
        <f>SUM(BB10:BB21)</f>
        <v>50227.9</v>
      </c>
      <c r="BC22" s="27">
        <f>SUM(BC10:BC21)</f>
        <v>10123.8</v>
      </c>
      <c r="BD22" s="27">
        <f>BC22/BB22*100</f>
        <v>20.15573018183121</v>
      </c>
      <c r="BE22" s="27">
        <f>SUM(BE10:BE21)</f>
        <v>93374.2</v>
      </c>
      <c r="BF22" s="27">
        <f>SUM(BF10:BF21)</f>
        <v>10485.699999999999</v>
      </c>
      <c r="BG22" s="27">
        <f>BF22/BE22*100</f>
        <v>11.229761540125645</v>
      </c>
      <c r="BH22" s="27">
        <f>SUM(BH10:BH21)</f>
        <v>13842.2</v>
      </c>
      <c r="BI22" s="27">
        <f>SUM(BI10:BI21)</f>
        <v>6482</v>
      </c>
      <c r="BJ22" s="27">
        <f>BI22/BH22*100</f>
        <v>46.82781638756845</v>
      </c>
      <c r="BK22" s="27">
        <f>SUM(BK10:BK21)</f>
        <v>-9685.699999999995</v>
      </c>
      <c r="BL22" s="27">
        <f>SUM(BL10:BL21)</f>
        <v>641.3000000000011</v>
      </c>
      <c r="BM22" s="27">
        <f>BL22/BK22*100</f>
        <v>-6.621101211063747</v>
      </c>
      <c r="BN22" s="10"/>
      <c r="BO22" s="11"/>
    </row>
    <row r="23" spans="3:65" ht="15" hidden="1">
      <c r="C23" s="15">
        <f aca="true" t="shared" si="23" ref="C23:AC23">C22-C20</f>
        <v>170542.3</v>
      </c>
      <c r="D23" s="15">
        <f t="shared" si="23"/>
        <v>34463.7</v>
      </c>
      <c r="E23" s="15">
        <f t="shared" si="23"/>
        <v>-19.405562118381628</v>
      </c>
      <c r="F23" s="15">
        <f t="shared" si="23"/>
        <v>40454</v>
      </c>
      <c r="G23" s="15">
        <f t="shared" si="23"/>
        <v>14586.1</v>
      </c>
      <c r="H23" s="15">
        <f t="shared" si="23"/>
        <v>-10.687805496452583</v>
      </c>
      <c r="I23" s="15">
        <f t="shared" si="23"/>
        <v>8071.5999999999985</v>
      </c>
      <c r="J23" s="15">
        <f t="shared" si="23"/>
        <v>3325.9</v>
      </c>
      <c r="K23" s="15">
        <f t="shared" si="23"/>
        <v>-9.781903992405148</v>
      </c>
      <c r="L23" s="15">
        <f t="shared" si="23"/>
        <v>112.60000000000002</v>
      </c>
      <c r="M23" s="15">
        <f t="shared" si="23"/>
        <v>124.60000000000002</v>
      </c>
      <c r="N23" s="15">
        <f t="shared" si="23"/>
        <v>-21.68634589427586</v>
      </c>
      <c r="O23" s="15">
        <f t="shared" si="23"/>
        <v>2632.9000000000005</v>
      </c>
      <c r="P23" s="15">
        <f t="shared" si="23"/>
        <v>655.4</v>
      </c>
      <c r="Q23" s="15">
        <f t="shared" si="23"/>
        <v>9.353584656380603</v>
      </c>
      <c r="R23" s="15">
        <f t="shared" si="23"/>
        <v>10292.2</v>
      </c>
      <c r="S23" s="15">
        <f t="shared" si="23"/>
        <v>2243.3</v>
      </c>
      <c r="T23" s="15">
        <f t="shared" si="23"/>
        <v>11.270964652354408</v>
      </c>
      <c r="U23" s="15">
        <f t="shared" si="23"/>
        <v>1200</v>
      </c>
      <c r="V23" s="15">
        <f t="shared" si="23"/>
        <v>48</v>
      </c>
      <c r="W23" s="15">
        <f t="shared" si="23"/>
        <v>4</v>
      </c>
      <c r="X23" s="15">
        <f t="shared" si="23"/>
        <v>2339</v>
      </c>
      <c r="Y23" s="15">
        <f t="shared" si="23"/>
        <v>1252.1999999999998</v>
      </c>
      <c r="Z23" s="15" t="e">
        <f t="shared" si="23"/>
        <v>#DIV/0!</v>
      </c>
      <c r="AA23" s="15">
        <f t="shared" si="23"/>
        <v>223</v>
      </c>
      <c r="AB23" s="15">
        <f t="shared" si="23"/>
        <v>83.80000000000001</v>
      </c>
      <c r="AC23" s="15">
        <f t="shared" si="23"/>
        <v>6.895838037179196</v>
      </c>
      <c r="AD23" s="15"/>
      <c r="AE23" s="15"/>
      <c r="AF23" s="2" t="e">
        <f>AE23/AD23*100</f>
        <v>#DIV/0!</v>
      </c>
      <c r="AG23" s="15">
        <f aca="true" t="shared" si="24" ref="AG23:BM23">AG22-AG20</f>
        <v>719.6999999999998</v>
      </c>
      <c r="AH23" s="15">
        <f t="shared" si="24"/>
        <v>325.70000000000005</v>
      </c>
      <c r="AI23" s="15">
        <f t="shared" si="24"/>
        <v>11.73521364536036</v>
      </c>
      <c r="AJ23" s="15">
        <f t="shared" si="24"/>
        <v>130088.30000000002</v>
      </c>
      <c r="AK23" s="15">
        <f t="shared" si="24"/>
        <v>19877.6</v>
      </c>
      <c r="AL23" s="15">
        <f t="shared" si="24"/>
        <v>-21.373257735109803</v>
      </c>
      <c r="AM23" s="15">
        <f t="shared" si="24"/>
        <v>32463.600000000002</v>
      </c>
      <c r="AN23" s="15">
        <f t="shared" si="24"/>
        <v>16231.5</v>
      </c>
      <c r="AO23" s="15">
        <f t="shared" si="24"/>
        <v>0.000517895145186742</v>
      </c>
      <c r="AP23" s="15">
        <f t="shared" si="24"/>
        <v>674.8</v>
      </c>
      <c r="AQ23" s="15">
        <f t="shared" si="24"/>
        <v>674.8</v>
      </c>
      <c r="AR23" s="15" t="e">
        <f t="shared" si="24"/>
        <v>#DIV/0!</v>
      </c>
      <c r="AS23" s="15">
        <f t="shared" si="24"/>
        <v>179396.1</v>
      </c>
      <c r="AT23" s="15">
        <f t="shared" si="24"/>
        <v>34124.700000000004</v>
      </c>
      <c r="AU23" s="15">
        <f t="shared" si="24"/>
        <v>-12.914868165137214</v>
      </c>
      <c r="AV23" s="15">
        <f t="shared" si="24"/>
        <v>19390.800000000003</v>
      </c>
      <c r="AW23" s="15">
        <f t="shared" si="24"/>
        <v>7476.6</v>
      </c>
      <c r="AX23" s="15">
        <f t="shared" si="24"/>
        <v>-0.35832613092402</v>
      </c>
      <c r="AY23" s="15">
        <f t="shared" si="24"/>
        <v>19040.800000000003</v>
      </c>
      <c r="AZ23" s="15">
        <f t="shared" si="24"/>
        <v>7476.6</v>
      </c>
      <c r="BA23" s="15">
        <f t="shared" si="24"/>
        <v>-0.423186535557619</v>
      </c>
      <c r="BB23" s="15">
        <f t="shared" si="24"/>
        <v>48657.8</v>
      </c>
      <c r="BC23" s="15">
        <f t="shared" si="24"/>
        <v>9918.8</v>
      </c>
      <c r="BD23" s="15">
        <f t="shared" si="24"/>
        <v>7.099236964838662</v>
      </c>
      <c r="BE23" s="15">
        <f t="shared" si="24"/>
        <v>90455.4</v>
      </c>
      <c r="BF23" s="15">
        <f t="shared" si="24"/>
        <v>9577.699999999999</v>
      </c>
      <c r="BG23" s="15">
        <f t="shared" si="24"/>
        <v>-19.878913257736492</v>
      </c>
      <c r="BH23" s="15">
        <f t="shared" si="24"/>
        <v>12218.1</v>
      </c>
      <c r="BI23" s="15">
        <f t="shared" si="24"/>
        <v>5669.8</v>
      </c>
      <c r="BJ23" s="15">
        <f t="shared" si="24"/>
        <v>-3.1814194969214284</v>
      </c>
      <c r="BK23" s="15">
        <f t="shared" si="24"/>
        <v>-8853.799999999996</v>
      </c>
      <c r="BL23" s="15">
        <f t="shared" si="24"/>
        <v>339.0000000000009</v>
      </c>
      <c r="BM23" s="15">
        <f t="shared" si="24"/>
        <v>29.71740101276127</v>
      </c>
    </row>
    <row r="24" spans="3:66" ht="15"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</row>
    <row r="25" spans="3:65" ht="15" customHeight="1"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</row>
    <row r="29" ht="15">
      <c r="AH29" s="24"/>
    </row>
  </sheetData>
  <sheetProtection/>
  <mergeCells count="31">
    <mergeCell ref="R1:T1"/>
    <mergeCell ref="C2:T2"/>
    <mergeCell ref="C4:E7"/>
    <mergeCell ref="F4:AR4"/>
    <mergeCell ref="F5:H7"/>
    <mergeCell ref="I5:AI5"/>
    <mergeCell ref="AY5:BA5"/>
    <mergeCell ref="AS4:AU7"/>
    <mergeCell ref="AM5:AR5"/>
    <mergeCell ref="AY6:BA7"/>
    <mergeCell ref="I6:K7"/>
    <mergeCell ref="AP6:AR7"/>
    <mergeCell ref="L6:N7"/>
    <mergeCell ref="BK4:BM7"/>
    <mergeCell ref="BE5:BG7"/>
    <mergeCell ref="AD6:AF7"/>
    <mergeCell ref="BH5:BJ7"/>
    <mergeCell ref="AV5:AX7"/>
    <mergeCell ref="X6:Z7"/>
    <mergeCell ref="BB5:BD7"/>
    <mergeCell ref="AJ5:AL7"/>
    <mergeCell ref="AA6:AC7"/>
    <mergeCell ref="AV4:BJ4"/>
    <mergeCell ref="A22:B22"/>
    <mergeCell ref="AG6:AI7"/>
    <mergeCell ref="AM6:AO7"/>
    <mergeCell ref="B4:B8"/>
    <mergeCell ref="A4:A8"/>
    <mergeCell ref="O6:Q7"/>
    <mergeCell ref="R6:T7"/>
    <mergeCell ref="U6:W7"/>
  </mergeCells>
  <printOptions/>
  <pageMargins left="0.31496062992125984" right="0.31496062992125984" top="0.35433070866141736" bottom="0.3937007874015748" header="0.31496062992125984" footer="0.31496062992125984"/>
  <pageSetup fitToWidth="3" horizontalDpi="600" verticalDpi="600" orientation="landscape" paperSize="9" scale="70" r:id="rId1"/>
  <colBreaks count="1" manualBreakCount="1">
    <brk id="4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marpos_fin5</cp:lastModifiedBy>
  <cp:lastPrinted>2022-07-06T07:57:56Z</cp:lastPrinted>
  <dcterms:created xsi:type="dcterms:W3CDTF">2013-04-03T10:22:22Z</dcterms:created>
  <dcterms:modified xsi:type="dcterms:W3CDTF">2022-07-06T07:59:15Z</dcterms:modified>
  <cp:category/>
  <cp:version/>
  <cp:contentType/>
  <cp:contentStatus/>
</cp:coreProperties>
</file>