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оперативка!$A$2:$Y$238</definedName>
  </definedNames>
  <calcPr calcId="145621"/>
</workbook>
</file>

<file path=xl/calcChain.xml><?xml version="1.0" encoding="utf-8"?>
<calcChain xmlns="http://schemas.openxmlformats.org/spreadsheetml/2006/main">
  <c r="H84" i="1" l="1"/>
  <c r="E84" i="1"/>
  <c r="L84" i="1" l="1"/>
  <c r="U84" i="1"/>
  <c r="D50" i="1" l="1"/>
  <c r="D60" i="1"/>
  <c r="D48" i="1"/>
  <c r="F84" i="1"/>
  <c r="G84" i="1"/>
  <c r="I84" i="1"/>
  <c r="J84" i="1"/>
  <c r="K84" i="1"/>
  <c r="M84" i="1"/>
  <c r="N84" i="1"/>
  <c r="O84" i="1"/>
  <c r="P84" i="1"/>
  <c r="Q84" i="1"/>
  <c r="R84" i="1"/>
  <c r="S84" i="1"/>
  <c r="T84" i="1"/>
  <c r="V84" i="1"/>
  <c r="W84" i="1"/>
  <c r="X84" i="1"/>
  <c r="Y84" i="1"/>
  <c r="B61" i="1" l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E61" i="1"/>
  <c r="C60" i="1"/>
  <c r="C61" i="1" l="1"/>
  <c r="D61" i="1" s="1"/>
  <c r="C25" i="1"/>
  <c r="W44" i="1" l="1"/>
  <c r="V44" i="1" l="1"/>
  <c r="C47" i="1"/>
  <c r="D47" i="1" s="1"/>
  <c r="C71" i="1" l="1"/>
  <c r="C72" i="1"/>
  <c r="D72" i="1" s="1"/>
  <c r="Q13" i="1" l="1"/>
  <c r="C45" i="1" l="1"/>
  <c r="C42" i="1" l="1"/>
  <c r="L26" i="1" l="1"/>
  <c r="C33" i="1" l="1"/>
  <c r="C43" i="1" l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4" i="1" l="1"/>
  <c r="C85" i="1"/>
  <c r="D86" i="1"/>
  <c r="C88" i="1"/>
  <c r="D88" i="1" s="1"/>
  <c r="D89" i="1"/>
  <c r="D90" i="1"/>
  <c r="C91" i="1"/>
  <c r="D91" i="1" s="1"/>
  <c r="D93" i="1"/>
  <c r="D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B102" i="1"/>
  <c r="C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C103" i="1"/>
  <c r="D103" i="1" s="1"/>
  <c r="C104" i="1"/>
  <c r="D104" i="1" s="1"/>
  <c r="C105" i="1"/>
  <c r="D105" i="1" s="1"/>
  <c r="C106" i="1"/>
  <c r="D106" i="1" s="1"/>
  <c r="C107" i="1"/>
  <c r="C108" i="1" s="1"/>
  <c r="B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C109" i="1"/>
  <c r="D109" i="1" s="1"/>
  <c r="C110" i="1"/>
  <c r="D110" i="1" s="1"/>
  <c r="C111" i="1"/>
  <c r="D111" i="1" s="1"/>
  <c r="C112" i="1"/>
  <c r="D112" i="1" s="1"/>
  <c r="D113" i="1"/>
  <c r="C114" i="1"/>
  <c r="D114" i="1" s="1"/>
  <c r="B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C116" i="1"/>
  <c r="D116" i="1" s="1"/>
  <c r="C117" i="1"/>
  <c r="D117" i="1" s="1"/>
  <c r="C118" i="1"/>
  <c r="D118" i="1" s="1"/>
  <c r="C119" i="1"/>
  <c r="D119" i="1" s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F122" i="1"/>
  <c r="G122" i="1"/>
  <c r="H122" i="1"/>
  <c r="I122" i="1"/>
  <c r="J122" i="1"/>
  <c r="K122" i="1"/>
  <c r="L122" i="1"/>
  <c r="M122" i="1"/>
  <c r="O122" i="1"/>
  <c r="P122" i="1"/>
  <c r="R122" i="1"/>
  <c r="S122" i="1"/>
  <c r="T122" i="1"/>
  <c r="U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E124" i="1"/>
  <c r="I124" i="1"/>
  <c r="Q124" i="1"/>
  <c r="R124" i="1"/>
  <c r="U124" i="1"/>
  <c r="W124" i="1"/>
  <c r="C125" i="1"/>
  <c r="C126" i="1"/>
  <c r="H127" i="1"/>
  <c r="M127" i="1"/>
  <c r="P127" i="1"/>
  <c r="R127" i="1"/>
  <c r="T127" i="1"/>
  <c r="X127" i="1"/>
  <c r="C128" i="1"/>
  <c r="D128" i="1" s="1"/>
  <c r="C129" i="1"/>
  <c r="D129" i="1" s="1"/>
  <c r="C132" i="1"/>
  <c r="C134" i="1"/>
  <c r="C135" i="1" s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D137" i="1"/>
  <c r="C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B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C141" i="1"/>
  <c r="C142" i="1"/>
  <c r="C144" i="1"/>
  <c r="B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R145" i="1"/>
  <c r="S145" i="1"/>
  <c r="T145" i="1"/>
  <c r="U145" i="1"/>
  <c r="V145" i="1"/>
  <c r="W145" i="1"/>
  <c r="X145" i="1"/>
  <c r="Y145" i="1"/>
  <c r="D146" i="1"/>
  <c r="C147" i="1"/>
  <c r="D147" i="1" s="1"/>
  <c r="B148" i="1"/>
  <c r="E148" i="1"/>
  <c r="F148" i="1"/>
  <c r="G148" i="1"/>
  <c r="H148" i="1"/>
  <c r="I148" i="1"/>
  <c r="J148" i="1"/>
  <c r="K148" i="1"/>
  <c r="L148" i="1"/>
  <c r="M148" i="1"/>
  <c r="O148" i="1"/>
  <c r="P148" i="1"/>
  <c r="R148" i="1"/>
  <c r="S148" i="1"/>
  <c r="T148" i="1"/>
  <c r="U148" i="1"/>
  <c r="W148" i="1"/>
  <c r="X148" i="1"/>
  <c r="Y148" i="1"/>
  <c r="B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R149" i="1"/>
  <c r="S149" i="1"/>
  <c r="T149" i="1"/>
  <c r="U149" i="1"/>
  <c r="V149" i="1"/>
  <c r="W149" i="1"/>
  <c r="X149" i="1"/>
  <c r="Y149" i="1"/>
  <c r="C150" i="1"/>
  <c r="D150" i="1" s="1"/>
  <c r="C151" i="1"/>
  <c r="D151" i="1" s="1"/>
  <c r="B152" i="1"/>
  <c r="G152" i="1"/>
  <c r="L152" i="1"/>
  <c r="Y152" i="1"/>
  <c r="C153" i="1"/>
  <c r="D153" i="1" s="1"/>
  <c r="C154" i="1"/>
  <c r="D154" i="1" s="1"/>
  <c r="B155" i="1"/>
  <c r="H155" i="1"/>
  <c r="N155" i="1"/>
  <c r="R155" i="1"/>
  <c r="S155" i="1"/>
  <c r="W155" i="1"/>
  <c r="C156" i="1"/>
  <c r="D156" i="1" s="1"/>
  <c r="C157" i="1"/>
  <c r="B158" i="1"/>
  <c r="M158" i="1"/>
  <c r="T158" i="1"/>
  <c r="U158" i="1"/>
  <c r="C159" i="1"/>
  <c r="D159" i="1" s="1"/>
  <c r="C160" i="1"/>
  <c r="D160" i="1" s="1"/>
  <c r="B161" i="1"/>
  <c r="E161" i="1"/>
  <c r="H161" i="1"/>
  <c r="I161" i="1"/>
  <c r="J161" i="1"/>
  <c r="K161" i="1"/>
  <c r="L161" i="1"/>
  <c r="M161" i="1"/>
  <c r="P161" i="1"/>
  <c r="Q161" i="1"/>
  <c r="S161" i="1"/>
  <c r="T161" i="1"/>
  <c r="U161" i="1"/>
  <c r="V161" i="1"/>
  <c r="W161" i="1"/>
  <c r="X161" i="1"/>
  <c r="C162" i="1"/>
  <c r="C163" i="1"/>
  <c r="H164" i="1"/>
  <c r="I164" i="1"/>
  <c r="J164" i="1"/>
  <c r="K164" i="1"/>
  <c r="M164" i="1"/>
  <c r="Q164" i="1"/>
  <c r="R164" i="1"/>
  <c r="V164" i="1"/>
  <c r="X164" i="1"/>
  <c r="C165" i="1"/>
  <c r="D165" i="1" s="1"/>
  <c r="C166" i="1"/>
  <c r="B167" i="1"/>
  <c r="Q167" i="1"/>
  <c r="T167" i="1"/>
  <c r="C168" i="1"/>
  <c r="D168" i="1" s="1"/>
  <c r="C169" i="1"/>
  <c r="D169" i="1" s="1"/>
  <c r="B170" i="1"/>
  <c r="G170" i="1"/>
  <c r="L170" i="1"/>
  <c r="U170" i="1"/>
  <c r="C171" i="1"/>
  <c r="C172" i="1"/>
  <c r="B173" i="1"/>
  <c r="G173" i="1"/>
  <c r="J173" i="1"/>
  <c r="K173" i="1"/>
  <c r="L173" i="1"/>
  <c r="R173" i="1"/>
  <c r="U173" i="1"/>
  <c r="X173" i="1"/>
  <c r="C174" i="1"/>
  <c r="D174" i="1" s="1"/>
  <c r="D175" i="1"/>
  <c r="D176" i="1"/>
  <c r="C177" i="1"/>
  <c r="C178" i="1" s="1"/>
  <c r="C179" i="1"/>
  <c r="D179" i="1" s="1"/>
  <c r="C181" i="1"/>
  <c r="C182" i="1" s="1"/>
  <c r="B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C183" i="1"/>
  <c r="D183" i="1" s="1"/>
  <c r="C184" i="1"/>
  <c r="D184" i="1" s="1"/>
  <c r="C185" i="1"/>
  <c r="D185" i="1" s="1"/>
  <c r="C186" i="1"/>
  <c r="D186" i="1" s="1"/>
  <c r="C187" i="1"/>
  <c r="D187" i="1" s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C189" i="1"/>
  <c r="D189" i="1" s="1"/>
  <c r="C190" i="1"/>
  <c r="C193" i="1"/>
  <c r="D193" i="1" s="1"/>
  <c r="C194" i="1"/>
  <c r="D194" i="1" s="1"/>
  <c r="B195" i="1"/>
  <c r="B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C197" i="1"/>
  <c r="D197" i="1" s="1"/>
  <c r="C198" i="1"/>
  <c r="D198" i="1" s="1"/>
  <c r="B199" i="1"/>
  <c r="B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C201" i="1"/>
  <c r="D201" i="1" s="1"/>
  <c r="C202" i="1"/>
  <c r="D202" i="1" s="1"/>
  <c r="B203" i="1"/>
  <c r="B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C205" i="1"/>
  <c r="C206" i="1" s="1"/>
  <c r="D206" i="1" s="1"/>
  <c r="C207" i="1"/>
  <c r="D207" i="1" s="1"/>
  <c r="B208" i="1"/>
  <c r="C209" i="1"/>
  <c r="E210" i="1"/>
  <c r="E212" i="1" s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C211" i="1"/>
  <c r="D211" i="1" s="1"/>
  <c r="C214" i="1"/>
  <c r="C215" i="1"/>
  <c r="C216" i="1"/>
  <c r="C217" i="1"/>
  <c r="C218" i="1"/>
  <c r="D205" i="1" l="1"/>
  <c r="C158" i="1"/>
  <c r="D158" i="1" s="1"/>
  <c r="D181" i="1"/>
  <c r="D177" i="1"/>
  <c r="D107" i="1"/>
  <c r="C195" i="1"/>
  <c r="D195" i="1" s="1"/>
  <c r="C191" i="1"/>
  <c r="D191" i="1" s="1"/>
  <c r="C120" i="1"/>
  <c r="D120" i="1" s="1"/>
  <c r="C199" i="1"/>
  <c r="D199" i="1" s="1"/>
  <c r="C140" i="1"/>
  <c r="D140" i="1" s="1"/>
  <c r="C208" i="1"/>
  <c r="D208" i="1" s="1"/>
  <c r="C167" i="1"/>
  <c r="D167" i="1" s="1"/>
  <c r="D157" i="1"/>
  <c r="C130" i="1"/>
  <c r="D130" i="1" s="1"/>
  <c r="C127" i="1"/>
  <c r="C115" i="1"/>
  <c r="B210" i="1"/>
  <c r="B212" i="1" s="1"/>
  <c r="C161" i="1"/>
  <c r="D161" i="1" s="1"/>
  <c r="C173" i="1"/>
  <c r="D173" i="1" s="1"/>
  <c r="D166" i="1"/>
  <c r="C164" i="1"/>
  <c r="C155" i="1"/>
  <c r="D155" i="1" s="1"/>
  <c r="C152" i="1"/>
  <c r="D152" i="1" s="1"/>
  <c r="C143" i="1"/>
  <c r="C145" i="1" s="1"/>
  <c r="C204" i="1"/>
  <c r="C203" i="1"/>
  <c r="D203" i="1" s="1"/>
  <c r="C200" i="1"/>
  <c r="C196" i="1"/>
  <c r="D190" i="1"/>
  <c r="C170" i="1"/>
  <c r="D170" i="1" s="1"/>
  <c r="D144" i="1"/>
  <c r="D138" i="1"/>
  <c r="C136" i="1"/>
  <c r="D134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2" i="1"/>
  <c r="D62" i="1" s="1"/>
  <c r="C210" i="1" l="1"/>
  <c r="D210" i="1" l="1"/>
  <c r="C212" i="1"/>
  <c r="D212" i="1" s="1"/>
  <c r="M26" i="1"/>
  <c r="C59" i="1" l="1"/>
  <c r="D59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D51" i="1" s="1"/>
  <c r="C52" i="1"/>
  <c r="D52" i="1" s="1"/>
  <c r="C53" i="1"/>
  <c r="D53" i="1" s="1"/>
  <c r="C54" i="1"/>
  <c r="D54" i="1" s="1"/>
  <c r="C56" i="1"/>
  <c r="D56" i="1" s="1"/>
  <c r="C57" i="1"/>
  <c r="D57" i="1" s="1"/>
  <c r="C58" i="1"/>
  <c r="D58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0" i="1" l="1"/>
  <c r="D80" i="1" l="1"/>
  <c r="D82" i="1"/>
  <c r="C234" i="1" l="1"/>
  <c r="E44" i="1" l="1"/>
  <c r="C232" i="1" l="1"/>
  <c r="C230" i="1"/>
  <c r="C229" i="1"/>
  <c r="C228" i="1"/>
  <c r="C227" i="1"/>
  <c r="C226" i="1"/>
  <c r="C81" i="1"/>
  <c r="D81" i="1" s="1"/>
  <c r="C79" i="1"/>
  <c r="D79" i="1" s="1"/>
  <c r="C78" i="1"/>
  <c r="D78" i="1" s="1"/>
  <c r="C77" i="1"/>
  <c r="C76" i="1"/>
  <c r="D76" i="1" s="1"/>
  <c r="C75" i="1"/>
  <c r="C74" i="1"/>
  <c r="D74" i="1" s="1"/>
  <c r="C73" i="1"/>
  <c r="D73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49" i="1"/>
  <c r="D49" i="1" s="1"/>
  <c r="C48" i="1"/>
  <c r="C46" i="1"/>
  <c r="D46" i="1" s="1"/>
  <c r="Y44" i="1"/>
  <c r="X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2" i="1"/>
  <c r="C41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C55" i="1" l="1"/>
  <c r="D55" i="1" s="1"/>
  <c r="D41" i="1"/>
  <c r="C44" i="1"/>
  <c r="D44" i="1" s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<sst xmlns="http://schemas.openxmlformats.org/spreadsheetml/2006/main" count="252" uniqueCount="204">
  <si>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</si>
  <si>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</si>
  <si>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</si>
  <si>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</si>
  <si>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</si>
  <si>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</si>
  <si>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</si>
  <si>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</si>
  <si>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</si>
  <si>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</si>
  <si>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</si>
  <si>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</si>
  <si>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</si>
  <si>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</si>
  <si>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</si>
  <si>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</si>
  <si>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</si>
  <si>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</si>
  <si>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</si>
  <si>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</si>
  <si>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</si>
  <si>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</si>
  <si>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</si>
  <si>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</si>
  <si>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</si>
  <si>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</si>
  <si>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</si>
  <si>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</si>
  <si>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</si>
  <si>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</si>
  <si>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</si>
  <si>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</si>
  <si>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</si>
  <si>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</si>
  <si>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</si>
  <si>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</si>
  <si>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</si>
  <si>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</si>
  <si>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</si>
  <si>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</si>
  <si>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</si>
  <si>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</si>
  <si>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</si>
  <si>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</si>
  <si>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</si>
  <si>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</si>
  <si>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</si>
  <si>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</si>
  <si>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</si>
  <si>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</si>
  <si>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</si>
  <si>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</si>
  <si>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</si>
  <si>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</si>
  <si>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</si>
  <si>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</si>
  <si>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</si>
  <si>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</si>
  <si>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</si>
  <si>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</si>
  <si>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</si>
  <si>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</si>
  <si>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</si>
  <si>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</si>
  <si>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</si>
  <si>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</si>
  <si>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</si>
  <si>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</si>
  <si>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</si>
  <si>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</si>
  <si>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</si>
  <si>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</si>
  <si>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</si>
  <si>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</si>
  <si>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</si>
  <si>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</si>
  <si>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</si>
  <si>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</si>
  <si>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</si>
  <si>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</si>
  <si>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</si>
  <si>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</si>
  <si>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</si>
  <si>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</si>
  <si>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</si>
  <si>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</si>
  <si>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</si>
  <si>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</si>
  <si>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</si>
  <si>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</si>
  <si>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</si>
  <si>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</si>
  <si>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</si>
  <si>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</si>
  <si>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</si>
  <si>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</si>
  <si>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</si>
  <si>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</si>
  <si>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</si>
  <si>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</si>
  <si>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</si>
  <si>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</si>
  <si>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</si>
  <si>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</si>
  <si>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</si>
  <si>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</si>
  <si>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</si>
  <si>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</si>
  <si>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</si>
  <si>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</si>
  <si>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</si>
  <si>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</si>
  <si>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</si>
  <si>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</si>
  <si>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</si>
  <si>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</si>
  <si>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</si>
  <si>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</si>
  <si>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</si>
  <si>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</si>
  <si>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</si>
  <si>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</si>
  <si>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</si>
  <si>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</si>
  <si>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</si>
  <si>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</si>
  <si>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</si>
  <si>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</si>
  <si>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</si>
  <si>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</si>
  <si>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</si>
  <si>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</si>
  <si>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</si>
  <si>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</si>
  <si>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</si>
  <si>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</si>
  <si>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</si>
  <si>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</si>
  <si>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</si>
  <si>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</si>
  <si>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</si>
  <si>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</si>
  <si>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</si>
  <si>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</si>
  <si>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</si>
  <si>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</si>
  <si>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</si>
  <si>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</si>
  <si>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</si>
  <si>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</si>
  <si>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</si>
  <si>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</si>
  <si>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</si>
  <si>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</si>
  <si>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</si>
  <si>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</si>
  <si>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</si>
  <si>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</si>
  <si>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</si>
  <si>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</si>
  <si>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</si>
  <si>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</si>
  <si>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</si>
  <si>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</si>
  <si>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</si>
  <si>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</si>
  <si>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</si>
  <si>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</si>
  <si>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</si>
  <si>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</si>
  <si>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</si>
  <si>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</si>
  <si>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</si>
  <si>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</si>
  <si>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</si>
  <si>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</si>
  <si>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</si>
  <si>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</si>
  <si>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</si>
  <si>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</si>
  <si>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</si>
  <si>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</si>
  <si>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</si>
  <si>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</si>
  <si>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</si>
  <si>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</si>
  <si>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</si>
  <si>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</si>
  <si>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</si>
  <si>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</si>
  <si>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</si>
  <si>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</si>
  <si>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</si>
  <si>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</si>
  <si>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</si>
  <si>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</si>
  <si>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</si>
  <si>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</si>
  <si>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</si>
  <si>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</si>
  <si>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</si>
  <si>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</si>
  <si>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</si>
  <si>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Информация о сельскохозяйственных работах по состоянию на 12 мая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</si>
</sst>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18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0"/>
  <sheetViews>
    <sheetView tabSelected="1" view="pageBreakPreview" topLeftCell="A2" zoomScale="60" zoomScaleNormal="70" zoomScalePageLayoutView="82" workbookViewId="0">
      <pane xSplit="3" ySplit="5" topLeftCell="D38" activePane="bottomRight" state="frozen"/>
      <selection activeCell="A2" sqref="A2"/>
      <selection pane="topRight" activeCell="F2" sqref="F2"/>
      <selection pane="bottomLeft" activeCell="A7" sqref="A7"/>
      <selection pane="bottomRight" activeCell="R75" sqref="R75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5" width="13.7109375" style="1" customWidth="1"/>
    <col min="16" max="16" width="13.7109375" style="11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57" t="s">
        <v>203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112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48" customFormat="1" ht="17.45" customHeight="1" thickBot="1" x14ac:dyDescent="0.35">
      <c r="A4" s="158" t="s">
        <v>3</v>
      </c>
      <c r="B4" s="161" t="s">
        <v>198</v>
      </c>
      <c r="C4" s="154" t="s">
        <v>199</v>
      </c>
      <c r="D4" s="154" t="s">
        <v>200</v>
      </c>
      <c r="E4" s="164" t="s">
        <v>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  <c r="Z4" s="148" t="s">
        <v>0</v>
      </c>
    </row>
    <row r="5" spans="1:26" s="148" customFormat="1" ht="87" customHeight="1" x14ac:dyDescent="0.25">
      <c r="A5" s="159"/>
      <c r="B5" s="162"/>
      <c r="C5" s="155"/>
      <c r="D5" s="155"/>
      <c r="E5" s="152" t="s">
        <v>5</v>
      </c>
      <c r="F5" s="152" t="s">
        <v>6</v>
      </c>
      <c r="G5" s="152" t="s">
        <v>7</v>
      </c>
      <c r="H5" s="152" t="s">
        <v>8</v>
      </c>
      <c r="I5" s="152" t="s">
        <v>9</v>
      </c>
      <c r="J5" s="152" t="s">
        <v>10</v>
      </c>
      <c r="K5" s="152" t="s">
        <v>11</v>
      </c>
      <c r="L5" s="152" t="s">
        <v>12</v>
      </c>
      <c r="M5" s="152" t="s">
        <v>13</v>
      </c>
      <c r="N5" s="152" t="s">
        <v>14</v>
      </c>
      <c r="O5" s="152" t="s">
        <v>15</v>
      </c>
      <c r="P5" s="152" t="s">
        <v>16</v>
      </c>
      <c r="Q5" s="152" t="s">
        <v>17</v>
      </c>
      <c r="R5" s="152" t="s">
        <v>18</v>
      </c>
      <c r="S5" s="152" t="s">
        <v>19</v>
      </c>
      <c r="T5" s="152" t="s">
        <v>20</v>
      </c>
      <c r="U5" s="152" t="s">
        <v>21</v>
      </c>
      <c r="V5" s="152" t="s">
        <v>22</v>
      </c>
      <c r="W5" s="152" t="s">
        <v>23</v>
      </c>
      <c r="X5" s="152" t="s">
        <v>24</v>
      </c>
      <c r="Y5" s="152" t="s">
        <v>25</v>
      </c>
    </row>
    <row r="6" spans="1:26" s="148" customFormat="1" ht="70.150000000000006" customHeight="1" thickBot="1" x14ac:dyDescent="0.3">
      <c r="A6" s="160"/>
      <c r="B6" s="163"/>
      <c r="C6" s="156"/>
      <c r="D6" s="156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</row>
    <row r="7" spans="1:26" s="2" customFormat="1" ht="30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68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26581</v>
      </c>
      <c r="D12" s="15">
        <f t="shared" si="0"/>
        <v>1.2767050912584055</v>
      </c>
      <c r="E12" s="80">
        <v>1630</v>
      </c>
      <c r="F12" s="80">
        <v>728</v>
      </c>
      <c r="G12" s="80">
        <v>1932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620</v>
      </c>
      <c r="S12" s="80">
        <v>2878</v>
      </c>
      <c r="T12" s="80">
        <v>1772</v>
      </c>
      <c r="U12" s="80">
        <v>742</v>
      </c>
      <c r="V12" s="80">
        <v>225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0.53626404664393645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0.54591692568522177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6">
        <f t="shared" ref="Q13" si="8">Q12/Q8</f>
        <v>1</v>
      </c>
      <c r="R13" s="16">
        <f t="shared" ref="R13" si="9">R12/R8</f>
        <v>0.20591165725672533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0.3125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customHeight="1" x14ac:dyDescent="0.2">
      <c r="A14" s="18" t="s">
        <v>33</v>
      </c>
      <c r="B14" s="8">
        <v>5746</v>
      </c>
      <c r="C14" s="23">
        <f t="shared" ref="C14:C19" si="17">SUM(E14:Y14)</f>
        <v>7015</v>
      </c>
      <c r="D14" s="15">
        <f t="shared" si="0"/>
        <v>1.2208492864601461</v>
      </c>
      <c r="E14" s="10">
        <v>103</v>
      </c>
      <c r="F14" s="10">
        <v>250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/>
      <c r="O14" s="10">
        <v>68</v>
      </c>
      <c r="P14" s="10">
        <v>520</v>
      </c>
      <c r="Q14" s="10"/>
      <c r="R14" s="10">
        <v>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6">
        <v>7450</v>
      </c>
      <c r="F20" s="106">
        <v>3312</v>
      </c>
      <c r="G20" s="106">
        <v>3845</v>
      </c>
      <c r="H20" s="106">
        <v>6912</v>
      </c>
      <c r="I20" s="106">
        <v>2567</v>
      </c>
      <c r="J20" s="106">
        <v>6276</v>
      </c>
      <c r="K20" s="106">
        <v>2486</v>
      </c>
      <c r="L20" s="106">
        <v>3533</v>
      </c>
      <c r="M20" s="106">
        <v>4751</v>
      </c>
      <c r="N20" s="106">
        <v>1784</v>
      </c>
      <c r="O20" s="106">
        <v>3117</v>
      </c>
      <c r="P20" s="106">
        <v>6485</v>
      </c>
      <c r="Q20" s="106">
        <v>6080</v>
      </c>
      <c r="R20" s="106">
        <v>3411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105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customHeight="1" x14ac:dyDescent="0.2">
      <c r="A25" s="107" t="s">
        <v>44</v>
      </c>
      <c r="B25" s="108">
        <v>78239</v>
      </c>
      <c r="C25" s="108">
        <f>SUM(E25:Y25)</f>
        <v>74622</v>
      </c>
      <c r="D25" s="15">
        <f t="shared" si="0"/>
        <v>0.95376985902171552</v>
      </c>
      <c r="E25" s="109">
        <v>5960</v>
      </c>
      <c r="F25" s="109">
        <v>2700</v>
      </c>
      <c r="G25" s="109">
        <v>2534</v>
      </c>
      <c r="H25" s="109">
        <v>5710</v>
      </c>
      <c r="I25" s="109">
        <v>1210</v>
      </c>
      <c r="J25" s="109">
        <v>6276</v>
      </c>
      <c r="K25" s="109">
        <v>2321</v>
      </c>
      <c r="L25" s="109">
        <v>1702</v>
      </c>
      <c r="M25" s="109">
        <v>3672</v>
      </c>
      <c r="N25" s="109">
        <v>1784</v>
      </c>
      <c r="O25" s="109">
        <v>2709</v>
      </c>
      <c r="P25" s="26">
        <v>6400</v>
      </c>
      <c r="Q25" s="109">
        <v>4779</v>
      </c>
      <c r="R25" s="109">
        <v>3411</v>
      </c>
      <c r="S25" s="109">
        <v>7095</v>
      </c>
      <c r="T25" s="109">
        <v>3436</v>
      </c>
      <c r="U25" s="109">
        <v>1330</v>
      </c>
      <c r="V25" s="109">
        <v>1010</v>
      </c>
      <c r="W25" s="109">
        <v>6102</v>
      </c>
      <c r="X25" s="109">
        <v>2707</v>
      </c>
      <c r="Y25" s="109">
        <v>1774</v>
      </c>
    </row>
    <row r="26" spans="1:26" s="12" customFormat="1" ht="30" customHeight="1" x14ac:dyDescent="0.2">
      <c r="A26" s="18" t="s">
        <v>45</v>
      </c>
      <c r="B26" s="28">
        <f t="shared" ref="B26:Y26" si="41">B25/B20</f>
        <v>0.77782417210971599</v>
      </c>
      <c r="C26" s="28">
        <f t="shared" si="41"/>
        <v>0.83518377579800329</v>
      </c>
      <c r="D26" s="15"/>
      <c r="E26" s="29">
        <f t="shared" si="41"/>
        <v>0.8</v>
      </c>
      <c r="F26" s="29">
        <f t="shared" si="41"/>
        <v>0.81521739130434778</v>
      </c>
      <c r="G26" s="29">
        <f t="shared" si="41"/>
        <v>0.65903771131339406</v>
      </c>
      <c r="H26" s="29">
        <f t="shared" si="41"/>
        <v>0.82609953703703709</v>
      </c>
      <c r="I26" s="29">
        <f t="shared" si="41"/>
        <v>0.47136735488897546</v>
      </c>
      <c r="J26" s="29">
        <f t="shared" si="41"/>
        <v>1</v>
      </c>
      <c r="K26" s="29">
        <f t="shared" si="41"/>
        <v>0.9336283185840708</v>
      </c>
      <c r="L26" s="29">
        <f t="shared" si="41"/>
        <v>0.48174356071327484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29">
        <f t="shared" si="41"/>
        <v>0.78601973684210524</v>
      </c>
      <c r="R26" s="29">
        <f t="shared" si="41"/>
        <v>1</v>
      </c>
      <c r="S26" s="29">
        <f t="shared" si="41"/>
        <v>0.97098672505816341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0.45393258426966293</v>
      </c>
      <c r="W26" s="29">
        <f t="shared" si="41"/>
        <v>1</v>
      </c>
      <c r="X26" s="29">
        <f t="shared" si="41"/>
        <v>0.71689618644067798</v>
      </c>
      <c r="Y26" s="29">
        <f t="shared" si="41"/>
        <v>0.81004566210045659</v>
      </c>
    </row>
    <row r="27" spans="1:26" s="104" customFormat="1" ht="30" hidden="1" customHeight="1" x14ac:dyDescent="0.2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customHeight="1" x14ac:dyDescent="0.2">
      <c r="A28" s="25" t="s">
        <v>46</v>
      </c>
      <c r="B28" s="23">
        <v>31856</v>
      </c>
      <c r="C28" s="23">
        <f t="shared" ref="C28:C32" si="42">SUM(E28:Y28)</f>
        <v>57614</v>
      </c>
      <c r="D28" s="15">
        <f t="shared" si="0"/>
        <v>1.8085760924158714</v>
      </c>
      <c r="E28" s="26">
        <v>5000</v>
      </c>
      <c r="F28" s="26">
        <v>730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3200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12.764914030964187</v>
      </c>
      <c r="D29" s="15">
        <f t="shared" si="0"/>
        <v>40.305889240099027</v>
      </c>
      <c r="E29" s="30">
        <f t="shared" si="43"/>
        <v>0.67114093959731547</v>
      </c>
      <c r="F29" s="30">
        <f t="shared" si="43"/>
        <v>0.22041062801932368</v>
      </c>
      <c r="G29" s="30">
        <f t="shared" si="43"/>
        <v>1.3003901170351105E-2</v>
      </c>
      <c r="H29" s="30">
        <f t="shared" si="43"/>
        <v>0.16203703703703703</v>
      </c>
      <c r="I29" s="30">
        <f t="shared" si="43"/>
        <v>0.47136735488897546</v>
      </c>
      <c r="J29" s="30">
        <f t="shared" si="43"/>
        <v>1</v>
      </c>
      <c r="K29" s="30">
        <f t="shared" si="43"/>
        <v>1</v>
      </c>
      <c r="L29" s="30">
        <f t="shared" si="43"/>
        <v>0.41069912255873198</v>
      </c>
      <c r="M29" s="30">
        <f t="shared" si="43"/>
        <v>2.1048200378867607E-2</v>
      </c>
      <c r="N29" s="30">
        <f t="shared" si="43"/>
        <v>1</v>
      </c>
      <c r="O29" s="30">
        <f t="shared" si="43"/>
        <v>0.65351299326275269</v>
      </c>
      <c r="P29" s="105">
        <f t="shared" si="43"/>
        <v>0.98689282960678493</v>
      </c>
      <c r="Q29" s="30">
        <f t="shared" si="43"/>
        <v>1</v>
      </c>
      <c r="R29" s="30">
        <f t="shared" si="43"/>
        <v>0.93814130753444736</v>
      </c>
      <c r="S29" s="30">
        <f t="shared" si="43"/>
        <v>0.80402353907212265</v>
      </c>
      <c r="T29" s="30">
        <f t="shared" si="43"/>
        <v>0.77730778800696687</v>
      </c>
      <c r="U29" s="30">
        <f t="shared" si="43"/>
        <v>0</v>
      </c>
      <c r="V29" s="30">
        <f t="shared" si="43"/>
        <v>0</v>
      </c>
      <c r="W29" s="30">
        <f t="shared" si="43"/>
        <v>1</v>
      </c>
      <c r="X29" s="30">
        <f t="shared" si="43"/>
        <v>0.63532838983050843</v>
      </c>
      <c r="Y29" s="30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5">F31/F30</f>
        <v>0</v>
      </c>
      <c r="G32" s="30">
        <f t="shared" si="45"/>
        <v>0</v>
      </c>
      <c r="H32" s="30">
        <f t="shared" si="45"/>
        <v>0</v>
      </c>
      <c r="I32" s="30">
        <f t="shared" si="45"/>
        <v>0</v>
      </c>
      <c r="J32" s="30">
        <f t="shared" si="45"/>
        <v>0</v>
      </c>
      <c r="K32" s="30">
        <f t="shared" si="45"/>
        <v>0</v>
      </c>
      <c r="L32" s="30">
        <f t="shared" si="45"/>
        <v>0</v>
      </c>
      <c r="M32" s="30">
        <f t="shared" si="45"/>
        <v>0</v>
      </c>
      <c r="N32" s="30">
        <f t="shared" si="45"/>
        <v>0</v>
      </c>
      <c r="O32" s="30">
        <f t="shared" si="45"/>
        <v>0</v>
      </c>
      <c r="P32" s="105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5"/>
        <v>0</v>
      </c>
      <c r="U32" s="30">
        <f t="shared" si="45"/>
        <v>0</v>
      </c>
      <c r="V32" s="30">
        <f t="shared" si="45"/>
        <v>0</v>
      </c>
      <c r="W32" s="30">
        <f t="shared" si="45"/>
        <v>0</v>
      </c>
      <c r="X32" s="30">
        <f t="shared" si="45"/>
        <v>0</v>
      </c>
      <c r="Y32" s="30">
        <f t="shared" si="45"/>
        <v>0</v>
      </c>
    </row>
    <row r="33" spans="1:29" s="12" customFormat="1" ht="30" customHeight="1" x14ac:dyDescent="0.2">
      <c r="A33" s="13" t="s">
        <v>48</v>
      </c>
      <c r="B33" s="23">
        <v>28984</v>
      </c>
      <c r="C33" s="23">
        <f>SUM(E33:Y33)</f>
        <v>32602</v>
      </c>
      <c r="D33" s="15">
        <f t="shared" si="0"/>
        <v>1.1248274910295335</v>
      </c>
      <c r="E33" s="26">
        <v>350</v>
      </c>
      <c r="F33" s="26">
        <v>413</v>
      </c>
      <c r="G33" s="26">
        <v>576</v>
      </c>
      <c r="H33" s="26">
        <v>79</v>
      </c>
      <c r="I33" s="26">
        <v>390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950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0.29189460207178736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29">
        <f t="shared" si="46"/>
        <v>4.9542682926829271E-2</v>
      </c>
      <c r="J34" s="29">
        <f t="shared" si="46"/>
        <v>0.38117937853107342</v>
      </c>
      <c r="K34" s="29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0.15854472630173566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customHeight="1" x14ac:dyDescent="0.2">
      <c r="A35" s="25" t="s">
        <v>49</v>
      </c>
      <c r="B35" s="23">
        <v>79771</v>
      </c>
      <c r="C35" s="23">
        <f>SUM(E35:Y35)</f>
        <v>66720.7</v>
      </c>
      <c r="D35" s="15">
        <f t="shared" si="0"/>
        <v>0.83640295345426274</v>
      </c>
      <c r="E35" s="26">
        <v>1500</v>
      </c>
      <c r="F35" s="26">
        <v>2130</v>
      </c>
      <c r="G35" s="26">
        <v>4243</v>
      </c>
      <c r="H35" s="26">
        <v>1698</v>
      </c>
      <c r="I35" s="26">
        <v>2200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900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0.59736863310383104</v>
      </c>
      <c r="D36" s="15" t="e">
        <f t="shared" si="0"/>
        <v>#DIV/0!</v>
      </c>
      <c r="E36" s="105">
        <f t="shared" si="47"/>
        <v>1.1424219345011424</v>
      </c>
      <c r="F36" s="30">
        <f t="shared" si="47"/>
        <v>0.80256217030896759</v>
      </c>
      <c r="G36" s="30">
        <f t="shared" si="47"/>
        <v>0.35197013687266693</v>
      </c>
      <c r="H36" s="30">
        <f t="shared" si="47"/>
        <v>0.21991969952078746</v>
      </c>
      <c r="I36" s="30">
        <f t="shared" si="47"/>
        <v>0.27947154471544716</v>
      </c>
      <c r="J36" s="30">
        <f t="shared" si="47"/>
        <v>0.89177259887005644</v>
      </c>
      <c r="K36" s="30">
        <f t="shared" si="47"/>
        <v>0.9566353187042842</v>
      </c>
      <c r="L36" s="30">
        <f t="shared" si="47"/>
        <v>0.68450881612090675</v>
      </c>
      <c r="M36" s="30">
        <f t="shared" si="47"/>
        <v>0.26166253101736975</v>
      </c>
      <c r="N36" s="30">
        <f t="shared" si="47"/>
        <v>0.82688249400479619</v>
      </c>
      <c r="O36" s="30">
        <f t="shared" si="47"/>
        <v>0.20989606868504293</v>
      </c>
      <c r="P36" s="105">
        <f>P35/Q30</f>
        <v>0.65711462450592883</v>
      </c>
      <c r="Q36" s="30">
        <f>Q35/R30</f>
        <v>1.1415678184631253</v>
      </c>
      <c r="R36" s="30">
        <f>R35/S30</f>
        <v>0.15020026702269693</v>
      </c>
      <c r="S36" s="30">
        <f>S35/T30</f>
        <v>0.5606710158434296</v>
      </c>
      <c r="T36" s="30">
        <f t="shared" si="47"/>
        <v>0.59068033550792176</v>
      </c>
      <c r="U36" s="30">
        <f t="shared" si="47"/>
        <v>0.6130268199233716</v>
      </c>
      <c r="V36" s="30">
        <f t="shared" si="47"/>
        <v>0.14977533699450823</v>
      </c>
      <c r="W36" s="30">
        <f t="shared" si="47"/>
        <v>1.0121219253854301</v>
      </c>
      <c r="X36" s="30">
        <f t="shared" si="47"/>
        <v>0.92010062290368955</v>
      </c>
      <c r="Y36" s="30">
        <f t="shared" si="47"/>
        <v>0.70348657821659977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 x14ac:dyDescent="0.2">
      <c r="A38" s="25" t="s">
        <v>51</v>
      </c>
      <c r="B38" s="23">
        <v>127919</v>
      </c>
      <c r="C38" s="23">
        <f>SUM(E38:Y38)</f>
        <v>156064</v>
      </c>
      <c r="D38" s="15">
        <f t="shared" si="0"/>
        <v>1.2200220452004784</v>
      </c>
      <c r="E38" s="26">
        <v>6500</v>
      </c>
      <c r="F38" s="26">
        <v>4100</v>
      </c>
      <c r="G38" s="26">
        <v>12512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6850</v>
      </c>
      <c r="S38" s="26">
        <v>7879</v>
      </c>
      <c r="T38" s="26">
        <v>9443</v>
      </c>
      <c r="U38" s="26">
        <v>6250</v>
      </c>
      <c r="V38" s="26">
        <v>1262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30" t="e">
        <f>E38/E37</f>
        <v>#DIV/0!</v>
      </c>
      <c r="F39" s="30" t="e">
        <f t="shared" ref="F39:Y39" si="48">F38/F37</f>
        <v>#DIV/0!</v>
      </c>
      <c r="G39" s="30" t="e">
        <f t="shared" si="48"/>
        <v>#DIV/0!</v>
      </c>
      <c r="H39" s="30" t="e">
        <f t="shared" si="48"/>
        <v>#DIV/0!</v>
      </c>
      <c r="I39" s="30" t="e">
        <f t="shared" si="48"/>
        <v>#DIV/0!</v>
      </c>
      <c r="J39" s="30" t="e">
        <f t="shared" si="48"/>
        <v>#DIV/0!</v>
      </c>
      <c r="K39" s="30" t="e">
        <f t="shared" si="48"/>
        <v>#DIV/0!</v>
      </c>
      <c r="L39" s="30" t="e">
        <f t="shared" si="48"/>
        <v>#DIV/0!</v>
      </c>
      <c r="M39" s="30" t="e">
        <f t="shared" si="48"/>
        <v>#DIV/0!</v>
      </c>
      <c r="N39" s="30" t="e">
        <f t="shared" si="48"/>
        <v>#DIV/0!</v>
      </c>
      <c r="O39" s="30" t="e">
        <f t="shared" si="48"/>
        <v>#DIV/0!</v>
      </c>
      <c r="P39" s="105" t="e">
        <f t="shared" si="48"/>
        <v>#DIV/0!</v>
      </c>
      <c r="Q39" s="30" t="e">
        <f t="shared" si="48"/>
        <v>#DIV/0!</v>
      </c>
      <c r="R39" s="30" t="e">
        <f t="shared" si="48"/>
        <v>#DIV/0!</v>
      </c>
      <c r="S39" s="30" t="e">
        <f t="shared" si="48"/>
        <v>#DIV/0!</v>
      </c>
      <c r="T39" s="30" t="e">
        <f t="shared" si="48"/>
        <v>#DIV/0!</v>
      </c>
      <c r="U39" s="30" t="e">
        <f t="shared" si="48"/>
        <v>#DIV/0!</v>
      </c>
      <c r="V39" s="30" t="e">
        <f t="shared" si="48"/>
        <v>#DIV/0!</v>
      </c>
      <c r="W39" s="30" t="e">
        <f t="shared" si="48"/>
        <v>#DIV/0!</v>
      </c>
      <c r="X39" s="30" t="e">
        <f t="shared" si="48"/>
        <v>#DIV/0!</v>
      </c>
      <c r="Y39" s="30" t="e">
        <f t="shared" si="48"/>
        <v>#DIV/0!</v>
      </c>
    </row>
    <row r="40" spans="1:29" s="12" customFormat="1" ht="30" customHeight="1" x14ac:dyDescent="0.2">
      <c r="A40" s="81" t="s">
        <v>53</v>
      </c>
      <c r="B40" s="23">
        <v>58899</v>
      </c>
      <c r="C40" s="23">
        <f>SUM(E40:Y40)</f>
        <v>108614</v>
      </c>
      <c r="D40" s="15">
        <f t="shared" si="0"/>
        <v>1.8440720555527259</v>
      </c>
      <c r="E40" s="26">
        <v>7300</v>
      </c>
      <c r="F40" s="26">
        <v>3125</v>
      </c>
      <c r="G40" s="26">
        <v>9420</v>
      </c>
      <c r="H40" s="26">
        <v>6831</v>
      </c>
      <c r="I40" s="26">
        <v>3120</v>
      </c>
      <c r="J40" s="26">
        <v>12378</v>
      </c>
      <c r="K40" s="26">
        <v>3928</v>
      </c>
      <c r="L40" s="26">
        <v>4499</v>
      </c>
      <c r="M40" s="26">
        <v>5468</v>
      </c>
      <c r="N40" s="26">
        <v>1355</v>
      </c>
      <c r="O40" s="26">
        <v>1289</v>
      </c>
      <c r="P40" s="26">
        <v>1000</v>
      </c>
      <c r="Q40" s="26">
        <v>11589</v>
      </c>
      <c r="R40" s="26">
        <v>2000</v>
      </c>
      <c r="S40" s="26">
        <v>5198</v>
      </c>
      <c r="T40" s="26">
        <v>2803</v>
      </c>
      <c r="U40" s="26">
        <v>3260</v>
      </c>
      <c r="V40" s="26">
        <v>1262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195625</v>
      </c>
      <c r="D41" s="15">
        <f t="shared" si="0"/>
        <v>0.912230061507039</v>
      </c>
      <c r="E41" s="10">
        <v>8532</v>
      </c>
      <c r="F41" s="113">
        <v>6336</v>
      </c>
      <c r="G41" s="10">
        <v>13990</v>
      </c>
      <c r="H41" s="113">
        <v>12130</v>
      </c>
      <c r="I41" s="99">
        <v>5725</v>
      </c>
      <c r="J41" s="113">
        <v>15698</v>
      </c>
      <c r="K41" s="10">
        <v>8497</v>
      </c>
      <c r="L41" s="10">
        <v>10048</v>
      </c>
      <c r="M41" s="10">
        <v>10249</v>
      </c>
      <c r="N41" s="113">
        <v>5335</v>
      </c>
      <c r="O41" s="113">
        <v>5702</v>
      </c>
      <c r="P41" s="10">
        <v>7930</v>
      </c>
      <c r="Q41" s="10">
        <v>9997</v>
      </c>
      <c r="R41" s="10">
        <v>10907</v>
      </c>
      <c r="S41" s="113">
        <v>12046</v>
      </c>
      <c r="T41" s="10">
        <v>9823</v>
      </c>
      <c r="U41" s="10">
        <v>7715</v>
      </c>
      <c r="V41" s="113">
        <v>3061</v>
      </c>
      <c r="W41" s="113">
        <v>8390</v>
      </c>
      <c r="X41" s="10">
        <v>13864</v>
      </c>
      <c r="Y41" s="10">
        <v>9650</v>
      </c>
      <c r="Z41" s="20"/>
    </row>
    <row r="42" spans="1:29" s="2" customFormat="1" ht="30" customHeight="1" x14ac:dyDescent="0.25">
      <c r="A42" s="32" t="s">
        <v>166</v>
      </c>
      <c r="B42" s="23">
        <v>108590</v>
      </c>
      <c r="C42" s="23">
        <f>SUM(E42:Y42)</f>
        <v>89211</v>
      </c>
      <c r="D42" s="15">
        <f t="shared" si="0"/>
        <v>0.82153973662399848</v>
      </c>
      <c r="E42" s="10">
        <v>6700</v>
      </c>
      <c r="F42" s="10">
        <v>2630</v>
      </c>
      <c r="G42" s="10">
        <v>7267</v>
      </c>
      <c r="H42" s="10">
        <v>5926</v>
      </c>
      <c r="I42" s="10">
        <v>2500</v>
      </c>
      <c r="J42" s="10">
        <v>6726</v>
      </c>
      <c r="K42" s="10">
        <v>4061</v>
      </c>
      <c r="L42" s="10">
        <v>3135</v>
      </c>
      <c r="M42" s="10">
        <v>5130</v>
      </c>
      <c r="N42" s="10">
        <v>765</v>
      </c>
      <c r="O42" s="10">
        <v>1620</v>
      </c>
      <c r="P42" s="10">
        <v>1630</v>
      </c>
      <c r="Q42" s="10">
        <v>7796</v>
      </c>
      <c r="R42" s="10">
        <v>5200</v>
      </c>
      <c r="S42" s="10">
        <v>4392</v>
      </c>
      <c r="T42" s="10">
        <v>3497</v>
      </c>
      <c r="U42" s="10">
        <v>2945</v>
      </c>
      <c r="V42" s="10">
        <v>1132</v>
      </c>
      <c r="W42" s="10">
        <v>2390</v>
      </c>
      <c r="X42" s="10">
        <v>10469</v>
      </c>
      <c r="Y42" s="10">
        <v>3300</v>
      </c>
      <c r="Z42" s="20"/>
    </row>
    <row r="43" spans="1:29" s="2" customFormat="1" ht="30" hidden="1" customHeight="1" x14ac:dyDescent="0.25">
      <c r="A43" s="17" t="s">
        <v>195</v>
      </c>
      <c r="B43" s="23"/>
      <c r="C43" s="23">
        <f t="shared" ref="C43:C45" si="49">SUM(E43:Y43)</f>
        <v>400</v>
      </c>
      <c r="D43" s="1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400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0.50637220385456549</v>
      </c>
      <c r="C44" s="33">
        <f>C42/C41</f>
        <v>0.45603067092651756</v>
      </c>
      <c r="D44" s="15">
        <f t="shared" si="0"/>
        <v>0.90058393303415507</v>
      </c>
      <c r="E44" s="35">
        <f>E42/E41</f>
        <v>0.78527894983591184</v>
      </c>
      <c r="F44" s="35">
        <f t="shared" ref="F44:Y44" si="50">F42/F41</f>
        <v>0.41508838383838381</v>
      </c>
      <c r="G44" s="35">
        <f t="shared" si="50"/>
        <v>0.5194424588992137</v>
      </c>
      <c r="H44" s="35">
        <f t="shared" si="50"/>
        <v>0.48854080791426219</v>
      </c>
      <c r="I44" s="35">
        <f t="shared" si="50"/>
        <v>0.4366812227074236</v>
      </c>
      <c r="J44" s="35">
        <f t="shared" si="50"/>
        <v>0.42846222448719584</v>
      </c>
      <c r="K44" s="35">
        <f t="shared" si="50"/>
        <v>0.47793338825467813</v>
      </c>
      <c r="L44" s="35">
        <f t="shared" si="50"/>
        <v>0.31200238853503187</v>
      </c>
      <c r="M44" s="35">
        <f t="shared" si="50"/>
        <v>0.5005366377207533</v>
      </c>
      <c r="N44" s="35">
        <f t="shared" si="50"/>
        <v>0.14339268978444236</v>
      </c>
      <c r="O44" s="35">
        <f t="shared" si="50"/>
        <v>0.28411083830235007</v>
      </c>
      <c r="P44" s="35">
        <f t="shared" si="50"/>
        <v>0.20554854981084489</v>
      </c>
      <c r="Q44" s="35">
        <f t="shared" si="50"/>
        <v>0.77983395018505552</v>
      </c>
      <c r="R44" s="35">
        <f t="shared" si="50"/>
        <v>0.47675804529201432</v>
      </c>
      <c r="S44" s="35">
        <f t="shared" si="50"/>
        <v>0.36460235762908849</v>
      </c>
      <c r="T44" s="35">
        <f t="shared" si="50"/>
        <v>0.35600122162272219</v>
      </c>
      <c r="U44" s="35">
        <f t="shared" si="50"/>
        <v>0.38172391445236553</v>
      </c>
      <c r="V44" s="35">
        <f>V42/V41</f>
        <v>0.36981378634433193</v>
      </c>
      <c r="W44" s="35">
        <f>W42/W41</f>
        <v>0.28486293206197855</v>
      </c>
      <c r="X44" s="35">
        <f t="shared" si="50"/>
        <v>0.75512117714945182</v>
      </c>
      <c r="Y44" s="35">
        <f t="shared" si="50"/>
        <v>0.34196891191709844</v>
      </c>
      <c r="Z44" s="21"/>
    </row>
    <row r="45" spans="1:29" s="2" customFormat="1" ht="30" customHeight="1" x14ac:dyDescent="0.25">
      <c r="A45" s="18" t="s">
        <v>167</v>
      </c>
      <c r="B45" s="23">
        <v>42926</v>
      </c>
      <c r="C45" s="23">
        <f t="shared" si="49"/>
        <v>36936</v>
      </c>
      <c r="D45" s="15">
        <f t="shared" si="0"/>
        <v>0.86045753156595073</v>
      </c>
      <c r="E45" s="34">
        <v>4500</v>
      </c>
      <c r="F45" s="34">
        <v>803</v>
      </c>
      <c r="G45" s="34">
        <v>2834</v>
      </c>
      <c r="H45" s="34">
        <v>2000</v>
      </c>
      <c r="I45" s="34">
        <v>610</v>
      </c>
      <c r="J45" s="34">
        <v>2345</v>
      </c>
      <c r="K45" s="34">
        <v>2403</v>
      </c>
      <c r="L45" s="34">
        <v>1092</v>
      </c>
      <c r="M45" s="34">
        <v>2422</v>
      </c>
      <c r="N45" s="34">
        <v>218</v>
      </c>
      <c r="O45" s="34">
        <v>720</v>
      </c>
      <c r="P45" s="34">
        <v>150</v>
      </c>
      <c r="Q45" s="34">
        <v>4161</v>
      </c>
      <c r="R45" s="34">
        <v>3000</v>
      </c>
      <c r="S45" s="34">
        <v>1586</v>
      </c>
      <c r="T45" s="34">
        <v>768</v>
      </c>
      <c r="U45" s="34">
        <v>1250</v>
      </c>
      <c r="V45" s="34">
        <v>273</v>
      </c>
      <c r="W45" s="34">
        <v>780</v>
      </c>
      <c r="X45" s="34">
        <v>4331</v>
      </c>
      <c r="Y45" s="34">
        <v>690</v>
      </c>
      <c r="Z45" s="21"/>
    </row>
    <row r="46" spans="1:29" s="2" customFormat="1" ht="30" customHeight="1" x14ac:dyDescent="0.25">
      <c r="A46" s="18" t="s">
        <v>54</v>
      </c>
      <c r="B46" s="23">
        <v>50570</v>
      </c>
      <c r="C46" s="23">
        <f>SUM(E46:Y46)</f>
        <v>38915</v>
      </c>
      <c r="D46" s="15">
        <f t="shared" si="0"/>
        <v>0.76952738777931584</v>
      </c>
      <c r="E46" s="26">
        <v>1200</v>
      </c>
      <c r="F46" s="26">
        <v>1013</v>
      </c>
      <c r="G46" s="26">
        <v>3180</v>
      </c>
      <c r="H46" s="26">
        <v>3666</v>
      </c>
      <c r="I46" s="26">
        <v>640</v>
      </c>
      <c r="J46" s="26">
        <v>3181</v>
      </c>
      <c r="K46" s="26">
        <v>986</v>
      </c>
      <c r="L46" s="26">
        <v>1336</v>
      </c>
      <c r="M46" s="26">
        <v>2114</v>
      </c>
      <c r="N46" s="26">
        <v>357</v>
      </c>
      <c r="O46" s="26">
        <v>490</v>
      </c>
      <c r="P46" s="26">
        <v>1120</v>
      </c>
      <c r="Q46" s="26">
        <v>2954</v>
      </c>
      <c r="R46" s="26">
        <v>2200</v>
      </c>
      <c r="S46" s="26">
        <v>2611</v>
      </c>
      <c r="T46" s="26">
        <v>2078</v>
      </c>
      <c r="U46" s="26">
        <v>1565</v>
      </c>
      <c r="V46" s="26">
        <v>696</v>
      </c>
      <c r="W46" s="26">
        <v>850</v>
      </c>
      <c r="X46" s="26">
        <v>4458</v>
      </c>
      <c r="Y46" s="26">
        <v>2220</v>
      </c>
      <c r="Z46" s="21"/>
    </row>
    <row r="47" spans="1:29" s="2" customFormat="1" ht="30" customHeight="1" x14ac:dyDescent="0.25">
      <c r="A47" s="18" t="s">
        <v>55</v>
      </c>
      <c r="B47" s="23">
        <v>80</v>
      </c>
      <c r="C47" s="23">
        <f>SUM(E47:Y47)</f>
        <v>200</v>
      </c>
      <c r="D47" s="15">
        <f t="shared" si="0"/>
        <v>2.5</v>
      </c>
      <c r="E47" s="34"/>
      <c r="F47" s="34"/>
      <c r="G47" s="34">
        <v>90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>
        <v>70</v>
      </c>
      <c r="V47" s="34"/>
      <c r="W47" s="34"/>
      <c r="X47" s="34">
        <v>40</v>
      </c>
      <c r="Y47" s="34"/>
      <c r="Z47" s="21"/>
    </row>
    <row r="48" spans="1:29" s="2" customFormat="1" ht="30" customHeight="1" x14ac:dyDescent="0.25">
      <c r="A48" s="18" t="s">
        <v>56</v>
      </c>
      <c r="B48" s="23">
        <v>70</v>
      </c>
      <c r="C48" s="23">
        <f>SUM(E48:Y48)</f>
        <v>75</v>
      </c>
      <c r="D48" s="15">
        <f t="shared" si="0"/>
        <v>1.0714285714285714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75</v>
      </c>
      <c r="Y48" s="34"/>
      <c r="Z48" s="21"/>
    </row>
    <row r="49" spans="1:26" s="2" customFormat="1" ht="30" customHeight="1" x14ac:dyDescent="0.25">
      <c r="A49" s="18" t="s">
        <v>57</v>
      </c>
      <c r="B49" s="23">
        <v>4637</v>
      </c>
      <c r="C49" s="23">
        <f>SUM(E49:Y49)</f>
        <v>4963</v>
      </c>
      <c r="D49" s="15">
        <f t="shared" si="0"/>
        <v>1.0703040759111495</v>
      </c>
      <c r="E49" s="26">
        <v>1000</v>
      </c>
      <c r="F49" s="26">
        <v>17</v>
      </c>
      <c r="G49" s="26">
        <v>380</v>
      </c>
      <c r="H49" s="26">
        <v>178</v>
      </c>
      <c r="I49" s="26">
        <v>365</v>
      </c>
      <c r="J49" s="26">
        <v>250</v>
      </c>
      <c r="K49" s="26">
        <v>87</v>
      </c>
      <c r="L49" s="26">
        <v>136</v>
      </c>
      <c r="M49" s="26">
        <v>523</v>
      </c>
      <c r="N49" s="26">
        <v>50</v>
      </c>
      <c r="O49" s="26"/>
      <c r="P49" s="26">
        <v>150</v>
      </c>
      <c r="Q49" s="26">
        <v>70</v>
      </c>
      <c r="R49" s="26"/>
      <c r="S49" s="26">
        <v>130</v>
      </c>
      <c r="T49" s="26">
        <v>415</v>
      </c>
      <c r="U49" s="26">
        <v>60</v>
      </c>
      <c r="V49" s="26">
        <v>12</v>
      </c>
      <c r="W49" s="26">
        <v>190</v>
      </c>
      <c r="X49" s="26">
        <v>880</v>
      </c>
      <c r="Y49" s="26">
        <v>70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2" si="51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>
        <v>250</v>
      </c>
      <c r="C51" s="23">
        <f t="shared" si="51"/>
        <v>85</v>
      </c>
      <c r="D51" s="15">
        <f t="shared" si="0"/>
        <v>0.34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>
        <v>85</v>
      </c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51"/>
        <v>0</v>
      </c>
      <c r="D52" s="15" t="e">
        <f t="shared" si="0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collapsed="1" x14ac:dyDescent="0.25">
      <c r="A53" s="11" t="s">
        <v>59</v>
      </c>
      <c r="B53" s="23"/>
      <c r="C53" s="23">
        <f t="shared" si="51"/>
        <v>5017</v>
      </c>
      <c r="D53" s="15" t="e">
        <f t="shared" si="0"/>
        <v>#DIV/0!</v>
      </c>
      <c r="E53" s="34">
        <v>89</v>
      </c>
      <c r="F53" s="34">
        <v>162</v>
      </c>
      <c r="G53" s="34">
        <v>613</v>
      </c>
      <c r="H53" s="34">
        <v>328</v>
      </c>
      <c r="I53" s="34">
        <v>14</v>
      </c>
      <c r="J53" s="34">
        <v>143</v>
      </c>
      <c r="K53" s="34">
        <v>841</v>
      </c>
      <c r="L53" s="34">
        <v>702</v>
      </c>
      <c r="M53" s="34">
        <v>191</v>
      </c>
      <c r="N53" s="34">
        <v>34</v>
      </c>
      <c r="O53" s="34">
        <v>215</v>
      </c>
      <c r="P53" s="34">
        <v>228</v>
      </c>
      <c r="Q53" s="34">
        <v>67</v>
      </c>
      <c r="R53" s="34">
        <v>412</v>
      </c>
      <c r="S53" s="34">
        <v>193</v>
      </c>
      <c r="T53" s="34">
        <v>41</v>
      </c>
      <c r="U53" s="34">
        <v>104</v>
      </c>
      <c r="V53" s="34">
        <v>4</v>
      </c>
      <c r="W53" s="34">
        <v>319</v>
      </c>
      <c r="X53" s="34">
        <v>317</v>
      </c>
      <c r="Y53" s="34"/>
      <c r="Z53" s="20"/>
    </row>
    <row r="54" spans="1:26" s="2" customFormat="1" ht="30" customHeight="1" x14ac:dyDescent="0.25">
      <c r="A54" s="32" t="s">
        <v>60</v>
      </c>
      <c r="B54" s="23">
        <v>259</v>
      </c>
      <c r="C54" s="23">
        <f t="shared" si="51"/>
        <v>170</v>
      </c>
      <c r="D54" s="15">
        <f t="shared" si="0"/>
        <v>0.65637065637065639</v>
      </c>
      <c r="E54" s="34">
        <v>20</v>
      </c>
      <c r="F54" s="34"/>
      <c r="G54" s="34">
        <v>98</v>
      </c>
      <c r="H54" s="34">
        <v>11</v>
      </c>
      <c r="I54" s="34"/>
      <c r="J54" s="34"/>
      <c r="K54" s="34">
        <v>35</v>
      </c>
      <c r="L54" s="34"/>
      <c r="M54" s="34"/>
      <c r="N54" s="34"/>
      <c r="O54" s="34"/>
      <c r="P54" s="34"/>
      <c r="Q54" s="34"/>
      <c r="R54" s="34"/>
      <c r="S54" s="34"/>
      <c r="T54" s="34"/>
      <c r="U54" s="34">
        <v>6</v>
      </c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51"/>
        <v>#DIV/0!</v>
      </c>
      <c r="D55" s="15" t="e">
        <f t="shared" si="0"/>
        <v>#DIV/0!</v>
      </c>
      <c r="E55" s="35">
        <f t="shared" ref="E55:Y55" si="52">E54/E53</f>
        <v>0.2247191011235955</v>
      </c>
      <c r="F55" s="35">
        <f t="shared" si="52"/>
        <v>0</v>
      </c>
      <c r="G55" s="35">
        <f t="shared" si="52"/>
        <v>0.1598694942903752</v>
      </c>
      <c r="H55" s="35">
        <f t="shared" si="52"/>
        <v>3.3536585365853661E-2</v>
      </c>
      <c r="I55" s="35">
        <f t="shared" si="52"/>
        <v>0</v>
      </c>
      <c r="J55" s="35">
        <f t="shared" si="52"/>
        <v>0</v>
      </c>
      <c r="K55" s="35">
        <f t="shared" si="52"/>
        <v>4.1617122473246136E-2</v>
      </c>
      <c r="L55" s="35">
        <f t="shared" si="52"/>
        <v>0</v>
      </c>
      <c r="M55" s="35">
        <f t="shared" si="52"/>
        <v>0</v>
      </c>
      <c r="N55" s="35">
        <f t="shared" si="52"/>
        <v>0</v>
      </c>
      <c r="O55" s="35">
        <f t="shared" si="52"/>
        <v>0</v>
      </c>
      <c r="P55" s="35">
        <f t="shared" si="52"/>
        <v>0</v>
      </c>
      <c r="Q55" s="35">
        <f t="shared" si="52"/>
        <v>0</v>
      </c>
      <c r="R55" s="35">
        <f t="shared" si="52"/>
        <v>0</v>
      </c>
      <c r="S55" s="35">
        <f t="shared" si="52"/>
        <v>0</v>
      </c>
      <c r="T55" s="35">
        <f t="shared" si="52"/>
        <v>0</v>
      </c>
      <c r="U55" s="35">
        <f t="shared" si="52"/>
        <v>5.7692307692307696E-2</v>
      </c>
      <c r="V55" s="35">
        <f t="shared" si="52"/>
        <v>0</v>
      </c>
      <c r="W55" s="35">
        <f t="shared" si="52"/>
        <v>0</v>
      </c>
      <c r="X55" s="35">
        <f t="shared" si="52"/>
        <v>0</v>
      </c>
      <c r="Y55" s="35" t="e">
        <f t="shared" si="52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51"/>
        <v>0</v>
      </c>
      <c r="D57" s="15" t="e">
        <f t="shared" si="0"/>
        <v>#DIV/0!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25" customHeight="1" x14ac:dyDescent="0.25">
      <c r="A58" s="32" t="s">
        <v>162</v>
      </c>
      <c r="B58" s="27">
        <v>91</v>
      </c>
      <c r="C58" s="27">
        <f t="shared" si="51"/>
        <v>96</v>
      </c>
      <c r="D58" s="15">
        <f t="shared" si="0"/>
        <v>1.054945054945055</v>
      </c>
      <c r="E58" s="26"/>
      <c r="F58" s="26"/>
      <c r="G58" s="26">
        <v>17</v>
      </c>
      <c r="H58" s="26"/>
      <c r="I58" s="26"/>
      <c r="J58" s="26"/>
      <c r="K58" s="26">
        <v>7.5</v>
      </c>
      <c r="L58" s="26">
        <v>10</v>
      </c>
      <c r="M58" s="26">
        <v>1.5</v>
      </c>
      <c r="N58" s="54">
        <v>26</v>
      </c>
      <c r="O58" s="26">
        <v>4</v>
      </c>
      <c r="P58" s="26"/>
      <c r="Q58" s="26"/>
      <c r="R58" s="26"/>
      <c r="S58" s="26"/>
      <c r="T58" s="26">
        <v>3</v>
      </c>
      <c r="U58" s="26"/>
      <c r="V58" s="26"/>
      <c r="W58" s="26"/>
      <c r="X58" s="26">
        <v>27</v>
      </c>
      <c r="Y58" s="26"/>
      <c r="Z58" s="20"/>
    </row>
    <row r="59" spans="1:26" s="2" customFormat="1" ht="30" customHeight="1" x14ac:dyDescent="0.25">
      <c r="A59" s="13" t="s">
        <v>197</v>
      </c>
      <c r="B59" s="27">
        <v>407</v>
      </c>
      <c r="C59" s="27">
        <f t="shared" si="51"/>
        <v>215</v>
      </c>
      <c r="D59" s="15">
        <f t="shared" si="0"/>
        <v>0.52825552825552824</v>
      </c>
      <c r="E59" s="26"/>
      <c r="F59" s="26"/>
      <c r="G59" s="26">
        <v>202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>
        <v>10</v>
      </c>
      <c r="V59" s="26"/>
      <c r="W59" s="26"/>
      <c r="X59" s="26">
        <v>3</v>
      </c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51"/>
        <v>0</v>
      </c>
      <c r="D60" s="15" t="e">
        <f t="shared" si="0"/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customHeight="1" x14ac:dyDescent="0.25">
      <c r="A61" s="18" t="s">
        <v>202</v>
      </c>
      <c r="B61" s="27">
        <f>B62+B65+B66+B68+B72+B73</f>
        <v>6503</v>
      </c>
      <c r="C61" s="27">
        <f>SUM(E61:Y61)</f>
        <v>4787</v>
      </c>
      <c r="D61" s="15">
        <f t="shared" si="0"/>
        <v>0.73612178994310318</v>
      </c>
      <c r="E61" s="34">
        <f>E62+E65+E66+E68+E72+E73</f>
        <v>0</v>
      </c>
      <c r="F61" s="34">
        <f t="shared" ref="F61:Y61" si="53">F62+F65+F66+F68+F72+F73</f>
        <v>30</v>
      </c>
      <c r="G61" s="34">
        <f t="shared" si="53"/>
        <v>330</v>
      </c>
      <c r="H61" s="34">
        <f t="shared" si="53"/>
        <v>710</v>
      </c>
      <c r="I61" s="34">
        <f t="shared" si="53"/>
        <v>200</v>
      </c>
      <c r="J61" s="34">
        <f t="shared" si="53"/>
        <v>1050</v>
      </c>
      <c r="K61" s="34">
        <f t="shared" si="53"/>
        <v>0</v>
      </c>
      <c r="L61" s="34">
        <f t="shared" si="53"/>
        <v>280</v>
      </c>
      <c r="M61" s="34">
        <f t="shared" si="53"/>
        <v>720</v>
      </c>
      <c r="N61" s="34">
        <f t="shared" si="53"/>
        <v>0</v>
      </c>
      <c r="O61" s="34">
        <f t="shared" si="53"/>
        <v>0</v>
      </c>
      <c r="P61" s="34">
        <f t="shared" si="53"/>
        <v>0</v>
      </c>
      <c r="Q61" s="34">
        <f t="shared" si="53"/>
        <v>500</v>
      </c>
      <c r="R61" s="34">
        <f t="shared" si="53"/>
        <v>200</v>
      </c>
      <c r="S61" s="34">
        <f t="shared" si="53"/>
        <v>0</v>
      </c>
      <c r="T61" s="34">
        <f t="shared" si="53"/>
        <v>0</v>
      </c>
      <c r="U61" s="34">
        <f t="shared" si="53"/>
        <v>224</v>
      </c>
      <c r="V61" s="34">
        <f t="shared" si="53"/>
        <v>0</v>
      </c>
      <c r="W61" s="34">
        <f t="shared" si="53"/>
        <v>250</v>
      </c>
      <c r="X61" s="34">
        <f t="shared" si="53"/>
        <v>293</v>
      </c>
      <c r="Y61" s="34">
        <f t="shared" si="53"/>
        <v>0</v>
      </c>
      <c r="Z61" s="21"/>
    </row>
    <row r="62" spans="1:26" s="2" customFormat="1" ht="30" customHeight="1" x14ac:dyDescent="0.25">
      <c r="A62" s="18" t="s">
        <v>62</v>
      </c>
      <c r="B62" s="23">
        <v>280</v>
      </c>
      <c r="C62" s="27">
        <f t="shared" si="51"/>
        <v>242</v>
      </c>
      <c r="D62" s="15">
        <f t="shared" si="0"/>
        <v>0.86428571428571432</v>
      </c>
      <c r="E62" s="34"/>
      <c r="F62" s="34"/>
      <c r="G62" s="34">
        <v>130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>
        <v>112</v>
      </c>
      <c r="V62" s="34"/>
      <c r="W62" s="34"/>
      <c r="X62" s="34"/>
      <c r="Y62" s="34"/>
      <c r="Z62" s="20"/>
    </row>
    <row r="63" spans="1:26" s="2" customFormat="1" ht="30" hidden="1" customHeight="1" outlineLevel="1" x14ac:dyDescent="0.25">
      <c r="A63" s="17" t="s">
        <v>63</v>
      </c>
      <c r="B63" s="23"/>
      <c r="C63" s="23">
        <f t="shared" ref="C63:C76" si="54">SUM(E63:Y63)</f>
        <v>0</v>
      </c>
      <c r="D63" s="15" t="e">
        <f t="shared" si="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outlineLevel="1" x14ac:dyDescent="0.25">
      <c r="A64" s="17" t="s">
        <v>64</v>
      </c>
      <c r="B64" s="23"/>
      <c r="C64" s="23">
        <f t="shared" si="54"/>
        <v>0</v>
      </c>
      <c r="D64" s="15" t="e">
        <f t="shared" si="0"/>
        <v>#DIV/0!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21"/>
    </row>
    <row r="65" spans="1:26" s="2" customFormat="1" ht="30" customHeight="1" collapsed="1" x14ac:dyDescent="0.25">
      <c r="A65" s="18" t="s">
        <v>65</v>
      </c>
      <c r="B65" s="27">
        <v>1994</v>
      </c>
      <c r="C65" s="23">
        <f t="shared" si="54"/>
        <v>1460</v>
      </c>
      <c r="D65" s="15">
        <f t="shared" si="0"/>
        <v>0.7321965897693079</v>
      </c>
      <c r="E65" s="37"/>
      <c r="F65" s="37">
        <v>30</v>
      </c>
      <c r="G65" s="37">
        <v>200</v>
      </c>
      <c r="H65" s="37"/>
      <c r="I65" s="37"/>
      <c r="J65" s="37"/>
      <c r="K65" s="37"/>
      <c r="L65" s="37">
        <v>30</v>
      </c>
      <c r="M65" s="37"/>
      <c r="N65" s="37"/>
      <c r="O65" s="37"/>
      <c r="P65" s="37"/>
      <c r="Q65" s="37">
        <v>500</v>
      </c>
      <c r="R65" s="37">
        <v>200</v>
      </c>
      <c r="S65" s="37"/>
      <c r="T65" s="37"/>
      <c r="U65" s="37"/>
      <c r="V65" s="37"/>
      <c r="W65" s="37">
        <v>250</v>
      </c>
      <c r="X65" s="37">
        <v>250</v>
      </c>
      <c r="Y65" s="37"/>
      <c r="Z65" s="21"/>
    </row>
    <row r="66" spans="1:26" s="2" customFormat="1" ht="30" customHeight="1" x14ac:dyDescent="0.25">
      <c r="A66" s="18" t="s">
        <v>66</v>
      </c>
      <c r="B66" s="23">
        <v>2352</v>
      </c>
      <c r="C66" s="23">
        <f t="shared" si="54"/>
        <v>1943</v>
      </c>
      <c r="D66" s="15">
        <f t="shared" si="0"/>
        <v>0.82610544217687076</v>
      </c>
      <c r="E66" s="37"/>
      <c r="F66" s="37"/>
      <c r="G66" s="37"/>
      <c r="H66" s="37">
        <v>480</v>
      </c>
      <c r="I66" s="37">
        <v>200</v>
      </c>
      <c r="J66" s="37">
        <v>500</v>
      </c>
      <c r="K66" s="37"/>
      <c r="L66" s="37"/>
      <c r="M66" s="37">
        <v>720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>
        <v>43</v>
      </c>
      <c r="Y66" s="37"/>
      <c r="Z66" s="21"/>
    </row>
    <row r="67" spans="1:26" s="2" customFormat="1" ht="30" customHeight="1" x14ac:dyDescent="0.25">
      <c r="A67" s="18" t="s">
        <v>67</v>
      </c>
      <c r="B67" s="23">
        <v>346</v>
      </c>
      <c r="C67" s="23">
        <f t="shared" si="54"/>
        <v>85</v>
      </c>
      <c r="D67" s="15">
        <f t="shared" si="0"/>
        <v>0.24566473988439305</v>
      </c>
      <c r="E67" s="37"/>
      <c r="F67" s="37"/>
      <c r="G67" s="37"/>
      <c r="H67" s="37"/>
      <c r="I67" s="37"/>
      <c r="J67" s="37"/>
      <c r="K67" s="37"/>
      <c r="L67" s="37">
        <v>5</v>
      </c>
      <c r="M67" s="37"/>
      <c r="N67" s="37">
        <v>80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21"/>
    </row>
    <row r="68" spans="1:26" s="2" customFormat="1" ht="30" customHeight="1" x14ac:dyDescent="0.25">
      <c r="A68" s="18" t="s">
        <v>68</v>
      </c>
      <c r="B68" s="23">
        <v>930</v>
      </c>
      <c r="C68" s="23">
        <f t="shared" si="54"/>
        <v>912</v>
      </c>
      <c r="D68" s="15">
        <f t="shared" si="0"/>
        <v>0.98064516129032253</v>
      </c>
      <c r="E68" s="37"/>
      <c r="F68" s="37"/>
      <c r="G68" s="37"/>
      <c r="H68" s="37"/>
      <c r="I68" s="37"/>
      <c r="J68" s="37">
        <v>550</v>
      </c>
      <c r="K68" s="37"/>
      <c r="L68" s="37">
        <v>250</v>
      </c>
      <c r="M68" s="37"/>
      <c r="N68" s="37"/>
      <c r="O68" s="37"/>
      <c r="P68" s="37"/>
      <c r="Q68" s="37"/>
      <c r="R68" s="37"/>
      <c r="S68" s="37"/>
      <c r="T68" s="37"/>
      <c r="U68" s="37">
        <v>112</v>
      </c>
      <c r="V68" s="37"/>
      <c r="W68" s="37"/>
      <c r="X68" s="37"/>
      <c r="Y68" s="37"/>
      <c r="Z68" s="21"/>
    </row>
    <row r="69" spans="1:26" s="2" customFormat="1" ht="30" customHeight="1" x14ac:dyDescent="0.25">
      <c r="A69" s="18" t="s">
        <v>69</v>
      </c>
      <c r="B69" s="23">
        <v>6837</v>
      </c>
      <c r="C69" s="23">
        <f t="shared" si="54"/>
        <v>3924</v>
      </c>
      <c r="D69" s="15">
        <f t="shared" ref="D69:D73" si="55">C69/B69</f>
        <v>0.57393593681439226</v>
      </c>
      <c r="E69" s="37"/>
      <c r="F69" s="37"/>
      <c r="G69" s="37">
        <v>685</v>
      </c>
      <c r="H69" s="37">
        <v>35</v>
      </c>
      <c r="I69" s="37"/>
      <c r="J69" s="37">
        <v>587</v>
      </c>
      <c r="K69" s="37"/>
      <c r="L69" s="37">
        <v>329</v>
      </c>
      <c r="M69" s="37"/>
      <c r="N69" s="37">
        <v>187</v>
      </c>
      <c r="O69" s="37">
        <v>200</v>
      </c>
      <c r="P69" s="37">
        <v>150</v>
      </c>
      <c r="Q69" s="37">
        <v>125</v>
      </c>
      <c r="R69" s="37"/>
      <c r="S69" s="37">
        <v>50</v>
      </c>
      <c r="T69" s="37">
        <v>157</v>
      </c>
      <c r="U69" s="37">
        <v>50</v>
      </c>
      <c r="V69" s="37"/>
      <c r="W69" s="37"/>
      <c r="X69" s="37">
        <v>1119</v>
      </c>
      <c r="Y69" s="37">
        <v>250</v>
      </c>
      <c r="Z69" s="21"/>
    </row>
    <row r="70" spans="1:26" s="2" customFormat="1" ht="30" customHeight="1" x14ac:dyDescent="0.25">
      <c r="A70" s="18" t="s">
        <v>70</v>
      </c>
      <c r="B70" s="23">
        <v>1502</v>
      </c>
      <c r="C70" s="23">
        <f t="shared" si="54"/>
        <v>2460</v>
      </c>
      <c r="D70" s="15">
        <f t="shared" si="55"/>
        <v>1.6378162450066578</v>
      </c>
      <c r="E70" s="37"/>
      <c r="F70" s="37">
        <v>25</v>
      </c>
      <c r="G70" s="37">
        <v>751</v>
      </c>
      <c r="H70" s="37">
        <v>86</v>
      </c>
      <c r="I70" s="37">
        <v>52</v>
      </c>
      <c r="J70" s="37">
        <v>120</v>
      </c>
      <c r="K70" s="37">
        <v>54</v>
      </c>
      <c r="L70" s="37"/>
      <c r="M70" s="37">
        <v>273</v>
      </c>
      <c r="N70" s="37"/>
      <c r="O70" s="37">
        <v>4</v>
      </c>
      <c r="P70" s="169">
        <v>60</v>
      </c>
      <c r="Q70" s="37"/>
      <c r="R70" s="37">
        <v>20</v>
      </c>
      <c r="S70" s="37">
        <v>286</v>
      </c>
      <c r="T70" s="37">
        <v>25</v>
      </c>
      <c r="U70" s="37">
        <v>63</v>
      </c>
      <c r="V70" s="37"/>
      <c r="W70" s="37">
        <v>404</v>
      </c>
      <c r="X70" s="37">
        <v>77</v>
      </c>
      <c r="Y70" s="37">
        <v>160</v>
      </c>
      <c r="Z70" s="21"/>
    </row>
    <row r="71" spans="1:26" s="2" customFormat="1" ht="30" customHeight="1" x14ac:dyDescent="0.25">
      <c r="A71" s="18" t="s">
        <v>71</v>
      </c>
      <c r="B71" s="23"/>
      <c r="C71" s="23">
        <f t="shared" si="54"/>
        <v>16.600000000000001</v>
      </c>
      <c r="D71" s="1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167"/>
      <c r="P71" s="168"/>
      <c r="Q71" s="168"/>
      <c r="R71" s="49">
        <v>16.600000000000001</v>
      </c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customHeight="1" x14ac:dyDescent="0.25">
      <c r="A72" s="18" t="s">
        <v>72</v>
      </c>
      <c r="B72" s="23">
        <v>549</v>
      </c>
      <c r="C72" s="23">
        <f t="shared" si="54"/>
        <v>60</v>
      </c>
      <c r="D72" s="15">
        <f t="shared" si="55"/>
        <v>0.10928961748633879</v>
      </c>
      <c r="E72" s="23"/>
      <c r="F72" s="23"/>
      <c r="G72" s="23"/>
      <c r="H72" s="39">
        <v>60</v>
      </c>
      <c r="I72" s="23"/>
      <c r="J72" s="37"/>
      <c r="K72" s="37"/>
      <c r="L72" s="37"/>
      <c r="M72" s="37"/>
      <c r="N72" s="37"/>
      <c r="O72" s="167"/>
      <c r="P72" s="168"/>
      <c r="Q72" s="168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customHeight="1" x14ac:dyDescent="0.25">
      <c r="A73" s="18" t="s">
        <v>73</v>
      </c>
      <c r="B73" s="23">
        <v>398</v>
      </c>
      <c r="C73" s="23">
        <f t="shared" si="54"/>
        <v>170</v>
      </c>
      <c r="D73" s="15">
        <f t="shared" si="55"/>
        <v>0.42713567839195982</v>
      </c>
      <c r="E73" s="37"/>
      <c r="F73" s="37"/>
      <c r="G73" s="37"/>
      <c r="H73" s="37">
        <v>170</v>
      </c>
      <c r="I73" s="37"/>
      <c r="J73" s="37"/>
      <c r="K73" s="37"/>
      <c r="L73" s="37"/>
      <c r="M73" s="37"/>
      <c r="N73" s="37"/>
      <c r="O73" s="167"/>
      <c r="P73" s="168"/>
      <c r="Q73" s="168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74</v>
      </c>
      <c r="B74" s="23"/>
      <c r="C74" s="23">
        <f t="shared" si="54"/>
        <v>0</v>
      </c>
      <c r="D74" s="15" t="e">
        <f t="shared" ref="D74:D91" si="56">C74/B74</f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167"/>
      <c r="P74" s="168"/>
      <c r="Q74" s="168"/>
      <c r="R74" s="37"/>
      <c r="S74" s="37"/>
      <c r="T74" s="37"/>
      <c r="U74" s="37"/>
      <c r="V74" s="37"/>
      <c r="W74" s="37"/>
      <c r="X74" s="37"/>
      <c r="Y74" s="37"/>
      <c r="Z74" s="21"/>
    </row>
    <row r="75" spans="1:26" s="2" customFormat="1" ht="30" customHeight="1" x14ac:dyDescent="0.25">
      <c r="A75" s="18" t="s">
        <v>75</v>
      </c>
      <c r="B75" s="23"/>
      <c r="C75" s="19">
        <f t="shared" si="54"/>
        <v>29</v>
      </c>
      <c r="D75" s="1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167"/>
      <c r="P75" s="168"/>
      <c r="Q75" s="168"/>
      <c r="R75" s="37">
        <v>16</v>
      </c>
      <c r="S75" s="37">
        <v>13</v>
      </c>
      <c r="T75" s="37"/>
      <c r="U75" s="37"/>
      <c r="V75" s="37"/>
      <c r="W75" s="37"/>
      <c r="X75" s="37"/>
      <c r="Y75" s="37"/>
      <c r="Z75" s="21"/>
    </row>
    <row r="76" spans="1:26" ht="30" hidden="1" customHeight="1" x14ac:dyDescent="0.25">
      <c r="A76" s="11" t="s">
        <v>76</v>
      </c>
      <c r="B76" s="23"/>
      <c r="C76" s="23">
        <f t="shared" si="54"/>
        <v>0</v>
      </c>
      <c r="D76" s="15" t="e">
        <f t="shared" si="56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167"/>
      <c r="P76" s="168"/>
      <c r="Q76" s="168"/>
      <c r="R76" s="37"/>
      <c r="S76" s="37"/>
      <c r="T76" s="37"/>
      <c r="U76" s="37"/>
      <c r="V76" s="37"/>
      <c r="W76" s="37"/>
      <c r="X76" s="37"/>
      <c r="Y76" s="37"/>
    </row>
    <row r="77" spans="1:26" ht="30" customHeight="1" x14ac:dyDescent="0.25">
      <c r="A77" s="32" t="s">
        <v>77</v>
      </c>
      <c r="B77" s="23"/>
      <c r="C77" s="23">
        <f>SUM(E77:Y77)</f>
        <v>16</v>
      </c>
      <c r="D77" s="15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167"/>
      <c r="P77" s="168"/>
      <c r="Q77" s="168"/>
      <c r="R77" s="37"/>
      <c r="S77" s="37"/>
      <c r="T77" s="37"/>
      <c r="U77" s="37"/>
      <c r="V77" s="37"/>
      <c r="W77" s="37">
        <v>16</v>
      </c>
      <c r="X77" s="37"/>
      <c r="Y77" s="37"/>
    </row>
    <row r="78" spans="1:26" ht="30" hidden="1" customHeight="1" x14ac:dyDescent="0.25">
      <c r="A78" s="13" t="s">
        <v>52</v>
      </c>
      <c r="B78" s="33"/>
      <c r="C78" s="23">
        <f>SUM(E78:Y78)</f>
        <v>0</v>
      </c>
      <c r="D78" s="15" t="e">
        <f t="shared" si="56"/>
        <v>#DIV/0!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170"/>
      <c r="Q78" s="35"/>
      <c r="R78" s="35"/>
      <c r="S78" s="35"/>
      <c r="T78" s="35"/>
      <c r="U78" s="35"/>
      <c r="V78" s="35"/>
      <c r="W78" s="35"/>
      <c r="X78" s="35"/>
      <c r="Y78" s="35"/>
    </row>
    <row r="79" spans="1:26" ht="30" hidden="1" customHeight="1" x14ac:dyDescent="0.25">
      <c r="A79" s="13" t="s">
        <v>78</v>
      </c>
      <c r="B79" s="33"/>
      <c r="C79" s="23">
        <f>SUM(E79:Y79)</f>
        <v>0</v>
      </c>
      <c r="D79" s="15" t="e">
        <f t="shared" si="56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124"/>
      <c r="Q79" s="38"/>
      <c r="R79" s="38"/>
      <c r="S79" s="38"/>
      <c r="T79" s="38"/>
      <c r="U79" s="38"/>
      <c r="V79" s="38"/>
      <c r="W79" s="38"/>
      <c r="X79" s="38"/>
      <c r="Y79" s="38"/>
    </row>
    <row r="80" spans="1:26" ht="30" hidden="1" customHeight="1" x14ac:dyDescent="0.25">
      <c r="A80" s="13"/>
      <c r="B80" s="33"/>
      <c r="C80" s="39"/>
      <c r="D80" s="15" t="e">
        <f t="shared" si="56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124"/>
      <c r="Q80" s="38"/>
      <c r="R80" s="38"/>
      <c r="S80" s="38"/>
      <c r="T80" s="38"/>
      <c r="U80" s="38"/>
      <c r="V80" s="38"/>
      <c r="W80" s="38"/>
      <c r="X80" s="38"/>
      <c r="Y80" s="38"/>
    </row>
    <row r="81" spans="1:26" s="4" customFormat="1" ht="30" hidden="1" customHeight="1" x14ac:dyDescent="0.25">
      <c r="A81" s="78" t="s">
        <v>79</v>
      </c>
      <c r="B81" s="40"/>
      <c r="C81" s="40">
        <f>SUM(E81:Y81)</f>
        <v>0</v>
      </c>
      <c r="D81" s="15" t="e">
        <f t="shared" si="56"/>
        <v>#DIV/0!</v>
      </c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125"/>
      <c r="Q81" s="77"/>
      <c r="R81" s="77"/>
      <c r="S81" s="77"/>
      <c r="T81" s="77"/>
      <c r="U81" s="77"/>
      <c r="V81" s="77"/>
      <c r="W81" s="77"/>
      <c r="X81" s="77"/>
      <c r="Y81" s="77"/>
    </row>
    <row r="82" spans="1:26" ht="30" hidden="1" customHeight="1" x14ac:dyDescent="0.25">
      <c r="A82" s="13"/>
      <c r="B82" s="33"/>
      <c r="C82" s="39"/>
      <c r="D82" s="15" t="e">
        <f t="shared" si="56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124"/>
      <c r="Q82" s="38"/>
      <c r="R82" s="38"/>
      <c r="S82" s="38"/>
      <c r="T82" s="38"/>
      <c r="U82" s="38"/>
      <c r="V82" s="38"/>
      <c r="W82" s="38"/>
      <c r="X82" s="38"/>
      <c r="Y82" s="38"/>
    </row>
    <row r="83" spans="1:26" ht="7.9" hidden="1" customHeight="1" x14ac:dyDescent="0.25">
      <c r="A83" s="13"/>
      <c r="B83" s="33"/>
      <c r="C83" s="19"/>
      <c r="D83" s="15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126"/>
      <c r="Q83" s="41"/>
      <c r="R83" s="41"/>
      <c r="S83" s="41"/>
      <c r="T83" s="41"/>
      <c r="U83" s="41"/>
      <c r="V83" s="41"/>
      <c r="W83" s="41"/>
      <c r="X83" s="41"/>
      <c r="Y83" s="41"/>
    </row>
    <row r="84" spans="1:26" s="43" customFormat="1" ht="30" customHeight="1" x14ac:dyDescent="0.25">
      <c r="A84" s="13" t="s">
        <v>80</v>
      </c>
      <c r="B84" s="42">
        <v>12823</v>
      </c>
      <c r="C84" s="42">
        <f>SUM(E84:Y84)</f>
        <v>2851</v>
      </c>
      <c r="D84" s="15"/>
      <c r="E84" s="100">
        <f>(E42-E85)</f>
        <v>0</v>
      </c>
      <c r="F84" s="100">
        <f t="shared" ref="F84:Y84" si="57">(F42-F85)</f>
        <v>0</v>
      </c>
      <c r="G84" s="100">
        <f t="shared" si="57"/>
        <v>0</v>
      </c>
      <c r="H84" s="100">
        <f>(H42-H85)</f>
        <v>0</v>
      </c>
      <c r="I84" s="100">
        <f t="shared" si="57"/>
        <v>0</v>
      </c>
      <c r="J84" s="100">
        <f t="shared" si="57"/>
        <v>0</v>
      </c>
      <c r="K84" s="100">
        <f t="shared" si="57"/>
        <v>633</v>
      </c>
      <c r="L84" s="100">
        <f>(L42-L85)</f>
        <v>71</v>
      </c>
      <c r="M84" s="100">
        <f t="shared" si="57"/>
        <v>317</v>
      </c>
      <c r="N84" s="100">
        <f t="shared" si="57"/>
        <v>5</v>
      </c>
      <c r="O84" s="100">
        <f t="shared" si="57"/>
        <v>0</v>
      </c>
      <c r="P84" s="100">
        <f t="shared" si="57"/>
        <v>0</v>
      </c>
      <c r="Q84" s="100">
        <f t="shared" si="57"/>
        <v>0</v>
      </c>
      <c r="R84" s="100">
        <f t="shared" si="57"/>
        <v>300</v>
      </c>
      <c r="S84" s="100">
        <f t="shared" si="57"/>
        <v>0</v>
      </c>
      <c r="T84" s="100">
        <f t="shared" si="57"/>
        <v>415</v>
      </c>
      <c r="U84" s="100">
        <f>(U42-U85)</f>
        <v>495</v>
      </c>
      <c r="V84" s="100">
        <f t="shared" si="57"/>
        <v>225</v>
      </c>
      <c r="W84" s="100">
        <f t="shared" si="57"/>
        <v>0</v>
      </c>
      <c r="X84" s="100">
        <f t="shared" si="57"/>
        <v>0</v>
      </c>
      <c r="Y84" s="100">
        <f t="shared" si="57"/>
        <v>390</v>
      </c>
    </row>
    <row r="85" spans="1:26" ht="30.6" hidden="1" customHeight="1" x14ac:dyDescent="0.25">
      <c r="A85" s="13" t="s">
        <v>81</v>
      </c>
      <c r="B85" s="23"/>
      <c r="C85" s="23">
        <f>SUM(E85:Y85)</f>
        <v>86360</v>
      </c>
      <c r="D85" s="15"/>
      <c r="E85" s="10">
        <v>6700</v>
      </c>
      <c r="F85" s="10">
        <v>2630</v>
      </c>
      <c r="G85" s="10">
        <v>7267</v>
      </c>
      <c r="H85" s="10">
        <v>5926</v>
      </c>
      <c r="I85" s="10">
        <v>2500</v>
      </c>
      <c r="J85" s="10">
        <v>6726</v>
      </c>
      <c r="K85" s="10">
        <v>3428</v>
      </c>
      <c r="L85" s="10">
        <v>3064</v>
      </c>
      <c r="M85" s="10">
        <v>4813</v>
      </c>
      <c r="N85" s="10">
        <v>760</v>
      </c>
      <c r="O85" s="10">
        <v>1620</v>
      </c>
      <c r="P85" s="10">
        <v>1630</v>
      </c>
      <c r="Q85" s="10">
        <v>7796</v>
      </c>
      <c r="R85" s="10">
        <v>4900</v>
      </c>
      <c r="S85" s="10">
        <v>4392</v>
      </c>
      <c r="T85" s="10">
        <v>3082</v>
      </c>
      <c r="U85" s="10">
        <v>2450</v>
      </c>
      <c r="V85" s="10">
        <v>907</v>
      </c>
      <c r="W85" s="10">
        <v>2390</v>
      </c>
      <c r="X85" s="10">
        <v>10469</v>
      </c>
      <c r="Y85" s="10">
        <v>2910</v>
      </c>
      <c r="Z85" s="20"/>
    </row>
    <row r="86" spans="1:26" ht="30" hidden="1" customHeight="1" x14ac:dyDescent="0.25">
      <c r="A86" s="13"/>
      <c r="B86" s="33"/>
      <c r="C86" s="23"/>
      <c r="D86" s="15" t="e">
        <f t="shared" si="56"/>
        <v>#DIV/0!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13"/>
      <c r="Q86" s="10"/>
      <c r="R86" s="10"/>
      <c r="S86" s="10"/>
      <c r="T86" s="10"/>
      <c r="U86" s="10"/>
      <c r="V86" s="10"/>
      <c r="W86" s="10"/>
      <c r="X86" s="10"/>
      <c r="Y86" s="10"/>
    </row>
    <row r="87" spans="1:26" s="43" customFormat="1" ht="30" hidden="1" customHeight="1" x14ac:dyDescent="0.25">
      <c r="A87" s="13" t="s">
        <v>82</v>
      </c>
      <c r="B87" s="42"/>
      <c r="C87" s="42"/>
      <c r="D87" s="1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116"/>
      <c r="Q87" s="26"/>
      <c r="R87" s="26"/>
      <c r="S87" s="26"/>
      <c r="T87" s="26"/>
      <c r="U87" s="26"/>
      <c r="V87" s="26"/>
      <c r="W87" s="26"/>
      <c r="X87" s="26"/>
      <c r="Y87" s="26"/>
    </row>
    <row r="88" spans="1:26" ht="30" hidden="1" customHeight="1" x14ac:dyDescent="0.25">
      <c r="A88" s="13" t="s">
        <v>83</v>
      </c>
      <c r="B88" s="34"/>
      <c r="C88" s="27">
        <f>SUM(E88:Y88)</f>
        <v>0</v>
      </c>
      <c r="D88" s="15" t="e">
        <f t="shared" si="56"/>
        <v>#DIV/0!</v>
      </c>
      <c r="E88" s="34"/>
      <c r="F88" s="34"/>
      <c r="G88" s="34"/>
      <c r="H88" s="34"/>
      <c r="I88" s="34"/>
      <c r="J88" s="34"/>
      <c r="K88" s="34"/>
      <c r="L88" s="34"/>
      <c r="M88" s="34"/>
      <c r="N88" s="36"/>
      <c r="O88" s="34"/>
      <c r="P88" s="123"/>
      <c r="Q88" s="34"/>
      <c r="R88" s="34"/>
      <c r="S88" s="34"/>
      <c r="T88" s="34"/>
      <c r="U88" s="34"/>
      <c r="V88" s="34"/>
      <c r="W88" s="34"/>
      <c r="X88" s="34"/>
      <c r="Y88" s="34"/>
    </row>
    <row r="89" spans="1:26" ht="30" hidden="1" customHeight="1" x14ac:dyDescent="0.25">
      <c r="A89" s="44" t="s">
        <v>84</v>
      </c>
      <c r="B89" s="45"/>
      <c r="C89" s="45"/>
      <c r="D89" s="15" t="e">
        <f t="shared" si="56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127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85</v>
      </c>
      <c r="B90" s="41"/>
      <c r="C90" s="41"/>
      <c r="D90" s="15" t="e">
        <f t="shared" si="56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127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13" t="s">
        <v>86</v>
      </c>
      <c r="B91" s="29"/>
      <c r="C91" s="29" t="e">
        <f>C90/C89</f>
        <v>#DIV/0!</v>
      </c>
      <c r="D91" s="15" t="e">
        <f t="shared" si="56"/>
        <v>#DIV/0!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127"/>
      <c r="Q91" s="46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44" t="s">
        <v>178</v>
      </c>
      <c r="B92" s="83"/>
      <c r="C92" s="83"/>
      <c r="D92" s="47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128"/>
      <c r="Q92" s="83"/>
      <c r="R92" s="83"/>
      <c r="S92" s="83"/>
      <c r="T92" s="83"/>
      <c r="U92" s="83"/>
      <c r="V92" s="83"/>
      <c r="W92" s="83"/>
      <c r="X92" s="83"/>
      <c r="Y92" s="83"/>
    </row>
    <row r="93" spans="1:26" s="12" customFormat="1" ht="30" hidden="1" customHeight="1" outlineLevel="1" x14ac:dyDescent="0.2">
      <c r="A93" s="48" t="s">
        <v>87</v>
      </c>
      <c r="B93" s="23"/>
      <c r="C93" s="27"/>
      <c r="D93" s="15" t="e">
        <f t="shared" ref="D93:D130" si="58">C93/B93</f>
        <v>#DIV/0!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13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92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13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154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3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155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3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4.9" hidden="1" customHeight="1" outlineLevel="1" x14ac:dyDescent="0.2">
      <c r="A97" s="13" t="s">
        <v>88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3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50" customFormat="1" ht="33" hidden="1" customHeight="1" outlineLevel="1" x14ac:dyDescent="0.2">
      <c r="A98" s="13" t="s">
        <v>89</v>
      </c>
      <c r="B98" s="39"/>
      <c r="C98" s="26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3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4.15" hidden="1" customHeight="1" outlineLevel="1" x14ac:dyDescent="0.2">
      <c r="A99" s="11" t="s">
        <v>90</v>
      </c>
      <c r="B99" s="27"/>
      <c r="C99" s="27"/>
      <c r="D99" s="1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13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12" customFormat="1" ht="30" hidden="1" customHeight="1" x14ac:dyDescent="0.2">
      <c r="A100" s="32" t="s">
        <v>91</v>
      </c>
      <c r="B100" s="23"/>
      <c r="C100" s="27"/>
      <c r="D100" s="15" t="e">
        <f t="shared" si="58"/>
        <v>#DIV/0!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115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s="12" customFormat="1" ht="30" hidden="1" customHeight="1" x14ac:dyDescent="0.2">
      <c r="A101" s="13" t="s">
        <v>184</v>
      </c>
      <c r="B101" s="29" t="e">
        <f>B100/B99</f>
        <v>#DIV/0!</v>
      </c>
      <c r="C101" s="29" t="e">
        <f>C100/C99</f>
        <v>#DIV/0!</v>
      </c>
      <c r="D101" s="15"/>
      <c r="E101" s="29" t="e">
        <f>E100/E99</f>
        <v>#DIV/0!</v>
      </c>
      <c r="F101" s="29" t="e">
        <f>F100/F99</f>
        <v>#DIV/0!</v>
      </c>
      <c r="G101" s="29" t="e">
        <f t="shared" ref="G101:Y101" si="59">G100/G99</f>
        <v>#DIV/0!</v>
      </c>
      <c r="H101" s="29" t="e">
        <f t="shared" si="59"/>
        <v>#DIV/0!</v>
      </c>
      <c r="I101" s="29" t="e">
        <f t="shared" si="59"/>
        <v>#DIV/0!</v>
      </c>
      <c r="J101" s="29" t="e">
        <f t="shared" si="59"/>
        <v>#DIV/0!</v>
      </c>
      <c r="K101" s="29" t="e">
        <f t="shared" si="59"/>
        <v>#DIV/0!</v>
      </c>
      <c r="L101" s="29" t="e">
        <f t="shared" si="59"/>
        <v>#DIV/0!</v>
      </c>
      <c r="M101" s="29" t="e">
        <f t="shared" si="59"/>
        <v>#DIV/0!</v>
      </c>
      <c r="N101" s="29" t="e">
        <f t="shared" si="59"/>
        <v>#DIV/0!</v>
      </c>
      <c r="O101" s="29" t="e">
        <f t="shared" si="59"/>
        <v>#DIV/0!</v>
      </c>
      <c r="P101" s="118" t="e">
        <f t="shared" si="59"/>
        <v>#DIV/0!</v>
      </c>
      <c r="Q101" s="29" t="e">
        <f t="shared" si="59"/>
        <v>#DIV/0!</v>
      </c>
      <c r="R101" s="29" t="e">
        <f t="shared" si="59"/>
        <v>#DIV/0!</v>
      </c>
      <c r="S101" s="29" t="e">
        <f t="shared" si="59"/>
        <v>#DIV/0!</v>
      </c>
      <c r="T101" s="29" t="e">
        <f t="shared" si="59"/>
        <v>#DIV/0!</v>
      </c>
      <c r="U101" s="29" t="e">
        <f t="shared" si="59"/>
        <v>#DIV/0!</v>
      </c>
      <c r="V101" s="29" t="e">
        <f t="shared" si="59"/>
        <v>#DIV/0!</v>
      </c>
      <c r="W101" s="29" t="e">
        <f t="shared" si="59"/>
        <v>#DIV/0!</v>
      </c>
      <c r="X101" s="29" t="e">
        <f t="shared" si="59"/>
        <v>#DIV/0!</v>
      </c>
      <c r="Y101" s="29" t="e">
        <f t="shared" si="59"/>
        <v>#DIV/0!</v>
      </c>
    </row>
    <row r="102" spans="1:25" s="96" customFormat="1" ht="31.9" hidden="1" customHeight="1" x14ac:dyDescent="0.2">
      <c r="A102" s="94" t="s">
        <v>96</v>
      </c>
      <c r="B102" s="97">
        <f>B99-B100</f>
        <v>0</v>
      </c>
      <c r="C102" s="97">
        <f>C99-C100</f>
        <v>0</v>
      </c>
      <c r="D102" s="97"/>
      <c r="E102" s="97">
        <f t="shared" ref="E102:Y102" si="60">E99-E100</f>
        <v>0</v>
      </c>
      <c r="F102" s="97">
        <f t="shared" si="60"/>
        <v>0</v>
      </c>
      <c r="G102" s="97">
        <f t="shared" si="60"/>
        <v>0</v>
      </c>
      <c r="H102" s="97">
        <f t="shared" si="60"/>
        <v>0</v>
      </c>
      <c r="I102" s="97">
        <f t="shared" si="60"/>
        <v>0</v>
      </c>
      <c r="J102" s="97">
        <f t="shared" si="60"/>
        <v>0</v>
      </c>
      <c r="K102" s="97">
        <f t="shared" si="60"/>
        <v>0</v>
      </c>
      <c r="L102" s="97">
        <f t="shared" si="60"/>
        <v>0</v>
      </c>
      <c r="M102" s="97">
        <f t="shared" si="60"/>
        <v>0</v>
      </c>
      <c r="N102" s="97">
        <f t="shared" si="60"/>
        <v>0</v>
      </c>
      <c r="O102" s="97">
        <f t="shared" si="60"/>
        <v>0</v>
      </c>
      <c r="P102" s="129">
        <f t="shared" si="60"/>
        <v>0</v>
      </c>
      <c r="Q102" s="97">
        <f t="shared" si="60"/>
        <v>0</v>
      </c>
      <c r="R102" s="97">
        <f t="shared" si="60"/>
        <v>0</v>
      </c>
      <c r="S102" s="97">
        <f t="shared" si="60"/>
        <v>0</v>
      </c>
      <c r="T102" s="97">
        <f t="shared" si="60"/>
        <v>0</v>
      </c>
      <c r="U102" s="97">
        <f t="shared" si="60"/>
        <v>0</v>
      </c>
      <c r="V102" s="97">
        <f t="shared" si="60"/>
        <v>0</v>
      </c>
      <c r="W102" s="97">
        <f t="shared" si="60"/>
        <v>0</v>
      </c>
      <c r="X102" s="97">
        <f t="shared" si="60"/>
        <v>0</v>
      </c>
      <c r="Y102" s="97">
        <f t="shared" si="60"/>
        <v>0</v>
      </c>
    </row>
    <row r="103" spans="1:25" s="12" customFormat="1" ht="30" hidden="1" customHeight="1" x14ac:dyDescent="0.2">
      <c r="A103" s="11" t="s">
        <v>92</v>
      </c>
      <c r="B103" s="39"/>
      <c r="C103" s="26">
        <f t="shared" ref="C103:C106" si="61">SUM(E103:Y103)</f>
        <v>0</v>
      </c>
      <c r="D103" s="15" t="e">
        <f t="shared" si="58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13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93</v>
      </c>
      <c r="B104" s="39"/>
      <c r="C104" s="26">
        <f t="shared" si="61"/>
        <v>0</v>
      </c>
      <c r="D104" s="15" t="e">
        <f t="shared" si="58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13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94</v>
      </c>
      <c r="B105" s="39"/>
      <c r="C105" s="26">
        <f t="shared" si="61"/>
        <v>0</v>
      </c>
      <c r="D105" s="15" t="e">
        <f t="shared" si="58"/>
        <v>#DIV/0!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13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95</v>
      </c>
      <c r="B106" s="39"/>
      <c r="C106" s="26">
        <f t="shared" si="61"/>
        <v>0</v>
      </c>
      <c r="D106" s="15" t="e">
        <f t="shared" si="58"/>
        <v>#DIV/0!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121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s="12" customFormat="1" ht="30" hidden="1" customHeight="1" x14ac:dyDescent="0.2">
      <c r="A107" s="32" t="s">
        <v>97</v>
      </c>
      <c r="B107" s="27"/>
      <c r="C107" s="27">
        <f>SUM(E107:Y107)</f>
        <v>0</v>
      </c>
      <c r="D107" s="15" t="e">
        <f t="shared" si="58"/>
        <v>#DIV/0!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115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s="12" customFormat="1" ht="31.15" hidden="1" customHeight="1" x14ac:dyDescent="0.2">
      <c r="A108" s="13" t="s">
        <v>184</v>
      </c>
      <c r="B108" s="29" t="e">
        <f>B107/B99</f>
        <v>#DIV/0!</v>
      </c>
      <c r="C108" s="29" t="e">
        <f>C107/C99</f>
        <v>#DIV/0!</v>
      </c>
      <c r="D108" s="29"/>
      <c r="E108" s="29" t="e">
        <f t="shared" ref="E108:Y108" si="62">E107/E99</f>
        <v>#DIV/0!</v>
      </c>
      <c r="F108" s="29" t="e">
        <f t="shared" si="62"/>
        <v>#DIV/0!</v>
      </c>
      <c r="G108" s="29" t="e">
        <f t="shared" si="62"/>
        <v>#DIV/0!</v>
      </c>
      <c r="H108" s="29" t="e">
        <f t="shared" si="62"/>
        <v>#DIV/0!</v>
      </c>
      <c r="I108" s="29" t="e">
        <f t="shared" si="62"/>
        <v>#DIV/0!</v>
      </c>
      <c r="J108" s="29" t="e">
        <f t="shared" si="62"/>
        <v>#DIV/0!</v>
      </c>
      <c r="K108" s="29" t="e">
        <f t="shared" si="62"/>
        <v>#DIV/0!</v>
      </c>
      <c r="L108" s="29" t="e">
        <f t="shared" si="62"/>
        <v>#DIV/0!</v>
      </c>
      <c r="M108" s="29" t="e">
        <f t="shared" si="62"/>
        <v>#DIV/0!</v>
      </c>
      <c r="N108" s="29" t="e">
        <f t="shared" si="62"/>
        <v>#DIV/0!</v>
      </c>
      <c r="O108" s="29" t="e">
        <f t="shared" si="62"/>
        <v>#DIV/0!</v>
      </c>
      <c r="P108" s="118" t="e">
        <f t="shared" si="62"/>
        <v>#DIV/0!</v>
      </c>
      <c r="Q108" s="29" t="e">
        <f t="shared" si="62"/>
        <v>#DIV/0!</v>
      </c>
      <c r="R108" s="29" t="e">
        <f t="shared" si="62"/>
        <v>#DIV/0!</v>
      </c>
      <c r="S108" s="29" t="e">
        <f t="shared" si="62"/>
        <v>#DIV/0!</v>
      </c>
      <c r="T108" s="29" t="e">
        <f t="shared" si="62"/>
        <v>#DIV/0!</v>
      </c>
      <c r="U108" s="29" t="e">
        <f t="shared" si="62"/>
        <v>#DIV/0!</v>
      </c>
      <c r="V108" s="29" t="e">
        <f t="shared" si="62"/>
        <v>#DIV/0!</v>
      </c>
      <c r="W108" s="29" t="e">
        <f t="shared" si="62"/>
        <v>#DIV/0!</v>
      </c>
      <c r="X108" s="29" t="e">
        <f t="shared" si="62"/>
        <v>#DIV/0!</v>
      </c>
      <c r="Y108" s="29" t="e">
        <f t="shared" si="62"/>
        <v>#DIV/0!</v>
      </c>
    </row>
    <row r="109" spans="1:25" s="12" customFormat="1" ht="30" hidden="1" customHeight="1" x14ac:dyDescent="0.2">
      <c r="A109" s="11" t="s">
        <v>92</v>
      </c>
      <c r="B109" s="39"/>
      <c r="C109" s="26">
        <f t="shared" ref="C109:C119" si="63">SUM(E109:Y109)</f>
        <v>0</v>
      </c>
      <c r="D109" s="15" t="e">
        <f t="shared" si="58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13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93</v>
      </c>
      <c r="B110" s="39"/>
      <c r="C110" s="26">
        <f t="shared" si="63"/>
        <v>0</v>
      </c>
      <c r="D110" s="15" t="e">
        <f t="shared" si="58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13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94</v>
      </c>
      <c r="B111" s="39"/>
      <c r="C111" s="26">
        <f t="shared" si="63"/>
        <v>0</v>
      </c>
      <c r="D111" s="15" t="e">
        <f t="shared" si="58"/>
        <v>#DIV/0!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3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95</v>
      </c>
      <c r="B112" s="39"/>
      <c r="C112" s="26">
        <f t="shared" si="63"/>
        <v>0</v>
      </c>
      <c r="D112" s="15" t="e">
        <f t="shared" si="58"/>
        <v>#DIV/0!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121"/>
      <c r="Q112" s="24"/>
      <c r="R112" s="24"/>
      <c r="S112" s="24"/>
      <c r="T112" s="84"/>
      <c r="U112" s="24"/>
      <c r="V112" s="24"/>
      <c r="W112" s="24"/>
      <c r="X112" s="24"/>
      <c r="Y112" s="24"/>
    </row>
    <row r="113" spans="1:25" s="50" customFormat="1" ht="48" hidden="1" customHeight="1" x14ac:dyDescent="0.2">
      <c r="A113" s="13" t="s">
        <v>193</v>
      </c>
      <c r="B113" s="39"/>
      <c r="C113" s="26">
        <v>595200</v>
      </c>
      <c r="D113" s="16" t="e">
        <f t="shared" si="58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115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30" hidden="1" customHeight="1" x14ac:dyDescent="0.2">
      <c r="A114" s="32" t="s">
        <v>194</v>
      </c>
      <c r="B114" s="27"/>
      <c r="C114" s="27">
        <f t="shared" si="63"/>
        <v>0</v>
      </c>
      <c r="D114" s="15" t="e">
        <f t="shared" si="58"/>
        <v>#DIV/0!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115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s="12" customFormat="1" ht="27" hidden="1" customHeight="1" x14ac:dyDescent="0.2">
      <c r="A115" s="13" t="s">
        <v>52</v>
      </c>
      <c r="B115" s="30" t="e">
        <f>B114/B113</f>
        <v>#DIV/0!</v>
      </c>
      <c r="C115" s="30">
        <f>C114/C113</f>
        <v>0</v>
      </c>
      <c r="D115" s="9"/>
      <c r="E115" s="30" t="e">
        <f t="shared" ref="E115:Y115" si="64">E114/E113</f>
        <v>#DIV/0!</v>
      </c>
      <c r="F115" s="30" t="e">
        <f t="shared" si="64"/>
        <v>#DIV/0!</v>
      </c>
      <c r="G115" s="30" t="e">
        <f t="shared" si="64"/>
        <v>#DIV/0!</v>
      </c>
      <c r="H115" s="30" t="e">
        <f t="shared" si="64"/>
        <v>#DIV/0!</v>
      </c>
      <c r="I115" s="30" t="e">
        <f t="shared" si="64"/>
        <v>#DIV/0!</v>
      </c>
      <c r="J115" s="30" t="e">
        <f t="shared" si="64"/>
        <v>#DIV/0!</v>
      </c>
      <c r="K115" s="30" t="e">
        <f t="shared" si="64"/>
        <v>#DIV/0!</v>
      </c>
      <c r="L115" s="30" t="e">
        <f t="shared" si="64"/>
        <v>#DIV/0!</v>
      </c>
      <c r="M115" s="30" t="e">
        <f t="shared" si="64"/>
        <v>#DIV/0!</v>
      </c>
      <c r="N115" s="30" t="e">
        <f t="shared" si="64"/>
        <v>#DIV/0!</v>
      </c>
      <c r="O115" s="30" t="e">
        <f t="shared" si="64"/>
        <v>#DIV/0!</v>
      </c>
      <c r="P115" s="117" t="e">
        <f t="shared" si="64"/>
        <v>#DIV/0!</v>
      </c>
      <c r="Q115" s="30" t="e">
        <f t="shared" si="64"/>
        <v>#DIV/0!</v>
      </c>
      <c r="R115" s="30" t="e">
        <f t="shared" si="64"/>
        <v>#DIV/0!</v>
      </c>
      <c r="S115" s="30" t="e">
        <f t="shared" si="64"/>
        <v>#DIV/0!</v>
      </c>
      <c r="T115" s="30" t="e">
        <f t="shared" si="64"/>
        <v>#DIV/0!</v>
      </c>
      <c r="U115" s="30" t="e">
        <f t="shared" si="64"/>
        <v>#DIV/0!</v>
      </c>
      <c r="V115" s="30" t="e">
        <f t="shared" si="64"/>
        <v>#DIV/0!</v>
      </c>
      <c r="W115" s="30" t="e">
        <f t="shared" si="64"/>
        <v>#DIV/0!</v>
      </c>
      <c r="X115" s="30" t="e">
        <f t="shared" si="64"/>
        <v>#DIV/0!</v>
      </c>
      <c r="Y115" s="30" t="e">
        <f t="shared" si="64"/>
        <v>#DIV/0!</v>
      </c>
    </row>
    <row r="116" spans="1:25" s="12" customFormat="1" ht="30" hidden="1" customHeight="1" x14ac:dyDescent="0.2">
      <c r="A116" s="11" t="s">
        <v>92</v>
      </c>
      <c r="B116" s="26"/>
      <c r="C116" s="26">
        <f t="shared" si="63"/>
        <v>0</v>
      </c>
      <c r="D116" s="15" t="e">
        <f t="shared" si="58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13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0" hidden="1" customHeight="1" x14ac:dyDescent="0.2">
      <c r="A117" s="11" t="s">
        <v>93</v>
      </c>
      <c r="B117" s="26"/>
      <c r="C117" s="26">
        <f t="shared" si="63"/>
        <v>0</v>
      </c>
      <c r="D117" s="15" t="e">
        <f t="shared" si="58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13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94</v>
      </c>
      <c r="B118" s="26"/>
      <c r="C118" s="26">
        <f t="shared" si="63"/>
        <v>0</v>
      </c>
      <c r="D118" s="15" t="e">
        <f t="shared" si="58"/>
        <v>#DIV/0!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13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1.15" hidden="1" customHeight="1" x14ac:dyDescent="0.2">
      <c r="A119" s="11" t="s">
        <v>95</v>
      </c>
      <c r="B119" s="39"/>
      <c r="C119" s="26">
        <f t="shared" si="63"/>
        <v>0</v>
      </c>
      <c r="D119" s="15" t="e">
        <f t="shared" si="58"/>
        <v>#DIV/0!</v>
      </c>
      <c r="E119" s="24"/>
      <c r="F119" s="24"/>
      <c r="G119" s="51"/>
      <c r="H119" s="51"/>
      <c r="I119" s="24"/>
      <c r="J119" s="24"/>
      <c r="K119" s="24"/>
      <c r="L119" s="24"/>
      <c r="M119" s="24"/>
      <c r="N119" s="24"/>
      <c r="O119" s="24"/>
      <c r="P119" s="121"/>
      <c r="Q119" s="24"/>
      <c r="R119" s="24"/>
      <c r="S119" s="24"/>
      <c r="T119" s="84"/>
      <c r="U119" s="24"/>
      <c r="V119" s="24"/>
      <c r="W119" s="24"/>
      <c r="X119" s="24"/>
      <c r="Y119" s="24"/>
    </row>
    <row r="120" spans="1:25" s="12" customFormat="1" ht="31.15" hidden="1" customHeight="1" x14ac:dyDescent="0.2">
      <c r="A120" s="32" t="s">
        <v>98</v>
      </c>
      <c r="B120" s="53" t="e">
        <f>B114/B107*10</f>
        <v>#DIV/0!</v>
      </c>
      <c r="C120" s="53" t="e">
        <f>C114/C107*10</f>
        <v>#DIV/0!</v>
      </c>
      <c r="D120" s="15" t="e">
        <f t="shared" si="58"/>
        <v>#DIV/0!</v>
      </c>
      <c r="E120" s="54" t="e">
        <f t="shared" ref="E120:Y120" si="65">E114/E107*10</f>
        <v>#DIV/0!</v>
      </c>
      <c r="F120" s="54" t="e">
        <f t="shared" si="65"/>
        <v>#DIV/0!</v>
      </c>
      <c r="G120" s="54" t="e">
        <f t="shared" si="65"/>
        <v>#DIV/0!</v>
      </c>
      <c r="H120" s="54" t="e">
        <f t="shared" si="65"/>
        <v>#DIV/0!</v>
      </c>
      <c r="I120" s="54" t="e">
        <f t="shared" si="65"/>
        <v>#DIV/0!</v>
      </c>
      <c r="J120" s="54" t="e">
        <f t="shared" si="65"/>
        <v>#DIV/0!</v>
      </c>
      <c r="K120" s="54" t="e">
        <f t="shared" si="65"/>
        <v>#DIV/0!</v>
      </c>
      <c r="L120" s="54" t="e">
        <f t="shared" si="65"/>
        <v>#DIV/0!</v>
      </c>
      <c r="M120" s="54" t="e">
        <f t="shared" si="65"/>
        <v>#DIV/0!</v>
      </c>
      <c r="N120" s="54" t="e">
        <f t="shared" si="65"/>
        <v>#DIV/0!</v>
      </c>
      <c r="O120" s="54" t="e">
        <f t="shared" si="65"/>
        <v>#DIV/0!</v>
      </c>
      <c r="P120" s="130" t="e">
        <f t="shared" si="65"/>
        <v>#DIV/0!</v>
      </c>
      <c r="Q120" s="54" t="e">
        <f t="shared" si="65"/>
        <v>#DIV/0!</v>
      </c>
      <c r="R120" s="54" t="e">
        <f t="shared" si="65"/>
        <v>#DIV/0!</v>
      </c>
      <c r="S120" s="54" t="e">
        <f t="shared" si="65"/>
        <v>#DIV/0!</v>
      </c>
      <c r="T120" s="54" t="e">
        <f t="shared" si="65"/>
        <v>#DIV/0!</v>
      </c>
      <c r="U120" s="54" t="e">
        <f t="shared" si="65"/>
        <v>#DIV/0!</v>
      </c>
      <c r="V120" s="54" t="e">
        <f t="shared" si="65"/>
        <v>#DIV/0!</v>
      </c>
      <c r="W120" s="54" t="e">
        <f t="shared" si="65"/>
        <v>#DIV/0!</v>
      </c>
      <c r="X120" s="54" t="e">
        <f t="shared" si="65"/>
        <v>#DIV/0!</v>
      </c>
      <c r="Y120" s="54" t="e">
        <f t="shared" si="65"/>
        <v>#DIV/0!</v>
      </c>
    </row>
    <row r="121" spans="1:25" s="12" customFormat="1" ht="30" hidden="1" customHeight="1" x14ac:dyDescent="0.2">
      <c r="A121" s="11" t="s">
        <v>92</v>
      </c>
      <c r="B121" s="54" t="e">
        <f t="shared" ref="B121:E124" si="66">B116/B109*10</f>
        <v>#DIV/0!</v>
      </c>
      <c r="C121" s="54" t="e">
        <f t="shared" si="66"/>
        <v>#DIV/0!</v>
      </c>
      <c r="D121" s="15" t="e">
        <f t="shared" si="58"/>
        <v>#DIV/0!</v>
      </c>
      <c r="E121" s="54" t="e">
        <f t="shared" ref="E121:Y121" si="67">E116/E109*10</f>
        <v>#DIV/0!</v>
      </c>
      <c r="F121" s="54" t="e">
        <f t="shared" si="67"/>
        <v>#DIV/0!</v>
      </c>
      <c r="G121" s="54" t="e">
        <f t="shared" si="67"/>
        <v>#DIV/0!</v>
      </c>
      <c r="H121" s="54" t="e">
        <f t="shared" si="67"/>
        <v>#DIV/0!</v>
      </c>
      <c r="I121" s="54" t="e">
        <f t="shared" si="67"/>
        <v>#DIV/0!</v>
      </c>
      <c r="J121" s="54" t="e">
        <f t="shared" si="67"/>
        <v>#DIV/0!</v>
      </c>
      <c r="K121" s="54" t="e">
        <f t="shared" si="67"/>
        <v>#DIV/0!</v>
      </c>
      <c r="L121" s="54" t="e">
        <f t="shared" si="67"/>
        <v>#DIV/0!</v>
      </c>
      <c r="M121" s="54" t="e">
        <f t="shared" si="67"/>
        <v>#DIV/0!</v>
      </c>
      <c r="N121" s="54" t="e">
        <f t="shared" si="67"/>
        <v>#DIV/0!</v>
      </c>
      <c r="O121" s="54" t="e">
        <f t="shared" si="67"/>
        <v>#DIV/0!</v>
      </c>
      <c r="P121" s="130" t="e">
        <f t="shared" si="67"/>
        <v>#DIV/0!</v>
      </c>
      <c r="Q121" s="54" t="e">
        <f t="shared" si="67"/>
        <v>#DIV/0!</v>
      </c>
      <c r="R121" s="54" t="e">
        <f t="shared" si="67"/>
        <v>#DIV/0!</v>
      </c>
      <c r="S121" s="54" t="e">
        <f t="shared" si="67"/>
        <v>#DIV/0!</v>
      </c>
      <c r="T121" s="54" t="e">
        <f t="shared" si="67"/>
        <v>#DIV/0!</v>
      </c>
      <c r="U121" s="54" t="e">
        <f t="shared" si="67"/>
        <v>#DIV/0!</v>
      </c>
      <c r="V121" s="54" t="e">
        <f t="shared" si="67"/>
        <v>#DIV/0!</v>
      </c>
      <c r="W121" s="54" t="e">
        <f t="shared" si="67"/>
        <v>#DIV/0!</v>
      </c>
      <c r="X121" s="54" t="e">
        <f t="shared" si="67"/>
        <v>#DIV/0!</v>
      </c>
      <c r="Y121" s="54" t="e">
        <f t="shared" si="67"/>
        <v>#DIV/0!</v>
      </c>
    </row>
    <row r="122" spans="1:25" s="12" customFormat="1" ht="30" hidden="1" customHeight="1" x14ac:dyDescent="0.2">
      <c r="A122" s="11" t="s">
        <v>93</v>
      </c>
      <c r="B122" s="54" t="e">
        <f t="shared" si="66"/>
        <v>#DIV/0!</v>
      </c>
      <c r="C122" s="54" t="e">
        <f t="shared" si="66"/>
        <v>#DIV/0!</v>
      </c>
      <c r="D122" s="15" t="e">
        <f t="shared" si="58"/>
        <v>#DIV/0!</v>
      </c>
      <c r="E122" s="54"/>
      <c r="F122" s="54" t="e">
        <f t="shared" ref="F122:M123" si="68">F117/F110*10</f>
        <v>#DIV/0!</v>
      </c>
      <c r="G122" s="54" t="e">
        <f t="shared" si="68"/>
        <v>#DIV/0!</v>
      </c>
      <c r="H122" s="54" t="e">
        <f t="shared" si="68"/>
        <v>#DIV/0!</v>
      </c>
      <c r="I122" s="54" t="e">
        <f t="shared" si="68"/>
        <v>#DIV/0!</v>
      </c>
      <c r="J122" s="54" t="e">
        <f t="shared" si="68"/>
        <v>#DIV/0!</v>
      </c>
      <c r="K122" s="54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/>
      <c r="O122" s="54" t="e">
        <f>O117/O110*10</f>
        <v>#DIV/0!</v>
      </c>
      <c r="P122" s="130" t="e">
        <f>P117/P110*10</f>
        <v>#DIV/0!</v>
      </c>
      <c r="Q122" s="54"/>
      <c r="R122" s="54" t="e">
        <f t="shared" ref="R122:U123" si="69">R117/R110*10</f>
        <v>#DIV/0!</v>
      </c>
      <c r="S122" s="54" t="e">
        <f t="shared" si="69"/>
        <v>#DIV/0!</v>
      </c>
      <c r="T122" s="54" t="e">
        <f t="shared" si="69"/>
        <v>#DIV/0!</v>
      </c>
      <c r="U122" s="54" t="e">
        <f t="shared" si="69"/>
        <v>#DIV/0!</v>
      </c>
      <c r="V122" s="54"/>
      <c r="W122" s="54"/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94</v>
      </c>
      <c r="B123" s="54" t="e">
        <f t="shared" si="66"/>
        <v>#DIV/0!</v>
      </c>
      <c r="C123" s="54" t="e">
        <f t="shared" si="66"/>
        <v>#DIV/0!</v>
      </c>
      <c r="D123" s="15" t="e">
        <f t="shared" si="58"/>
        <v>#DIV/0!</v>
      </c>
      <c r="E123" s="54" t="e">
        <f>E118/E111*10</f>
        <v>#DIV/0!</v>
      </c>
      <c r="F123" s="54" t="e">
        <f t="shared" si="68"/>
        <v>#DIV/0!</v>
      </c>
      <c r="G123" s="54" t="e">
        <f t="shared" si="68"/>
        <v>#DIV/0!</v>
      </c>
      <c r="H123" s="54" t="e">
        <f t="shared" si="68"/>
        <v>#DIV/0!</v>
      </c>
      <c r="I123" s="54" t="e">
        <f t="shared" si="68"/>
        <v>#DIV/0!</v>
      </c>
      <c r="J123" s="54" t="e">
        <f t="shared" si="68"/>
        <v>#DIV/0!</v>
      </c>
      <c r="K123" s="54" t="e">
        <f t="shared" si="68"/>
        <v>#DIV/0!</v>
      </c>
      <c r="L123" s="54" t="e">
        <f t="shared" si="68"/>
        <v>#DIV/0!</v>
      </c>
      <c r="M123" s="54" t="e">
        <f t="shared" si="68"/>
        <v>#DIV/0!</v>
      </c>
      <c r="N123" s="54" t="e">
        <f>N118/N111*10</f>
        <v>#DIV/0!</v>
      </c>
      <c r="O123" s="54" t="e">
        <f>O118/O111*10</f>
        <v>#DIV/0!</v>
      </c>
      <c r="P123" s="130" t="e">
        <f>P118/P111*10</f>
        <v>#DIV/0!</v>
      </c>
      <c r="Q123" s="54" t="e">
        <f>Q118/Q111*10</f>
        <v>#DIV/0!</v>
      </c>
      <c r="R123" s="54" t="e">
        <f t="shared" si="69"/>
        <v>#DIV/0!</v>
      </c>
      <c r="S123" s="54" t="e">
        <f t="shared" si="69"/>
        <v>#DIV/0!</v>
      </c>
      <c r="T123" s="54" t="e">
        <f t="shared" si="69"/>
        <v>#DIV/0!</v>
      </c>
      <c r="U123" s="54" t="e">
        <f t="shared" si="69"/>
        <v>#DIV/0!</v>
      </c>
      <c r="V123" s="54" t="e">
        <f>V118/V111*10</f>
        <v>#DIV/0!</v>
      </c>
      <c r="W123" s="54" t="e">
        <f>W118/W111*10</f>
        <v>#DIV/0!</v>
      </c>
      <c r="X123" s="54" t="e">
        <f>X118/X111*10</f>
        <v>#DIV/0!</v>
      </c>
      <c r="Y123" s="54" t="e">
        <f>Y118/Y111*10</f>
        <v>#DIV/0!</v>
      </c>
    </row>
    <row r="124" spans="1:25" s="12" customFormat="1" ht="30" hidden="1" customHeight="1" x14ac:dyDescent="0.2">
      <c r="A124" s="11" t="s">
        <v>95</v>
      </c>
      <c r="B124" s="54" t="e">
        <f t="shared" si="66"/>
        <v>#DIV/0!</v>
      </c>
      <c r="C124" s="54" t="e">
        <f t="shared" si="66"/>
        <v>#DIV/0!</v>
      </c>
      <c r="D124" s="15" t="e">
        <f t="shared" si="58"/>
        <v>#DIV/0!</v>
      </c>
      <c r="E124" s="54" t="e">
        <f t="shared" si="66"/>
        <v>#DIV/0!</v>
      </c>
      <c r="F124" s="54"/>
      <c r="G124" s="54">
        <v>10</v>
      </c>
      <c r="H124" s="54"/>
      <c r="I124" s="54" t="e">
        <f>I119/I112*10</f>
        <v>#DIV/0!</v>
      </c>
      <c r="J124" s="54"/>
      <c r="K124" s="54"/>
      <c r="L124" s="54"/>
      <c r="M124" s="54"/>
      <c r="N124" s="54"/>
      <c r="O124" s="54"/>
      <c r="P124" s="130"/>
      <c r="Q124" s="54" t="e">
        <f>Q119/Q112*10</f>
        <v>#DIV/0!</v>
      </c>
      <c r="R124" s="54" t="e">
        <f>R119/R112*10</f>
        <v>#DIV/0!</v>
      </c>
      <c r="S124" s="54"/>
      <c r="T124" s="54"/>
      <c r="U124" s="54" t="e">
        <f>U119/U112*10</f>
        <v>#DIV/0!</v>
      </c>
      <c r="V124" s="54"/>
      <c r="W124" s="54" t="e">
        <f>W119/W112*10</f>
        <v>#DIV/0!</v>
      </c>
      <c r="X124" s="54"/>
      <c r="Y124" s="54"/>
    </row>
    <row r="125" spans="1:25" s="12" customFormat="1" ht="30" hidden="1" customHeight="1" outlineLevel="1" x14ac:dyDescent="0.2">
      <c r="A125" s="55" t="s">
        <v>158</v>
      </c>
      <c r="B125" s="23"/>
      <c r="C125" s="26">
        <f>SUM(E125:Y125)</f>
        <v>0</v>
      </c>
      <c r="D125" s="15"/>
      <c r="E125" s="38"/>
      <c r="F125" s="37"/>
      <c r="G125" s="58"/>
      <c r="H125" s="37"/>
      <c r="I125" s="37"/>
      <c r="J125" s="37"/>
      <c r="K125" s="37"/>
      <c r="L125" s="54"/>
      <c r="M125" s="37"/>
      <c r="N125" s="37"/>
      <c r="O125" s="37"/>
      <c r="P125" s="119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159</v>
      </c>
      <c r="B126" s="23"/>
      <c r="C126" s="26">
        <f>SUM(E126:Y126)</f>
        <v>0</v>
      </c>
      <c r="D126" s="15"/>
      <c r="E126" s="38"/>
      <c r="F126" s="37"/>
      <c r="G126" s="37"/>
      <c r="H126" s="37"/>
      <c r="I126" s="37"/>
      <c r="J126" s="37"/>
      <c r="K126" s="37"/>
      <c r="L126" s="54"/>
      <c r="M126" s="37"/>
      <c r="N126" s="37"/>
      <c r="O126" s="37"/>
      <c r="P126" s="119"/>
      <c r="Q126" s="37"/>
      <c r="R126" s="37"/>
      <c r="S126" s="54"/>
      <c r="T126" s="26"/>
      <c r="U126" s="98"/>
      <c r="V126" s="98"/>
      <c r="W126" s="98"/>
      <c r="X126" s="26"/>
      <c r="Y126" s="37"/>
    </row>
    <row r="127" spans="1:25" s="12" customFormat="1" ht="30" hidden="1" customHeight="1" x14ac:dyDescent="0.2">
      <c r="A127" s="32" t="s">
        <v>98</v>
      </c>
      <c r="B127" s="60"/>
      <c r="C127" s="60" t="e">
        <f>C126/C125*10</f>
        <v>#DIV/0!</v>
      </c>
      <c r="D127" s="58"/>
      <c r="E127" s="58"/>
      <c r="F127" s="58"/>
      <c r="G127" s="58"/>
      <c r="H127" s="58" t="e">
        <f>H126/H125*10</f>
        <v>#DIV/0!</v>
      </c>
      <c r="I127" s="58"/>
      <c r="J127" s="58"/>
      <c r="K127" s="58"/>
      <c r="L127" s="58"/>
      <c r="M127" s="58" t="e">
        <f>M126/M125*10</f>
        <v>#DIV/0!</v>
      </c>
      <c r="N127" s="58"/>
      <c r="O127" s="58"/>
      <c r="P127" s="131" t="e">
        <f>P126/P125*10</f>
        <v>#DIV/0!</v>
      </c>
      <c r="Q127" s="58"/>
      <c r="R127" s="54" t="e">
        <f>R126/R125*10</f>
        <v>#DIV/0!</v>
      </c>
      <c r="S127" s="54"/>
      <c r="T127" s="54" t="e">
        <f>T126/T125*10</f>
        <v>#DIV/0!</v>
      </c>
      <c r="U127" s="58"/>
      <c r="V127" s="58"/>
      <c r="W127" s="58"/>
      <c r="X127" s="54" t="e">
        <f>X126/X125*10</f>
        <v>#DIV/0!</v>
      </c>
      <c r="Y127" s="38"/>
    </row>
    <row r="128" spans="1:25" s="12" customFormat="1" ht="30" hidden="1" customHeight="1" x14ac:dyDescent="0.2">
      <c r="A128" s="55" t="s">
        <v>99</v>
      </c>
      <c r="B128" s="56"/>
      <c r="C128" s="56">
        <f>SUM(E128:Y128)</f>
        <v>0</v>
      </c>
      <c r="D128" s="15" t="e">
        <f t="shared" si="58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132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30" hidden="1" customHeight="1" x14ac:dyDescent="0.2">
      <c r="A129" s="32" t="s">
        <v>100</v>
      </c>
      <c r="B129" s="27"/>
      <c r="C129" s="27">
        <f>SUM(E129:Y129)</f>
        <v>0</v>
      </c>
      <c r="D129" s="15" t="e">
        <f t="shared" si="58"/>
        <v>#DIV/0!</v>
      </c>
      <c r="E129" s="24"/>
      <c r="F129" s="24"/>
      <c r="G129" s="24"/>
      <c r="H129" s="24"/>
      <c r="I129" s="24"/>
      <c r="J129" s="24"/>
      <c r="K129" s="26"/>
      <c r="L129" s="26"/>
      <c r="M129" s="26"/>
      <c r="N129" s="24"/>
      <c r="O129" s="24"/>
      <c r="P129" s="121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6" s="12" customFormat="1" ht="30" hidden="1" customHeight="1" x14ac:dyDescent="0.2">
      <c r="A130" s="32" t="s">
        <v>101</v>
      </c>
      <c r="B130" s="54"/>
      <c r="C130" s="54" t="e">
        <f>C128/C129</f>
        <v>#DIV/0!</v>
      </c>
      <c r="D130" s="15" t="e">
        <f t="shared" si="58"/>
        <v>#DIV/0!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130"/>
      <c r="Q130" s="54"/>
      <c r="R130" s="54"/>
      <c r="S130" s="54"/>
      <c r="T130" s="54"/>
      <c r="U130" s="54"/>
      <c r="V130" s="54"/>
      <c r="W130" s="54"/>
      <c r="X130" s="54"/>
      <c r="Y130" s="54"/>
    </row>
    <row r="131" spans="1:26" s="12" customFormat="1" ht="30" hidden="1" customHeight="1" x14ac:dyDescent="0.2">
      <c r="A131" s="11" t="s">
        <v>102</v>
      </c>
      <c r="B131" s="27"/>
      <c r="C131" s="27"/>
      <c r="D131" s="15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133"/>
      <c r="Q131" s="93"/>
      <c r="R131" s="93"/>
      <c r="S131" s="93"/>
      <c r="T131" s="93"/>
      <c r="U131" s="93"/>
      <c r="V131" s="93"/>
      <c r="W131" s="93"/>
      <c r="X131" s="93"/>
      <c r="Y131" s="93"/>
    </row>
    <row r="132" spans="1:26" s="12" customFormat="1" ht="27" hidden="1" customHeight="1" x14ac:dyDescent="0.2">
      <c r="A132" s="13" t="s">
        <v>103</v>
      </c>
      <c r="B132" s="23"/>
      <c r="C132" s="27">
        <f>SUM(E132:Y132)</f>
        <v>0</v>
      </c>
      <c r="D132" s="15"/>
      <c r="E132" s="51"/>
      <c r="F132" s="51"/>
      <c r="G132" s="51"/>
      <c r="H132" s="51"/>
      <c r="I132" s="51"/>
      <c r="J132" s="51"/>
      <c r="K132" s="51"/>
      <c r="L132" s="26"/>
      <c r="M132" s="51"/>
      <c r="N132" s="51"/>
      <c r="O132" s="51"/>
      <c r="P132" s="132"/>
      <c r="Q132" s="51"/>
      <c r="R132" s="51"/>
      <c r="S132" s="51"/>
      <c r="T132" s="54"/>
      <c r="U132" s="51"/>
      <c r="V132" s="51"/>
      <c r="W132" s="51"/>
      <c r="X132" s="51"/>
      <c r="Y132" s="51"/>
    </row>
    <row r="133" spans="1:26" s="12" customFormat="1" ht="31.9" hidden="1" customHeight="1" outlineLevel="1" x14ac:dyDescent="0.2">
      <c r="A133" s="13" t="s">
        <v>104</v>
      </c>
      <c r="B133" s="27"/>
      <c r="C133" s="27"/>
      <c r="D133" s="15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132"/>
      <c r="Q133" s="51"/>
      <c r="R133" s="51"/>
      <c r="S133" s="51"/>
      <c r="T133" s="51"/>
      <c r="U133" s="51"/>
      <c r="V133" s="51"/>
      <c r="W133" s="51"/>
      <c r="X133" s="51"/>
      <c r="Y133" s="51"/>
      <c r="Z133" s="74"/>
    </row>
    <row r="134" spans="1:26" s="12" customFormat="1" ht="30" hidden="1" customHeight="1" outlineLevel="1" x14ac:dyDescent="0.2">
      <c r="A134" s="55" t="s">
        <v>105</v>
      </c>
      <c r="B134" s="23"/>
      <c r="C134" s="27">
        <f>SUM(E134:Y134)</f>
        <v>0</v>
      </c>
      <c r="D134" s="15" t="e">
        <f t="shared" ref="D134:D174" si="70">C134/B134</f>
        <v>#DIV/0!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115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6" s="12" customFormat="1" ht="19.149999999999999" hidden="1" customHeight="1" x14ac:dyDescent="0.2">
      <c r="A135" s="13" t="s">
        <v>188</v>
      </c>
      <c r="B135" s="33" t="e">
        <f>B134/B133</f>
        <v>#DIV/0!</v>
      </c>
      <c r="C135" s="33" t="e">
        <f>C134/C133</f>
        <v>#DIV/0!</v>
      </c>
      <c r="D135" s="15"/>
      <c r="E135" s="35" t="e">
        <f t="shared" ref="E135:Y135" si="71">E134/E133</f>
        <v>#DIV/0!</v>
      </c>
      <c r="F135" s="35" t="e">
        <f t="shared" si="71"/>
        <v>#DIV/0!</v>
      </c>
      <c r="G135" s="35" t="e">
        <f t="shared" si="71"/>
        <v>#DIV/0!</v>
      </c>
      <c r="H135" s="35" t="e">
        <f t="shared" si="71"/>
        <v>#DIV/0!</v>
      </c>
      <c r="I135" s="35" t="e">
        <f t="shared" si="71"/>
        <v>#DIV/0!</v>
      </c>
      <c r="J135" s="35" t="e">
        <f t="shared" si="71"/>
        <v>#DIV/0!</v>
      </c>
      <c r="K135" s="35" t="e">
        <f t="shared" si="71"/>
        <v>#DIV/0!</v>
      </c>
      <c r="L135" s="35" t="e">
        <f t="shared" si="71"/>
        <v>#DIV/0!</v>
      </c>
      <c r="M135" s="35" t="e">
        <f t="shared" si="71"/>
        <v>#DIV/0!</v>
      </c>
      <c r="N135" s="35" t="e">
        <f t="shared" si="71"/>
        <v>#DIV/0!</v>
      </c>
      <c r="O135" s="35" t="e">
        <f t="shared" si="71"/>
        <v>#DIV/0!</v>
      </c>
      <c r="P135" s="122" t="e">
        <f t="shared" si="71"/>
        <v>#DIV/0!</v>
      </c>
      <c r="Q135" s="35" t="e">
        <f t="shared" si="71"/>
        <v>#DIV/0!</v>
      </c>
      <c r="R135" s="35" t="e">
        <f t="shared" si="71"/>
        <v>#DIV/0!</v>
      </c>
      <c r="S135" s="35" t="e">
        <f t="shared" si="71"/>
        <v>#DIV/0!</v>
      </c>
      <c r="T135" s="35" t="e">
        <f t="shared" si="71"/>
        <v>#DIV/0!</v>
      </c>
      <c r="U135" s="35" t="e">
        <f t="shared" si="71"/>
        <v>#DIV/0!</v>
      </c>
      <c r="V135" s="35" t="e">
        <f t="shared" si="71"/>
        <v>#DIV/0!</v>
      </c>
      <c r="W135" s="35" t="e">
        <f t="shared" si="71"/>
        <v>#DIV/0!</v>
      </c>
      <c r="X135" s="35" t="e">
        <f t="shared" si="71"/>
        <v>#DIV/0!</v>
      </c>
      <c r="Y135" s="35" t="e">
        <f t="shared" si="71"/>
        <v>#DIV/0!</v>
      </c>
    </row>
    <row r="136" spans="1:26" s="96" customFormat="1" ht="21" hidden="1" customHeight="1" x14ac:dyDescent="0.2">
      <c r="A136" s="94" t="s">
        <v>96</v>
      </c>
      <c r="B136" s="95">
        <f>B133-B134</f>
        <v>0</v>
      </c>
      <c r="C136" s="95">
        <f>C133-C134</f>
        <v>0</v>
      </c>
      <c r="D136" s="95"/>
      <c r="E136" s="95">
        <f t="shared" ref="E136:Y136" si="72">E133-E134</f>
        <v>0</v>
      </c>
      <c r="F136" s="95">
        <f t="shared" si="72"/>
        <v>0</v>
      </c>
      <c r="G136" s="95">
        <f t="shared" si="72"/>
        <v>0</v>
      </c>
      <c r="H136" s="95">
        <f t="shared" si="72"/>
        <v>0</v>
      </c>
      <c r="I136" s="95">
        <f t="shared" si="72"/>
        <v>0</v>
      </c>
      <c r="J136" s="95">
        <f t="shared" si="72"/>
        <v>0</v>
      </c>
      <c r="K136" s="95">
        <f t="shared" si="72"/>
        <v>0</v>
      </c>
      <c r="L136" s="95">
        <f t="shared" si="72"/>
        <v>0</v>
      </c>
      <c r="M136" s="95">
        <f t="shared" si="72"/>
        <v>0</v>
      </c>
      <c r="N136" s="95">
        <f t="shared" si="72"/>
        <v>0</v>
      </c>
      <c r="O136" s="95">
        <f t="shared" si="72"/>
        <v>0</v>
      </c>
      <c r="P136" s="134">
        <f t="shared" si="72"/>
        <v>0</v>
      </c>
      <c r="Q136" s="95">
        <f t="shared" si="72"/>
        <v>0</v>
      </c>
      <c r="R136" s="95">
        <f t="shared" si="72"/>
        <v>0</v>
      </c>
      <c r="S136" s="95">
        <f t="shared" si="72"/>
        <v>0</v>
      </c>
      <c r="T136" s="95">
        <f t="shared" si="72"/>
        <v>0</v>
      </c>
      <c r="U136" s="95">
        <f t="shared" si="72"/>
        <v>0</v>
      </c>
      <c r="V136" s="95">
        <f t="shared" si="72"/>
        <v>0</v>
      </c>
      <c r="W136" s="95">
        <f t="shared" si="72"/>
        <v>0</v>
      </c>
      <c r="X136" s="95">
        <f t="shared" si="72"/>
        <v>0</v>
      </c>
      <c r="Y136" s="95">
        <f t="shared" si="72"/>
        <v>0</v>
      </c>
    </row>
    <row r="137" spans="1:26" s="12" customFormat="1" ht="22.9" hidden="1" customHeight="1" x14ac:dyDescent="0.2">
      <c r="A137" s="13" t="s">
        <v>191</v>
      </c>
      <c r="B137" s="39"/>
      <c r="C137" s="26"/>
      <c r="D137" s="16" t="e">
        <f t="shared" si="70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115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0" hidden="1" customHeight="1" x14ac:dyDescent="0.2">
      <c r="A138" s="32" t="s">
        <v>106</v>
      </c>
      <c r="B138" s="23"/>
      <c r="C138" s="27">
        <f>SUM(E138:Y138)</f>
        <v>0</v>
      </c>
      <c r="D138" s="15" t="e">
        <f t="shared" si="70"/>
        <v>#DIV/0!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115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6" s="12" customFormat="1" ht="31.15" hidden="1" customHeight="1" x14ac:dyDescent="0.2">
      <c r="A139" s="13" t="s">
        <v>52</v>
      </c>
      <c r="B139" s="15" t="e">
        <f>B138/B137</f>
        <v>#DIV/0!</v>
      </c>
      <c r="C139" s="9" t="e">
        <f>C138/C137</f>
        <v>#DIV/0!</v>
      </c>
      <c r="D139" s="15"/>
      <c r="E139" s="29" t="e">
        <f t="shared" ref="E139:Y139" si="73">E138/E137</f>
        <v>#DIV/0!</v>
      </c>
      <c r="F139" s="29" t="e">
        <f t="shared" si="73"/>
        <v>#DIV/0!</v>
      </c>
      <c r="G139" s="29" t="e">
        <f t="shared" si="73"/>
        <v>#DIV/0!</v>
      </c>
      <c r="H139" s="29" t="e">
        <f t="shared" si="73"/>
        <v>#DIV/0!</v>
      </c>
      <c r="I139" s="29" t="e">
        <f t="shared" si="73"/>
        <v>#DIV/0!</v>
      </c>
      <c r="J139" s="29" t="e">
        <f t="shared" si="73"/>
        <v>#DIV/0!</v>
      </c>
      <c r="K139" s="29" t="e">
        <f t="shared" si="73"/>
        <v>#DIV/0!</v>
      </c>
      <c r="L139" s="29" t="e">
        <f t="shared" si="73"/>
        <v>#DIV/0!</v>
      </c>
      <c r="M139" s="29" t="e">
        <f t="shared" si="73"/>
        <v>#DIV/0!</v>
      </c>
      <c r="N139" s="29" t="e">
        <f t="shared" si="73"/>
        <v>#DIV/0!</v>
      </c>
      <c r="O139" s="29" t="e">
        <f t="shared" si="73"/>
        <v>#DIV/0!</v>
      </c>
      <c r="P139" s="118" t="e">
        <f t="shared" si="73"/>
        <v>#DIV/0!</v>
      </c>
      <c r="Q139" s="29" t="e">
        <f t="shared" si="73"/>
        <v>#DIV/0!</v>
      </c>
      <c r="R139" s="29" t="e">
        <f t="shared" si="73"/>
        <v>#DIV/0!</v>
      </c>
      <c r="S139" s="29" t="e">
        <f t="shared" si="73"/>
        <v>#DIV/0!</v>
      </c>
      <c r="T139" s="29" t="e">
        <f t="shared" si="73"/>
        <v>#DIV/0!</v>
      </c>
      <c r="U139" s="29" t="e">
        <f t="shared" si="73"/>
        <v>#DIV/0!</v>
      </c>
      <c r="V139" s="29" t="e">
        <f t="shared" si="73"/>
        <v>#DIV/0!</v>
      </c>
      <c r="W139" s="29" t="e">
        <f t="shared" si="73"/>
        <v>#DIV/0!</v>
      </c>
      <c r="X139" s="29" t="e">
        <f t="shared" si="73"/>
        <v>#DIV/0!</v>
      </c>
      <c r="Y139" s="29" t="e">
        <f t="shared" si="73"/>
        <v>#DIV/0!</v>
      </c>
    </row>
    <row r="140" spans="1:26" s="12" customFormat="1" ht="30" hidden="1" customHeight="1" x14ac:dyDescent="0.2">
      <c r="A140" s="32" t="s">
        <v>98</v>
      </c>
      <c r="B140" s="60" t="e">
        <f>B138/B134*10</f>
        <v>#DIV/0!</v>
      </c>
      <c r="C140" s="60" t="e">
        <f>C138/C134*10</f>
        <v>#DIV/0!</v>
      </c>
      <c r="D140" s="15" t="e">
        <f t="shared" si="70"/>
        <v>#DIV/0!</v>
      </c>
      <c r="E140" s="58" t="e">
        <f t="shared" ref="E140:P140" si="74">E138/E134*10</f>
        <v>#DIV/0!</v>
      </c>
      <c r="F140" s="58" t="e">
        <f t="shared" si="74"/>
        <v>#DIV/0!</v>
      </c>
      <c r="G140" s="58" t="e">
        <f t="shared" si="74"/>
        <v>#DIV/0!</v>
      </c>
      <c r="H140" s="58" t="e">
        <f t="shared" si="74"/>
        <v>#DIV/0!</v>
      </c>
      <c r="I140" s="58" t="e">
        <f t="shared" si="74"/>
        <v>#DIV/0!</v>
      </c>
      <c r="J140" s="58" t="e">
        <f t="shared" si="74"/>
        <v>#DIV/0!</v>
      </c>
      <c r="K140" s="58" t="e">
        <f t="shared" si="74"/>
        <v>#DIV/0!</v>
      </c>
      <c r="L140" s="58" t="e">
        <f t="shared" si="74"/>
        <v>#DIV/0!</v>
      </c>
      <c r="M140" s="58" t="e">
        <f t="shared" si="74"/>
        <v>#DIV/0!</v>
      </c>
      <c r="N140" s="58" t="e">
        <f t="shared" si="74"/>
        <v>#DIV/0!</v>
      </c>
      <c r="O140" s="58" t="e">
        <f t="shared" si="74"/>
        <v>#DIV/0!</v>
      </c>
      <c r="P140" s="131" t="e">
        <f t="shared" si="74"/>
        <v>#DIV/0!</v>
      </c>
      <c r="Q140" s="58" t="e">
        <f t="shared" ref="Q140:V140" si="75">Q138/Q134*10</f>
        <v>#DIV/0!</v>
      </c>
      <c r="R140" s="58" t="e">
        <f t="shared" si="75"/>
        <v>#DIV/0!</v>
      </c>
      <c r="S140" s="58" t="e">
        <f t="shared" si="75"/>
        <v>#DIV/0!</v>
      </c>
      <c r="T140" s="58" t="e">
        <f t="shared" si="75"/>
        <v>#DIV/0!</v>
      </c>
      <c r="U140" s="58" t="e">
        <f t="shared" si="75"/>
        <v>#DIV/0!</v>
      </c>
      <c r="V140" s="58" t="e">
        <f t="shared" si="75"/>
        <v>#DIV/0!</v>
      </c>
      <c r="W140" s="58" t="e">
        <f>W138/W134*10</f>
        <v>#DIV/0!</v>
      </c>
      <c r="X140" s="58" t="e">
        <f>X138/X134*10</f>
        <v>#DIV/0!</v>
      </c>
      <c r="Y140" s="58" t="e">
        <f>Y138/Y134*10</f>
        <v>#DIV/0!</v>
      </c>
    </row>
    <row r="141" spans="1:26" s="12" customFormat="1" ht="30" hidden="1" customHeight="1" outlineLevel="1" x14ac:dyDescent="0.2">
      <c r="A141" s="11" t="s">
        <v>107</v>
      </c>
      <c r="B141" s="8"/>
      <c r="C141" s="27">
        <f>E141+F141+G141+H141+I141+J141+K141+L141+M141+N141+O141+P141+Q141+R141+S141+T141+U141+V141+W141+X141+Y141</f>
        <v>0</v>
      </c>
      <c r="D141" s="15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132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6" s="12" customFormat="1" ht="30" hidden="1" customHeight="1" x14ac:dyDescent="0.2">
      <c r="A142" s="11" t="s">
        <v>108</v>
      </c>
      <c r="B142" s="57"/>
      <c r="C142" s="27">
        <f>SUM(E142:Y142)</f>
        <v>0</v>
      </c>
      <c r="D142" s="15"/>
      <c r="E142" s="58"/>
      <c r="F142" s="58"/>
      <c r="G142" s="59"/>
      <c r="H142" s="58"/>
      <c r="I142" s="58"/>
      <c r="J142" s="58"/>
      <c r="K142" s="58"/>
      <c r="L142" s="26"/>
      <c r="M142" s="58"/>
      <c r="N142" s="58"/>
      <c r="O142" s="58"/>
      <c r="P142" s="131"/>
      <c r="Q142" s="58"/>
      <c r="R142" s="58"/>
      <c r="S142" s="58"/>
      <c r="T142" s="54"/>
      <c r="U142" s="58"/>
      <c r="V142" s="58"/>
      <c r="W142" s="58"/>
      <c r="X142" s="57"/>
      <c r="Y142" s="58"/>
    </row>
    <row r="143" spans="1:26" s="12" customFormat="1" ht="30" hidden="1" customHeight="1" outlineLevel="1" x14ac:dyDescent="0.2">
      <c r="A143" s="11" t="s">
        <v>109</v>
      </c>
      <c r="B143" s="56"/>
      <c r="C143" s="56">
        <f>C141-C142</f>
        <v>0</v>
      </c>
      <c r="D143" s="15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132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outlineLevel="1" x14ac:dyDescent="0.2">
      <c r="A144" s="55" t="s">
        <v>179</v>
      </c>
      <c r="B144" s="23"/>
      <c r="C144" s="27">
        <f>SUM(E144:Y144)</f>
        <v>0</v>
      </c>
      <c r="D144" s="15" t="e">
        <f t="shared" si="70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115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27" hidden="1" customHeight="1" x14ac:dyDescent="0.2">
      <c r="A145" s="13" t="s">
        <v>188</v>
      </c>
      <c r="B145" s="33" t="e">
        <f>B144/B143</f>
        <v>#DIV/0!</v>
      </c>
      <c r="C145" s="33" t="e">
        <f>C144/C143</f>
        <v>#DIV/0!</v>
      </c>
      <c r="D145" s="15"/>
      <c r="E145" s="29" t="e">
        <f>E144/E143</f>
        <v>#DIV/0!</v>
      </c>
      <c r="F145" s="29" t="e">
        <f t="shared" ref="F145:Y145" si="76">F144/F143</f>
        <v>#DIV/0!</v>
      </c>
      <c r="G145" s="29" t="e">
        <f t="shared" si="76"/>
        <v>#DIV/0!</v>
      </c>
      <c r="H145" s="29" t="e">
        <f t="shared" si="76"/>
        <v>#DIV/0!</v>
      </c>
      <c r="I145" s="29" t="e">
        <f t="shared" si="76"/>
        <v>#DIV/0!</v>
      </c>
      <c r="J145" s="29" t="e">
        <f t="shared" si="76"/>
        <v>#DIV/0!</v>
      </c>
      <c r="K145" s="29" t="e">
        <f t="shared" si="76"/>
        <v>#DIV/0!</v>
      </c>
      <c r="L145" s="29" t="e">
        <f t="shared" si="76"/>
        <v>#DIV/0!</v>
      </c>
      <c r="M145" s="29" t="e">
        <f t="shared" si="76"/>
        <v>#DIV/0!</v>
      </c>
      <c r="N145" s="29" t="e">
        <f t="shared" si="76"/>
        <v>#DIV/0!</v>
      </c>
      <c r="O145" s="29" t="e">
        <f t="shared" si="76"/>
        <v>#DIV/0!</v>
      </c>
      <c r="P145" s="118" t="e">
        <f t="shared" si="76"/>
        <v>#DIV/0!</v>
      </c>
      <c r="Q145" s="29"/>
      <c r="R145" s="29" t="e">
        <f t="shared" si="76"/>
        <v>#DIV/0!</v>
      </c>
      <c r="S145" s="29" t="e">
        <f t="shared" si="76"/>
        <v>#DIV/0!</v>
      </c>
      <c r="T145" s="29" t="e">
        <f t="shared" si="76"/>
        <v>#DIV/0!</v>
      </c>
      <c r="U145" s="29" t="e">
        <f t="shared" si="76"/>
        <v>#DIV/0!</v>
      </c>
      <c r="V145" s="29" t="e">
        <f t="shared" si="76"/>
        <v>#DIV/0!</v>
      </c>
      <c r="W145" s="29" t="e">
        <f t="shared" si="76"/>
        <v>#DIV/0!</v>
      </c>
      <c r="X145" s="29" t="e">
        <f t="shared" si="76"/>
        <v>#DIV/0!</v>
      </c>
      <c r="Y145" s="29" t="e">
        <f t="shared" si="76"/>
        <v>#DIV/0!</v>
      </c>
    </row>
    <row r="146" spans="1:25" s="12" customFormat="1" ht="31.15" hidden="1" customHeight="1" x14ac:dyDescent="0.2">
      <c r="A146" s="13" t="s">
        <v>192</v>
      </c>
      <c r="B146" s="39"/>
      <c r="C146" s="39"/>
      <c r="D146" s="16" t="e">
        <f t="shared" si="70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115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32" t="s">
        <v>110</v>
      </c>
      <c r="B147" s="23"/>
      <c r="C147" s="27">
        <f>SUM(E147:Y147)</f>
        <v>0</v>
      </c>
      <c r="D147" s="15" t="e">
        <f t="shared" si="70"/>
        <v>#DIV/0!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115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s="12" customFormat="1" ht="30" hidden="1" customHeight="1" x14ac:dyDescent="0.2">
      <c r="A148" s="13" t="s">
        <v>52</v>
      </c>
      <c r="B148" s="30" t="e">
        <f>B147/B146</f>
        <v>#DIV/0!</v>
      </c>
      <c r="C148" s="30" t="e">
        <f>C147/C146</f>
        <v>#DIV/0!</v>
      </c>
      <c r="D148" s="9"/>
      <c r="E148" s="30" t="e">
        <f t="shared" ref="E148:M148" si="77">E147/E146</f>
        <v>#DIV/0!</v>
      </c>
      <c r="F148" s="30" t="e">
        <f t="shared" si="77"/>
        <v>#DIV/0!</v>
      </c>
      <c r="G148" s="30" t="e">
        <f t="shared" si="77"/>
        <v>#DIV/0!</v>
      </c>
      <c r="H148" s="30" t="e">
        <f t="shared" si="77"/>
        <v>#DIV/0!</v>
      </c>
      <c r="I148" s="30" t="e">
        <f t="shared" si="77"/>
        <v>#DIV/0!</v>
      </c>
      <c r="J148" s="30" t="e">
        <f t="shared" si="77"/>
        <v>#DIV/0!</v>
      </c>
      <c r="K148" s="30" t="e">
        <f t="shared" si="77"/>
        <v>#DIV/0!</v>
      </c>
      <c r="L148" s="30" t="e">
        <f t="shared" si="77"/>
        <v>#DIV/0!</v>
      </c>
      <c r="M148" s="30" t="e">
        <f t="shared" si="77"/>
        <v>#DIV/0!</v>
      </c>
      <c r="N148" s="30"/>
      <c r="O148" s="30" t="e">
        <f>O147/O146</f>
        <v>#DIV/0!</v>
      </c>
      <c r="P148" s="117" t="e">
        <f>P147/P146</f>
        <v>#DIV/0!</v>
      </c>
      <c r="Q148" s="30"/>
      <c r="R148" s="30" t="e">
        <f>R147/R146</f>
        <v>#DIV/0!</v>
      </c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/>
      <c r="W148" s="30" t="e">
        <f>W147/W146</f>
        <v>#DIV/0!</v>
      </c>
      <c r="X148" s="30" t="e">
        <f>X147/X146</f>
        <v>#DIV/0!</v>
      </c>
      <c r="Y148" s="30" t="e">
        <f>Y147/Y146</f>
        <v>#DIV/0!</v>
      </c>
    </row>
    <row r="149" spans="1:25" s="12" customFormat="1" ht="30" hidden="1" customHeight="1" x14ac:dyDescent="0.2">
      <c r="A149" s="32" t="s">
        <v>98</v>
      </c>
      <c r="B149" s="60" t="e">
        <f>B147/B144*10</f>
        <v>#DIV/0!</v>
      </c>
      <c r="C149" s="60" t="e">
        <f>C147/C144*10</f>
        <v>#DIV/0!</v>
      </c>
      <c r="D149" s="15" t="e">
        <f t="shared" si="70"/>
        <v>#DIV/0!</v>
      </c>
      <c r="E149" s="58" t="e">
        <f>E147/E144*10</f>
        <v>#DIV/0!</v>
      </c>
      <c r="F149" s="58" t="e">
        <f>F147/F144*10</f>
        <v>#DIV/0!</v>
      </c>
      <c r="G149" s="58" t="e">
        <f>G147/G144*10</f>
        <v>#DIV/0!</v>
      </c>
      <c r="H149" s="58" t="e">
        <f t="shared" ref="H149:N149" si="78">H147/H144*10</f>
        <v>#DIV/0!</v>
      </c>
      <c r="I149" s="58" t="e">
        <f t="shared" si="78"/>
        <v>#DIV/0!</v>
      </c>
      <c r="J149" s="58" t="e">
        <f t="shared" si="78"/>
        <v>#DIV/0!</v>
      </c>
      <c r="K149" s="58" t="e">
        <f t="shared" si="78"/>
        <v>#DIV/0!</v>
      </c>
      <c r="L149" s="58" t="e">
        <f t="shared" si="78"/>
        <v>#DIV/0!</v>
      </c>
      <c r="M149" s="58" t="e">
        <f t="shared" si="78"/>
        <v>#DIV/0!</v>
      </c>
      <c r="N149" s="58" t="e">
        <f t="shared" si="78"/>
        <v>#DIV/0!</v>
      </c>
      <c r="O149" s="58" t="e">
        <f>O147/O144*10</f>
        <v>#DIV/0!</v>
      </c>
      <c r="P149" s="131" t="e">
        <f>P147/P144*10</f>
        <v>#DIV/0!</v>
      </c>
      <c r="Q149" s="58"/>
      <c r="R149" s="58" t="e">
        <f t="shared" ref="R149:Y149" si="79">R147/R144*10</f>
        <v>#DIV/0!</v>
      </c>
      <c r="S149" s="58" t="e">
        <f t="shared" si="79"/>
        <v>#DIV/0!</v>
      </c>
      <c r="T149" s="58" t="e">
        <f t="shared" si="79"/>
        <v>#DIV/0!</v>
      </c>
      <c r="U149" s="58" t="e">
        <f t="shared" si="79"/>
        <v>#DIV/0!</v>
      </c>
      <c r="V149" s="58" t="e">
        <f t="shared" si="79"/>
        <v>#DIV/0!</v>
      </c>
      <c r="W149" s="58" t="e">
        <f t="shared" si="79"/>
        <v>#DIV/0!</v>
      </c>
      <c r="X149" s="58" t="e">
        <f t="shared" si="79"/>
        <v>#DIV/0!</v>
      </c>
      <c r="Y149" s="58" t="e">
        <f t="shared" si="79"/>
        <v>#DIV/0!</v>
      </c>
    </row>
    <row r="150" spans="1:25" s="12" customFormat="1" ht="30" hidden="1" customHeight="1" outlineLevel="1" x14ac:dyDescent="0.2">
      <c r="A150" s="55" t="s">
        <v>180</v>
      </c>
      <c r="B150" s="23"/>
      <c r="C150" s="27">
        <f>SUM(E150:Y150)</f>
        <v>0</v>
      </c>
      <c r="D150" s="15" t="e">
        <f t="shared" si="70"/>
        <v>#DIV/0!</v>
      </c>
      <c r="E150" s="38"/>
      <c r="F150" s="37"/>
      <c r="G150" s="57"/>
      <c r="H150" s="37"/>
      <c r="I150" s="37"/>
      <c r="J150" s="37"/>
      <c r="K150" s="37"/>
      <c r="L150" s="37"/>
      <c r="M150" s="37"/>
      <c r="N150" s="37"/>
      <c r="O150" s="37"/>
      <c r="P150" s="119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181</v>
      </c>
      <c r="B151" s="23"/>
      <c r="C151" s="27">
        <f>SUM(E151:Y151)</f>
        <v>0</v>
      </c>
      <c r="D151" s="15" t="e">
        <f t="shared" si="70"/>
        <v>#DIV/0!</v>
      </c>
      <c r="E151" s="38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119"/>
      <c r="Q151" s="37"/>
      <c r="R151" s="37"/>
      <c r="S151" s="61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98</v>
      </c>
      <c r="B152" s="60" t="e">
        <f>B151/B150*10</f>
        <v>#DIV/0!</v>
      </c>
      <c r="C152" s="60" t="e">
        <f>C151/C150*10</f>
        <v>#DIV/0!</v>
      </c>
      <c r="D152" s="15" t="e">
        <f t="shared" si="70"/>
        <v>#DIV/0!</v>
      </c>
      <c r="E152" s="38"/>
      <c r="F152" s="58"/>
      <c r="G152" s="58" t="e">
        <f>G151/G150*10</f>
        <v>#DIV/0!</v>
      </c>
      <c r="H152" s="58"/>
      <c r="I152" s="58"/>
      <c r="J152" s="58"/>
      <c r="K152" s="58"/>
      <c r="L152" s="58" t="e">
        <f>L151/L150*10</f>
        <v>#DIV/0!</v>
      </c>
      <c r="M152" s="58"/>
      <c r="N152" s="58"/>
      <c r="O152" s="58"/>
      <c r="P152" s="131"/>
      <c r="Q152" s="58"/>
      <c r="R152" s="58"/>
      <c r="S152" s="58"/>
      <c r="T152" s="58"/>
      <c r="U152" s="58"/>
      <c r="V152" s="38"/>
      <c r="W152" s="58"/>
      <c r="X152" s="38"/>
      <c r="Y152" s="58" t="e">
        <f>Y151/Y150*10</f>
        <v>#DIV/0!</v>
      </c>
    </row>
    <row r="153" spans="1:25" s="12" customFormat="1" ht="30" hidden="1" customHeight="1" outlineLevel="1" x14ac:dyDescent="0.2">
      <c r="A153" s="55" t="s">
        <v>111</v>
      </c>
      <c r="B153" s="19"/>
      <c r="C153" s="53">
        <f>SUM(E153:Y153)</f>
        <v>0</v>
      </c>
      <c r="D153" s="15" t="e">
        <f t="shared" si="70"/>
        <v>#DIV/0!</v>
      </c>
      <c r="E153" s="38"/>
      <c r="F153" s="37"/>
      <c r="G153" s="58"/>
      <c r="H153" s="37"/>
      <c r="I153" s="37"/>
      <c r="J153" s="37"/>
      <c r="K153" s="37"/>
      <c r="L153" s="37"/>
      <c r="M153" s="37"/>
      <c r="N153" s="37"/>
      <c r="O153" s="37"/>
      <c r="P153" s="119"/>
      <c r="Q153" s="37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112</v>
      </c>
      <c r="B154" s="19"/>
      <c r="C154" s="53">
        <f>SUM(E154:Y154)</f>
        <v>0</v>
      </c>
      <c r="D154" s="15" t="e">
        <f t="shared" si="70"/>
        <v>#DIV/0!</v>
      </c>
      <c r="E154" s="38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119"/>
      <c r="Q154" s="37"/>
      <c r="R154" s="37"/>
      <c r="S154" s="61"/>
      <c r="T154" s="37"/>
      <c r="U154" s="37"/>
      <c r="V154" s="37"/>
      <c r="W154" s="61"/>
      <c r="X154" s="37"/>
      <c r="Y154" s="37"/>
    </row>
    <row r="155" spans="1:25" s="12" customFormat="1" ht="30" hidden="1" customHeight="1" x14ac:dyDescent="0.2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 t="shared" si="70"/>
        <v>#DIV/0!</v>
      </c>
      <c r="E155" s="38"/>
      <c r="F155" s="58"/>
      <c r="G155" s="58"/>
      <c r="H155" s="58" t="e">
        <f>H154/H153*10</f>
        <v>#DIV/0!</v>
      </c>
      <c r="I155" s="58"/>
      <c r="J155" s="58"/>
      <c r="K155" s="58"/>
      <c r="L155" s="58"/>
      <c r="M155" s="58"/>
      <c r="N155" s="58" t="e">
        <f>N154/N153*10</f>
        <v>#DIV/0!</v>
      </c>
      <c r="O155" s="58"/>
      <c r="P155" s="131"/>
      <c r="Q155" s="58"/>
      <c r="R155" s="58" t="e">
        <f>R154/R153*10</f>
        <v>#DIV/0!</v>
      </c>
      <c r="S155" s="58" t="e">
        <f>S154/S153*10</f>
        <v>#DIV/0!</v>
      </c>
      <c r="T155" s="58"/>
      <c r="U155" s="58"/>
      <c r="V155" s="58"/>
      <c r="W155" s="58" t="e">
        <f>W154/W153*10</f>
        <v>#DIV/0!</v>
      </c>
      <c r="X155" s="38"/>
      <c r="Y155" s="38"/>
    </row>
    <row r="156" spans="1:25" s="12" customFormat="1" ht="30" hidden="1" customHeight="1" x14ac:dyDescent="0.2">
      <c r="A156" s="55" t="s">
        <v>156</v>
      </c>
      <c r="B156" s="60"/>
      <c r="C156" s="53">
        <f>SUM(E156:Y156)</f>
        <v>0</v>
      </c>
      <c r="D156" s="15" t="e">
        <f t="shared" si="70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131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157</v>
      </c>
      <c r="B157" s="60"/>
      <c r="C157" s="53">
        <f>SUM(E157:Y157)</f>
        <v>0</v>
      </c>
      <c r="D157" s="15" t="e">
        <f t="shared" si="70"/>
        <v>#DIV/0!</v>
      </c>
      <c r="E157" s="3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131"/>
      <c r="Q157" s="58"/>
      <c r="R157" s="58"/>
      <c r="S157" s="58"/>
      <c r="T157" s="58"/>
      <c r="U157" s="57"/>
      <c r="V157" s="38"/>
      <c r="W157" s="58"/>
      <c r="X157" s="38"/>
      <c r="Y157" s="38"/>
    </row>
    <row r="158" spans="1:25" s="12" customFormat="1" ht="30" hidden="1" customHeight="1" x14ac:dyDescent="0.2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70"/>
        <v>#DIV/0!</v>
      </c>
      <c r="E158" s="38"/>
      <c r="F158" s="58"/>
      <c r="G158" s="58"/>
      <c r="H158" s="58"/>
      <c r="I158" s="58"/>
      <c r="J158" s="58"/>
      <c r="K158" s="58"/>
      <c r="L158" s="58"/>
      <c r="M158" s="58" t="e">
        <f>M157/M156*10</f>
        <v>#DIV/0!</v>
      </c>
      <c r="N158" s="58"/>
      <c r="O158" s="58"/>
      <c r="P158" s="131"/>
      <c r="Q158" s="58"/>
      <c r="R158" s="58"/>
      <c r="S158" s="58"/>
      <c r="T158" s="58" t="e">
        <f>T157/T156*10</f>
        <v>#DIV/0!</v>
      </c>
      <c r="U158" s="58" t="e">
        <f>U157/U156*10</f>
        <v>#DIV/0!</v>
      </c>
      <c r="V158" s="38"/>
      <c r="W158" s="58"/>
      <c r="X158" s="38"/>
      <c r="Y158" s="38"/>
    </row>
    <row r="159" spans="1:25" s="12" customFormat="1" ht="30" hidden="1" customHeight="1" x14ac:dyDescent="0.2">
      <c r="A159" s="55" t="s">
        <v>113</v>
      </c>
      <c r="B159" s="27"/>
      <c r="C159" s="27">
        <f>SUM(E159:Y159)</f>
        <v>0</v>
      </c>
      <c r="D159" s="15" t="e">
        <f t="shared" si="70"/>
        <v>#DIV/0!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119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:25" s="12" customFormat="1" ht="30" hidden="1" customHeight="1" x14ac:dyDescent="0.2">
      <c r="A160" s="32" t="s">
        <v>114</v>
      </c>
      <c r="B160" s="27"/>
      <c r="C160" s="27">
        <f>SUM(E160:Y160)</f>
        <v>0</v>
      </c>
      <c r="D160" s="15" t="e">
        <f t="shared" si="70"/>
        <v>#DIV/0!</v>
      </c>
      <c r="E160" s="37"/>
      <c r="F160" s="35"/>
      <c r="G160" s="58"/>
      <c r="H160" s="26"/>
      <c r="I160" s="26"/>
      <c r="J160" s="26"/>
      <c r="K160" s="26"/>
      <c r="L160" s="38"/>
      <c r="M160" s="38"/>
      <c r="N160" s="35"/>
      <c r="O160" s="35"/>
      <c r="P160" s="124"/>
      <c r="Q160" s="38"/>
      <c r="R160" s="38"/>
      <c r="S160" s="38"/>
      <c r="T160" s="38"/>
      <c r="U160" s="38"/>
      <c r="V160" s="38"/>
      <c r="W160" s="38"/>
      <c r="X160" s="38"/>
      <c r="Y160" s="35"/>
    </row>
    <row r="161" spans="1:25" s="12" customFormat="1" ht="30" hidden="1" customHeight="1" x14ac:dyDescent="0.2">
      <c r="A161" s="32" t="s">
        <v>98</v>
      </c>
      <c r="B161" s="53" t="e">
        <f>B160/B159*10</f>
        <v>#DIV/0!</v>
      </c>
      <c r="C161" s="53" t="e">
        <f>C160/C159*10</f>
        <v>#DIV/0!</v>
      </c>
      <c r="D161" s="15" t="e">
        <f t="shared" si="70"/>
        <v>#DIV/0!</v>
      </c>
      <c r="E161" s="54" t="e">
        <f>E160/E159*10</f>
        <v>#DIV/0!</v>
      </c>
      <c r="F161" s="54"/>
      <c r="G161" s="54"/>
      <c r="H161" s="54" t="e">
        <f t="shared" ref="H161:M161" si="80">H160/H159*10</f>
        <v>#DIV/0!</v>
      </c>
      <c r="I161" s="54" t="e">
        <f t="shared" si="80"/>
        <v>#DIV/0!</v>
      </c>
      <c r="J161" s="54" t="e">
        <f t="shared" si="80"/>
        <v>#DIV/0!</v>
      </c>
      <c r="K161" s="54" t="e">
        <f t="shared" si="80"/>
        <v>#DIV/0!</v>
      </c>
      <c r="L161" s="54" t="e">
        <f t="shared" si="80"/>
        <v>#DIV/0!</v>
      </c>
      <c r="M161" s="54" t="e">
        <f t="shared" si="80"/>
        <v>#DIV/0!</v>
      </c>
      <c r="N161" s="26"/>
      <c r="O161" s="26"/>
      <c r="P161" s="130" t="e">
        <f>P160/P159*10</f>
        <v>#DIV/0!</v>
      </c>
      <c r="Q161" s="54" t="e">
        <f>Q160/Q159*10</f>
        <v>#DIV/0!</v>
      </c>
      <c r="R161" s="54"/>
      <c r="S161" s="54" t="e">
        <f t="shared" ref="S161:X161" si="81">S160/S159*10</f>
        <v>#DIV/0!</v>
      </c>
      <c r="T161" s="54" t="e">
        <f t="shared" si="81"/>
        <v>#DIV/0!</v>
      </c>
      <c r="U161" s="54" t="e">
        <f t="shared" si="81"/>
        <v>#DIV/0!</v>
      </c>
      <c r="V161" s="54" t="e">
        <f t="shared" si="81"/>
        <v>#DIV/0!</v>
      </c>
      <c r="W161" s="54" t="e">
        <f t="shared" si="81"/>
        <v>#DIV/0!</v>
      </c>
      <c r="X161" s="54" t="e">
        <f t="shared" si="81"/>
        <v>#DIV/0!</v>
      </c>
      <c r="Y161" s="26"/>
    </row>
    <row r="162" spans="1:25" s="12" customFormat="1" ht="30" hidden="1" customHeight="1" x14ac:dyDescent="0.2">
      <c r="A162" s="55" t="s">
        <v>186</v>
      </c>
      <c r="B162" s="27"/>
      <c r="C162" s="27">
        <f>SUM(E162:Y162)</f>
        <v>0</v>
      </c>
      <c r="D162" s="15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119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5" s="12" customFormat="1" ht="30" hidden="1" customHeight="1" x14ac:dyDescent="0.2">
      <c r="A163" s="32" t="s">
        <v>187</v>
      </c>
      <c r="B163" s="27"/>
      <c r="C163" s="27">
        <f>SUM(E163:Y163)</f>
        <v>0</v>
      </c>
      <c r="D163" s="15"/>
      <c r="E163" s="37"/>
      <c r="F163" s="35"/>
      <c r="G163" s="58"/>
      <c r="H163" s="26"/>
      <c r="I163" s="26"/>
      <c r="J163" s="26"/>
      <c r="K163" s="26"/>
      <c r="L163" s="38"/>
      <c r="M163" s="38"/>
      <c r="N163" s="26"/>
      <c r="O163" s="35"/>
      <c r="P163" s="122"/>
      <c r="Q163" s="38"/>
      <c r="R163" s="38"/>
      <c r="S163" s="38"/>
      <c r="T163" s="35"/>
      <c r="U163" s="35"/>
      <c r="V163" s="38"/>
      <c r="W163" s="35"/>
      <c r="X163" s="38"/>
      <c r="Y163" s="35"/>
    </row>
    <row r="164" spans="1:25" s="12" customFormat="1" ht="30" hidden="1" customHeight="1" x14ac:dyDescent="0.2">
      <c r="A164" s="32" t="s">
        <v>98</v>
      </c>
      <c r="B164" s="53"/>
      <c r="C164" s="53" t="e">
        <f>C163/C162*10</f>
        <v>#DIV/0!</v>
      </c>
      <c r="D164" s="15"/>
      <c r="E164" s="54"/>
      <c r="F164" s="54"/>
      <c r="G164" s="54"/>
      <c r="H164" s="54" t="e">
        <f>H163/H162*10</f>
        <v>#DIV/0!</v>
      </c>
      <c r="I164" s="54" t="e">
        <f>I163/I162*10</f>
        <v>#DIV/0!</v>
      </c>
      <c r="J164" s="54" t="e">
        <f>J163/J162*10</f>
        <v>#DIV/0!</v>
      </c>
      <c r="K164" s="54" t="e">
        <f>K163/K162*10</f>
        <v>#DIV/0!</v>
      </c>
      <c r="L164" s="54"/>
      <c r="M164" s="54" t="e">
        <f>M163/M162*10</f>
        <v>#DIV/0!</v>
      </c>
      <c r="N164" s="54"/>
      <c r="O164" s="26"/>
      <c r="P164" s="116"/>
      <c r="Q164" s="54" t="e">
        <f>Q163/Q162*10</f>
        <v>#DIV/0!</v>
      </c>
      <c r="R164" s="54" t="e">
        <f>R163/R162*10</f>
        <v>#DIV/0!</v>
      </c>
      <c r="S164" s="54"/>
      <c r="T164" s="26"/>
      <c r="U164" s="26"/>
      <c r="V164" s="54" t="e">
        <f>V163/V162*10</f>
        <v>#DIV/0!</v>
      </c>
      <c r="W164" s="54"/>
      <c r="X164" s="54" t="e">
        <f>X163/X162*10</f>
        <v>#DIV/0!</v>
      </c>
      <c r="Y164" s="26"/>
    </row>
    <row r="165" spans="1:25" s="12" customFormat="1" ht="30" hidden="1" customHeight="1" x14ac:dyDescent="0.2">
      <c r="A165" s="55" t="s">
        <v>182</v>
      </c>
      <c r="B165" s="27">
        <v>75</v>
      </c>
      <c r="C165" s="27">
        <f>SUM(E165:Y165)</f>
        <v>165</v>
      </c>
      <c r="D165" s="15">
        <f>C165/B165</f>
        <v>2.2000000000000002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119"/>
      <c r="Q165" s="37">
        <v>50</v>
      </c>
      <c r="R165" s="37"/>
      <c r="S165" s="37"/>
      <c r="T165" s="37">
        <v>115</v>
      </c>
      <c r="U165" s="37"/>
      <c r="V165" s="37"/>
      <c r="W165" s="37"/>
      <c r="X165" s="37"/>
      <c r="Y165" s="37"/>
    </row>
    <row r="166" spans="1:25" s="12" customFormat="1" ht="30" hidden="1" customHeight="1" x14ac:dyDescent="0.2">
      <c r="A166" s="32" t="s">
        <v>183</v>
      </c>
      <c r="B166" s="27">
        <v>83</v>
      </c>
      <c r="C166" s="27">
        <f>SUM(E166:Y166)</f>
        <v>104</v>
      </c>
      <c r="D166" s="15">
        <f t="shared" si="70"/>
        <v>1.2530120481927711</v>
      </c>
      <c r="E166" s="37"/>
      <c r="F166" s="35"/>
      <c r="G166" s="58"/>
      <c r="H166" s="35"/>
      <c r="I166" s="35"/>
      <c r="J166" s="35"/>
      <c r="K166" s="38"/>
      <c r="L166" s="38"/>
      <c r="M166" s="38"/>
      <c r="N166" s="35"/>
      <c r="O166" s="35"/>
      <c r="P166" s="122"/>
      <c r="Q166" s="38">
        <v>20</v>
      </c>
      <c r="R166" s="38"/>
      <c r="S166" s="38"/>
      <c r="T166" s="38">
        <v>84</v>
      </c>
      <c r="U166" s="35"/>
      <c r="V166" s="38"/>
      <c r="W166" s="35"/>
      <c r="X166" s="38"/>
      <c r="Y166" s="35"/>
    </row>
    <row r="167" spans="1:25" s="12" customFormat="1" ht="30" hidden="1" customHeight="1" x14ac:dyDescent="0.2">
      <c r="A167" s="32" t="s">
        <v>98</v>
      </c>
      <c r="B167" s="53">
        <f>B166/B165*10</f>
        <v>11.066666666666666</v>
      </c>
      <c r="C167" s="53">
        <f>C166/C165*10</f>
        <v>6.3030303030303028</v>
      </c>
      <c r="D167" s="15">
        <f t="shared" si="70"/>
        <v>0.56955093099671417</v>
      </c>
      <c r="E167" s="54"/>
      <c r="F167" s="54"/>
      <c r="G167" s="54"/>
      <c r="H167" s="26"/>
      <c r="I167" s="26"/>
      <c r="J167" s="26"/>
      <c r="K167" s="54"/>
      <c r="L167" s="54"/>
      <c r="M167" s="54"/>
      <c r="N167" s="26"/>
      <c r="O167" s="26"/>
      <c r="P167" s="116"/>
      <c r="Q167" s="54">
        <f>Q166/Q165*10</f>
        <v>4</v>
      </c>
      <c r="R167" s="54"/>
      <c r="S167" s="54"/>
      <c r="T167" s="54">
        <f>T166/T165*10</f>
        <v>7.304347826086957</v>
      </c>
      <c r="U167" s="26"/>
      <c r="V167" s="54"/>
      <c r="W167" s="54"/>
      <c r="X167" s="54"/>
      <c r="Y167" s="26"/>
    </row>
    <row r="168" spans="1:25" s="12" customFormat="1" ht="30" hidden="1" customHeight="1" outlineLevel="1" x14ac:dyDescent="0.2">
      <c r="A168" s="55" t="s">
        <v>115</v>
      </c>
      <c r="B168" s="27"/>
      <c r="C168" s="27">
        <f>SUM(E168:Y168)</f>
        <v>0</v>
      </c>
      <c r="D168" s="15" t="e">
        <f t="shared" si="70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119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outlineLevel="1" x14ac:dyDescent="0.2">
      <c r="A169" s="32" t="s">
        <v>116</v>
      </c>
      <c r="B169" s="27"/>
      <c r="C169" s="27">
        <f>SUM(E169:Y169)</f>
        <v>0</v>
      </c>
      <c r="D169" s="15" t="e">
        <f t="shared" si="70"/>
        <v>#DIV/0!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119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x14ac:dyDescent="0.2">
      <c r="A170" s="32" t="s">
        <v>98</v>
      </c>
      <c r="B170" s="60" t="e">
        <f>B169/B168*10</f>
        <v>#DIV/0!</v>
      </c>
      <c r="C170" s="60" t="e">
        <f>C169/C168*10</f>
        <v>#DIV/0!</v>
      </c>
      <c r="D170" s="15" t="e">
        <f t="shared" si="70"/>
        <v>#DIV/0!</v>
      </c>
      <c r="E170" s="58"/>
      <c r="F170" s="58"/>
      <c r="G170" s="58" t="e">
        <f>G169/G168*10</f>
        <v>#DIV/0!</v>
      </c>
      <c r="H170" s="58"/>
      <c r="I170" s="58"/>
      <c r="J170" s="58"/>
      <c r="K170" s="58"/>
      <c r="L170" s="58" t="e">
        <f>L169/L168*10</f>
        <v>#DIV/0!</v>
      </c>
      <c r="M170" s="58"/>
      <c r="N170" s="58"/>
      <c r="O170" s="58"/>
      <c r="P170" s="131"/>
      <c r="Q170" s="58"/>
      <c r="R170" s="58"/>
      <c r="S170" s="58"/>
      <c r="T170" s="58"/>
      <c r="U170" s="58" t="e">
        <f>U169/U168*10</f>
        <v>#DIV/0!</v>
      </c>
      <c r="V170" s="58"/>
      <c r="W170" s="58"/>
      <c r="X170" s="58"/>
      <c r="Y170" s="58"/>
    </row>
    <row r="171" spans="1:25" s="12" customFormat="1" ht="30" hidden="1" customHeight="1" outlineLevel="1" x14ac:dyDescent="0.2">
      <c r="A171" s="55" t="s">
        <v>117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119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outlineLevel="1" x14ac:dyDescent="0.2">
      <c r="A172" s="32" t="s">
        <v>118</v>
      </c>
      <c r="B172" s="27"/>
      <c r="C172" s="27">
        <f>SUM(E172:Y172)</f>
        <v>0</v>
      </c>
      <c r="D172" s="15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119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 t="shared" si="70"/>
        <v>#DIV/0!</v>
      </c>
      <c r="E173" s="60"/>
      <c r="F173" s="60"/>
      <c r="G173" s="58" t="e">
        <f>G172/G171*10</f>
        <v>#DIV/0!</v>
      </c>
      <c r="H173" s="60"/>
      <c r="I173" s="60"/>
      <c r="J173" s="58" t="e">
        <f>J172/J171*10</f>
        <v>#DIV/0!</v>
      </c>
      <c r="K173" s="58" t="e">
        <f>K172/K171*10</f>
        <v>#DIV/0!</v>
      </c>
      <c r="L173" s="58" t="e">
        <f>L172/L171*10</f>
        <v>#DIV/0!</v>
      </c>
      <c r="M173" s="58"/>
      <c r="N173" s="58"/>
      <c r="O173" s="58"/>
      <c r="P173" s="131"/>
      <c r="Q173" s="58"/>
      <c r="R173" s="58" t="e">
        <f>R172/R171*10</f>
        <v>#DIV/0!</v>
      </c>
      <c r="S173" s="58"/>
      <c r="T173" s="58"/>
      <c r="U173" s="58" t="e">
        <f>U172/U171*10</f>
        <v>#DIV/0!</v>
      </c>
      <c r="V173" s="58"/>
      <c r="W173" s="58"/>
      <c r="X173" s="58" t="e">
        <f>X172/X171*10</f>
        <v>#DIV/0!</v>
      </c>
      <c r="Y173" s="58"/>
    </row>
    <row r="174" spans="1:25" s="12" customFormat="1" ht="30" hidden="1" customHeight="1" x14ac:dyDescent="0.2">
      <c r="A174" s="55" t="s">
        <v>119</v>
      </c>
      <c r="B174" s="23"/>
      <c r="C174" s="27">
        <f>SUM(E174:Y174)</f>
        <v>0</v>
      </c>
      <c r="D174" s="15" t="e">
        <f t="shared" si="70"/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135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120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119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hidden="1" customHeight="1" x14ac:dyDescent="0.2">
      <c r="A176" s="55" t="s">
        <v>121</v>
      </c>
      <c r="B176" s="23"/>
      <c r="C176" s="27"/>
      <c r="D176" s="15" t="e">
        <f>C176/B176</f>
        <v>#DIV/0!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119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s="50" customFormat="1" ht="30" hidden="1" customHeight="1" x14ac:dyDescent="0.2">
      <c r="A177" s="32" t="s">
        <v>122</v>
      </c>
      <c r="B177" s="23"/>
      <c r="C177" s="27">
        <f>SUM(E177:Y177)</f>
        <v>0</v>
      </c>
      <c r="D177" s="15" t="e">
        <f>C177/B177</f>
        <v>#DIV/0!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115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s="50" customFormat="1" ht="30" hidden="1" customHeight="1" x14ac:dyDescent="0.2">
      <c r="A178" s="13" t="s">
        <v>123</v>
      </c>
      <c r="B178" s="91"/>
      <c r="C178" s="91" t="e">
        <f>C177/C180</f>
        <v>#DIV/0!</v>
      </c>
      <c r="D178" s="9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117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s="12" customFormat="1" ht="30" hidden="1" customHeight="1" x14ac:dyDescent="0.2">
      <c r="A179" s="32" t="s">
        <v>124</v>
      </c>
      <c r="B179" s="23"/>
      <c r="C179" s="27">
        <f>SUM(E179:Y179)</f>
        <v>0</v>
      </c>
      <c r="D179" s="15" t="e">
        <f t="shared" ref="D179:D191" si="82">C179/B179</f>
        <v>#DIV/0!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3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125</v>
      </c>
      <c r="B180" s="23"/>
      <c r="C180" s="23"/>
      <c r="D180" s="15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13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s="12" customFormat="1" ht="30" hidden="1" customHeight="1" outlineLevel="1" x14ac:dyDescent="0.2">
      <c r="A181" s="32" t="s">
        <v>126</v>
      </c>
      <c r="B181" s="23"/>
      <c r="C181" s="27">
        <f>SUM(E181:Y181)</f>
        <v>0</v>
      </c>
      <c r="D181" s="15" t="e">
        <f t="shared" si="82"/>
        <v>#DIV/0!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115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s="12" customFormat="1" ht="30" hidden="1" customHeight="1" x14ac:dyDescent="0.2">
      <c r="A182" s="13" t="s">
        <v>52</v>
      </c>
      <c r="B182" s="92" t="e">
        <f>B181/B180</f>
        <v>#DIV/0!</v>
      </c>
      <c r="C182" s="92" t="e">
        <f>C181/C180</f>
        <v>#DIV/0!</v>
      </c>
      <c r="D182" s="15"/>
      <c r="E182" s="16" t="e">
        <f>E181/E180</f>
        <v>#DIV/0!</v>
      </c>
      <c r="F182" s="16" t="e">
        <f t="shared" ref="F182:Y182" si="83">F181/F180</f>
        <v>#DIV/0!</v>
      </c>
      <c r="G182" s="16" t="e">
        <f t="shared" si="83"/>
        <v>#DIV/0!</v>
      </c>
      <c r="H182" s="16" t="e">
        <f t="shared" si="83"/>
        <v>#DIV/0!</v>
      </c>
      <c r="I182" s="16" t="e">
        <f t="shared" si="83"/>
        <v>#DIV/0!</v>
      </c>
      <c r="J182" s="16" t="e">
        <f t="shared" si="83"/>
        <v>#DIV/0!</v>
      </c>
      <c r="K182" s="16" t="e">
        <f t="shared" si="83"/>
        <v>#DIV/0!</v>
      </c>
      <c r="L182" s="16" t="e">
        <f t="shared" si="83"/>
        <v>#DIV/0!</v>
      </c>
      <c r="M182" s="16" t="e">
        <f t="shared" si="83"/>
        <v>#DIV/0!</v>
      </c>
      <c r="N182" s="16" t="e">
        <f t="shared" si="83"/>
        <v>#DIV/0!</v>
      </c>
      <c r="O182" s="16" t="e">
        <f t="shared" si="83"/>
        <v>#DIV/0!</v>
      </c>
      <c r="P182" s="114" t="e">
        <f t="shared" si="83"/>
        <v>#DIV/0!</v>
      </c>
      <c r="Q182" s="16" t="e">
        <f t="shared" si="83"/>
        <v>#DIV/0!</v>
      </c>
      <c r="R182" s="16" t="e">
        <f t="shared" si="83"/>
        <v>#DIV/0!</v>
      </c>
      <c r="S182" s="16" t="e">
        <f t="shared" si="83"/>
        <v>#DIV/0!</v>
      </c>
      <c r="T182" s="16" t="e">
        <f t="shared" si="83"/>
        <v>#DIV/0!</v>
      </c>
      <c r="U182" s="16" t="e">
        <f t="shared" si="83"/>
        <v>#DIV/0!</v>
      </c>
      <c r="V182" s="16" t="e">
        <f t="shared" si="83"/>
        <v>#DIV/0!</v>
      </c>
      <c r="W182" s="16" t="e">
        <f t="shared" si="83"/>
        <v>#DIV/0!</v>
      </c>
      <c r="X182" s="16" t="e">
        <f t="shared" si="83"/>
        <v>#DIV/0!</v>
      </c>
      <c r="Y182" s="16" t="e">
        <f t="shared" si="83"/>
        <v>#DIV/0!</v>
      </c>
    </row>
    <row r="183" spans="1:25" s="12" customFormat="1" ht="30" hidden="1" customHeight="1" x14ac:dyDescent="0.2">
      <c r="A183" s="11" t="s">
        <v>127</v>
      </c>
      <c r="B183" s="26"/>
      <c r="C183" s="26">
        <f>SUM(E183:Y183)</f>
        <v>0</v>
      </c>
      <c r="D183" s="15" t="e">
        <f t="shared" si="82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13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11" t="s">
        <v>128</v>
      </c>
      <c r="B184" s="26"/>
      <c r="C184" s="26">
        <f>SUM(E184:Y184)</f>
        <v>0</v>
      </c>
      <c r="D184" s="15" t="e">
        <f t="shared" si="82"/>
        <v>#DIV/0!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13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s="12" customFormat="1" ht="30" hidden="1" customHeight="1" x14ac:dyDescent="0.2">
      <c r="A185" s="32" t="s">
        <v>151</v>
      </c>
      <c r="B185" s="23"/>
      <c r="C185" s="27">
        <f>SUM(E185:Y185)</f>
        <v>0</v>
      </c>
      <c r="D185" s="15" t="e">
        <f t="shared" si="82"/>
        <v>#DIV/0!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136"/>
      <c r="Q185" s="62"/>
      <c r="R185" s="62"/>
      <c r="S185" s="62"/>
      <c r="T185" s="62"/>
      <c r="U185" s="62"/>
      <c r="V185" s="62"/>
      <c r="W185" s="62"/>
      <c r="X185" s="62"/>
      <c r="Y185" s="62"/>
    </row>
    <row r="186" spans="1:25" s="50" customFormat="1" ht="30" hidden="1" customHeight="1" outlineLevel="1" x14ac:dyDescent="0.2">
      <c r="A186" s="11" t="s">
        <v>172</v>
      </c>
      <c r="B186" s="27"/>
      <c r="C186" s="27">
        <f>SUM(E186:Y186)</f>
        <v>101088</v>
      </c>
      <c r="D186" s="15" t="e">
        <f t="shared" si="82"/>
        <v>#DIV/0!</v>
      </c>
      <c r="E186" s="31">
        <v>1366</v>
      </c>
      <c r="F186" s="31">
        <v>2847</v>
      </c>
      <c r="G186" s="31">
        <v>5196</v>
      </c>
      <c r="H186" s="31">
        <v>6543</v>
      </c>
      <c r="I186" s="31">
        <v>7357</v>
      </c>
      <c r="J186" s="31">
        <v>5788</v>
      </c>
      <c r="K186" s="31">
        <v>3545</v>
      </c>
      <c r="L186" s="31">
        <v>5170</v>
      </c>
      <c r="M186" s="31">
        <v>3029</v>
      </c>
      <c r="N186" s="31">
        <v>3517</v>
      </c>
      <c r="O186" s="31">
        <v>3888</v>
      </c>
      <c r="P186" s="120">
        <v>6744</v>
      </c>
      <c r="Q186" s="31">
        <v>6037</v>
      </c>
      <c r="R186" s="31">
        <v>3845</v>
      </c>
      <c r="S186" s="31">
        <v>3946</v>
      </c>
      <c r="T186" s="31">
        <v>5043</v>
      </c>
      <c r="U186" s="31">
        <v>2005</v>
      </c>
      <c r="V186" s="31">
        <v>1351</v>
      </c>
      <c r="W186" s="31">
        <v>8708</v>
      </c>
      <c r="X186" s="31">
        <v>9901</v>
      </c>
      <c r="Y186" s="31">
        <v>5262</v>
      </c>
    </row>
    <row r="187" spans="1:25" s="63" customFormat="1" ht="30" hidden="1" customHeight="1" outlineLevel="1" x14ac:dyDescent="0.2">
      <c r="A187" s="32" t="s">
        <v>129</v>
      </c>
      <c r="B187" s="27"/>
      <c r="C187" s="27">
        <f>SUM(E187:Y187)</f>
        <v>99561</v>
      </c>
      <c r="D187" s="15" t="e">
        <f t="shared" si="82"/>
        <v>#DIV/0!</v>
      </c>
      <c r="E187" s="37">
        <v>1366</v>
      </c>
      <c r="F187" s="37">
        <v>2847</v>
      </c>
      <c r="G187" s="37">
        <v>5196</v>
      </c>
      <c r="H187" s="37">
        <v>6543</v>
      </c>
      <c r="I187" s="37">
        <v>7250</v>
      </c>
      <c r="J187" s="37">
        <v>5539</v>
      </c>
      <c r="K187" s="37">
        <v>3467</v>
      </c>
      <c r="L187" s="37">
        <v>5170</v>
      </c>
      <c r="M187" s="37">
        <v>3029</v>
      </c>
      <c r="N187" s="37">
        <v>3517</v>
      </c>
      <c r="O187" s="37">
        <v>3752</v>
      </c>
      <c r="P187" s="119">
        <v>6565</v>
      </c>
      <c r="Q187" s="37">
        <v>6037</v>
      </c>
      <c r="R187" s="37">
        <v>3845</v>
      </c>
      <c r="S187" s="37">
        <v>3946</v>
      </c>
      <c r="T187" s="37">
        <v>5043</v>
      </c>
      <c r="U187" s="37">
        <v>1980</v>
      </c>
      <c r="V187" s="37">
        <v>1351</v>
      </c>
      <c r="W187" s="37">
        <v>8708</v>
      </c>
      <c r="X187" s="37">
        <v>9350</v>
      </c>
      <c r="Y187" s="37">
        <v>5060</v>
      </c>
    </row>
    <row r="188" spans="1:25" s="50" customFormat="1" ht="30" hidden="1" customHeight="1" x14ac:dyDescent="0.2">
      <c r="A188" s="11" t="s">
        <v>130</v>
      </c>
      <c r="B188" s="52"/>
      <c r="C188" s="52">
        <f>C187/C186</f>
        <v>0.98489434947768284</v>
      </c>
      <c r="D188" s="15" t="e">
        <f t="shared" si="82"/>
        <v>#DIV/0!</v>
      </c>
      <c r="E188" s="73">
        <f t="shared" ref="E188:Y188" si="84">E187/E186</f>
        <v>1</v>
      </c>
      <c r="F188" s="73">
        <f t="shared" si="84"/>
        <v>1</v>
      </c>
      <c r="G188" s="73">
        <f t="shared" si="84"/>
        <v>1</v>
      </c>
      <c r="H188" s="73">
        <f t="shared" si="84"/>
        <v>1</v>
      </c>
      <c r="I188" s="73">
        <f t="shared" si="84"/>
        <v>0.98545602827239365</v>
      </c>
      <c r="J188" s="73">
        <f t="shared" si="84"/>
        <v>0.95697995853489981</v>
      </c>
      <c r="K188" s="73">
        <f t="shared" si="84"/>
        <v>0.97799717912552886</v>
      </c>
      <c r="L188" s="73">
        <f t="shared" si="84"/>
        <v>1</v>
      </c>
      <c r="M188" s="73">
        <f t="shared" si="84"/>
        <v>1</v>
      </c>
      <c r="N188" s="73">
        <f t="shared" si="84"/>
        <v>1</v>
      </c>
      <c r="O188" s="73">
        <f t="shared" si="84"/>
        <v>0.96502057613168724</v>
      </c>
      <c r="P188" s="137">
        <f t="shared" si="84"/>
        <v>0.9734578884934757</v>
      </c>
      <c r="Q188" s="73">
        <f t="shared" si="84"/>
        <v>1</v>
      </c>
      <c r="R188" s="73">
        <f t="shared" si="84"/>
        <v>1</v>
      </c>
      <c r="S188" s="73">
        <f t="shared" si="84"/>
        <v>1</v>
      </c>
      <c r="T188" s="73">
        <f t="shared" si="84"/>
        <v>1</v>
      </c>
      <c r="U188" s="73">
        <f t="shared" si="84"/>
        <v>0.98753117206982544</v>
      </c>
      <c r="V188" s="73">
        <f t="shared" si="84"/>
        <v>1</v>
      </c>
      <c r="W188" s="73">
        <f t="shared" si="84"/>
        <v>1</v>
      </c>
      <c r="X188" s="73">
        <f t="shared" si="84"/>
        <v>0.9443490556509444</v>
      </c>
      <c r="Y188" s="73">
        <f t="shared" si="84"/>
        <v>0.9616115545419992</v>
      </c>
    </row>
    <row r="189" spans="1:25" s="50" customFormat="1" ht="30" hidden="1" customHeight="1" outlineLevel="1" x14ac:dyDescent="0.2">
      <c r="A189" s="11" t="s">
        <v>131</v>
      </c>
      <c r="B189" s="27"/>
      <c r="C189" s="27">
        <f>SUM(E189:Y189)</f>
        <v>0</v>
      </c>
      <c r="D189" s="15" t="e">
        <f t="shared" si="82"/>
        <v>#DIV/0!</v>
      </c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138"/>
      <c r="Q189" s="49"/>
      <c r="R189" s="49"/>
      <c r="S189" s="49"/>
      <c r="T189" s="49"/>
      <c r="U189" s="49"/>
      <c r="V189" s="49"/>
      <c r="W189" s="49"/>
      <c r="X189" s="49"/>
      <c r="Y189" s="49"/>
    </row>
    <row r="190" spans="1:25" s="63" customFormat="1" ht="30" hidden="1" customHeight="1" outlineLevel="1" x14ac:dyDescent="0.2">
      <c r="A190" s="32" t="s">
        <v>132</v>
      </c>
      <c r="B190" s="23"/>
      <c r="C190" s="27">
        <f>SUM(E190:Y190)</f>
        <v>15599</v>
      </c>
      <c r="D190" s="15" t="e">
        <f t="shared" si="82"/>
        <v>#DIV/0!</v>
      </c>
      <c r="E190" s="49">
        <v>17</v>
      </c>
      <c r="F190" s="37">
        <v>360</v>
      </c>
      <c r="G190" s="37">
        <v>2381</v>
      </c>
      <c r="H190" s="37">
        <v>435</v>
      </c>
      <c r="I190" s="37">
        <v>387</v>
      </c>
      <c r="J190" s="37">
        <v>1130</v>
      </c>
      <c r="K190" s="37"/>
      <c r="L190" s="37">
        <v>1360</v>
      </c>
      <c r="M190" s="37">
        <v>202</v>
      </c>
      <c r="N190" s="37">
        <v>581</v>
      </c>
      <c r="O190" s="49">
        <v>217</v>
      </c>
      <c r="P190" s="119">
        <v>663</v>
      </c>
      <c r="Q190" s="37">
        <v>1813</v>
      </c>
      <c r="R190" s="37">
        <v>170</v>
      </c>
      <c r="S190" s="37">
        <v>630</v>
      </c>
      <c r="T190" s="37"/>
      <c r="U190" s="37">
        <v>110</v>
      </c>
      <c r="V190" s="37"/>
      <c r="W190" s="37">
        <v>1225</v>
      </c>
      <c r="X190" s="37">
        <v>3778</v>
      </c>
      <c r="Y190" s="37">
        <v>140</v>
      </c>
    </row>
    <row r="191" spans="1:25" s="50" customFormat="1" ht="30" hidden="1" customHeight="1" x14ac:dyDescent="0.2">
      <c r="A191" s="11" t="s">
        <v>133</v>
      </c>
      <c r="B191" s="15"/>
      <c r="C191" s="15" t="e">
        <f>C190/C189</f>
        <v>#DIV/0!</v>
      </c>
      <c r="D191" s="15" t="e">
        <f t="shared" si="82"/>
        <v>#DIV/0!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14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s="50" customFormat="1" ht="30" hidden="1" customHeight="1" x14ac:dyDescent="0.2">
      <c r="A192" s="13" t="s">
        <v>134</v>
      </c>
      <c r="B192" s="23"/>
      <c r="C192" s="27"/>
      <c r="D192" s="2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119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35" s="63" customFormat="1" ht="30" hidden="1" customHeight="1" outlineLevel="1" x14ac:dyDescent="0.2">
      <c r="A193" s="55" t="s">
        <v>135</v>
      </c>
      <c r="B193" s="23"/>
      <c r="C193" s="27">
        <f>SUM(E193:Y193)</f>
        <v>0</v>
      </c>
      <c r="D193" s="9" t="e">
        <f t="shared" ref="D193:D212" si="85">C193/B193</f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11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35" s="50" customFormat="1" ht="30" hidden="1" customHeight="1" outlineLevel="1" x14ac:dyDescent="0.2">
      <c r="A194" s="13" t="s">
        <v>136</v>
      </c>
      <c r="B194" s="23"/>
      <c r="C194" s="27">
        <f>SUM(E194:Y194)</f>
        <v>0</v>
      </c>
      <c r="D194" s="9" t="e">
        <f t="shared" si="85"/>
        <v>#DIV/0!</v>
      </c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138"/>
      <c r="Q194" s="49"/>
      <c r="R194" s="49"/>
      <c r="S194" s="49"/>
      <c r="T194" s="49"/>
      <c r="U194" s="49"/>
      <c r="V194" s="49"/>
      <c r="W194" s="49"/>
      <c r="X194" s="49"/>
      <c r="Y194" s="49"/>
      <c r="AI194" s="50" t="s">
        <v>0</v>
      </c>
    </row>
    <row r="195" spans="1:35" s="50" customFormat="1" ht="30" hidden="1" customHeight="1" outlineLevel="1" x14ac:dyDescent="0.2">
      <c r="A195" s="13" t="s">
        <v>137</v>
      </c>
      <c r="B195" s="27">
        <f>B193*0.45</f>
        <v>0</v>
      </c>
      <c r="C195" s="27">
        <f>C193*0.45</f>
        <v>0</v>
      </c>
      <c r="D195" s="9" t="e">
        <f t="shared" si="85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116"/>
      <c r="Q195" s="26"/>
      <c r="R195" s="26"/>
      <c r="S195" s="26"/>
      <c r="T195" s="26"/>
      <c r="U195" s="26"/>
      <c r="V195" s="26"/>
      <c r="W195" s="26"/>
      <c r="X195" s="26"/>
      <c r="Y195" s="26"/>
      <c r="Z195" s="64"/>
    </row>
    <row r="196" spans="1:35" s="50" customFormat="1" ht="30" hidden="1" customHeight="1" x14ac:dyDescent="0.2">
      <c r="A196" s="13" t="s">
        <v>138</v>
      </c>
      <c r="B196" s="52" t="e">
        <f>B193/B194</f>
        <v>#DIV/0!</v>
      </c>
      <c r="C196" s="52" t="e">
        <f>C193/C194</f>
        <v>#DIV/0!</v>
      </c>
      <c r="D196" s="9"/>
      <c r="E196" s="73" t="e">
        <f t="shared" ref="E196:Y196" si="86">E193/E194</f>
        <v>#DIV/0!</v>
      </c>
      <c r="F196" s="73" t="e">
        <f t="shared" si="86"/>
        <v>#DIV/0!</v>
      </c>
      <c r="G196" s="73" t="e">
        <f t="shared" si="86"/>
        <v>#DIV/0!</v>
      </c>
      <c r="H196" s="73" t="e">
        <f t="shared" si="86"/>
        <v>#DIV/0!</v>
      </c>
      <c r="I196" s="73" t="e">
        <f t="shared" si="86"/>
        <v>#DIV/0!</v>
      </c>
      <c r="J196" s="73" t="e">
        <f t="shared" si="86"/>
        <v>#DIV/0!</v>
      </c>
      <c r="K196" s="73" t="e">
        <f t="shared" si="86"/>
        <v>#DIV/0!</v>
      </c>
      <c r="L196" s="73" t="e">
        <f t="shared" si="86"/>
        <v>#DIV/0!</v>
      </c>
      <c r="M196" s="73" t="e">
        <f t="shared" si="86"/>
        <v>#DIV/0!</v>
      </c>
      <c r="N196" s="73" t="e">
        <f t="shared" si="86"/>
        <v>#DIV/0!</v>
      </c>
      <c r="O196" s="73" t="e">
        <f t="shared" si="86"/>
        <v>#DIV/0!</v>
      </c>
      <c r="P196" s="137" t="e">
        <f t="shared" si="86"/>
        <v>#DIV/0!</v>
      </c>
      <c r="Q196" s="73" t="e">
        <f t="shared" si="86"/>
        <v>#DIV/0!</v>
      </c>
      <c r="R196" s="73" t="e">
        <f t="shared" si="86"/>
        <v>#DIV/0!</v>
      </c>
      <c r="S196" s="73" t="e">
        <f t="shared" si="86"/>
        <v>#DIV/0!</v>
      </c>
      <c r="T196" s="73" t="e">
        <f t="shared" si="86"/>
        <v>#DIV/0!</v>
      </c>
      <c r="U196" s="73" t="e">
        <f t="shared" si="86"/>
        <v>#DIV/0!</v>
      </c>
      <c r="V196" s="73" t="e">
        <f t="shared" si="86"/>
        <v>#DIV/0!</v>
      </c>
      <c r="W196" s="73" t="e">
        <f t="shared" si="86"/>
        <v>#DIV/0!</v>
      </c>
      <c r="X196" s="73" t="e">
        <f t="shared" si="86"/>
        <v>#DIV/0!</v>
      </c>
      <c r="Y196" s="73" t="e">
        <f t="shared" si="86"/>
        <v>#DIV/0!</v>
      </c>
    </row>
    <row r="197" spans="1:35" s="63" customFormat="1" ht="30" hidden="1" customHeight="1" outlineLevel="1" x14ac:dyDescent="0.2">
      <c r="A197" s="55" t="s">
        <v>139</v>
      </c>
      <c r="B197" s="23"/>
      <c r="C197" s="27">
        <f>SUM(E197:Y197)</f>
        <v>0</v>
      </c>
      <c r="D197" s="9" t="e">
        <f t="shared" si="85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11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35" s="50" customFormat="1" ht="28.15" hidden="1" customHeight="1" outlineLevel="1" x14ac:dyDescent="0.2">
      <c r="A198" s="13" t="s">
        <v>136</v>
      </c>
      <c r="B198" s="23"/>
      <c r="C198" s="27">
        <f>SUM(E198:Y198)</f>
        <v>0</v>
      </c>
      <c r="D198" s="9" t="e">
        <f t="shared" si="85"/>
        <v>#DIV/0!</v>
      </c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138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35" s="50" customFormat="1" ht="27" hidden="1" customHeight="1" outlineLevel="1" x14ac:dyDescent="0.2">
      <c r="A199" s="13" t="s">
        <v>137</v>
      </c>
      <c r="B199" s="27">
        <f>B197*0.3</f>
        <v>0</v>
      </c>
      <c r="C199" s="27">
        <f>C197*0.3</f>
        <v>0</v>
      </c>
      <c r="D199" s="9" t="e">
        <f t="shared" si="85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11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35" s="63" customFormat="1" ht="30" hidden="1" customHeight="1" x14ac:dyDescent="0.2">
      <c r="A200" s="13" t="s">
        <v>138</v>
      </c>
      <c r="B200" s="9" t="e">
        <f>B197/B198</f>
        <v>#DIV/0!</v>
      </c>
      <c r="C200" s="9" t="e">
        <f>C197/C198</f>
        <v>#DIV/0!</v>
      </c>
      <c r="D200" s="9"/>
      <c r="E200" s="30" t="e">
        <f t="shared" ref="E200:Y200" si="87">E197/E198</f>
        <v>#DIV/0!</v>
      </c>
      <c r="F200" s="30" t="e">
        <f t="shared" si="87"/>
        <v>#DIV/0!</v>
      </c>
      <c r="G200" s="30" t="e">
        <f t="shared" si="87"/>
        <v>#DIV/0!</v>
      </c>
      <c r="H200" s="30" t="e">
        <f t="shared" si="87"/>
        <v>#DIV/0!</v>
      </c>
      <c r="I200" s="30" t="e">
        <f t="shared" si="87"/>
        <v>#DIV/0!</v>
      </c>
      <c r="J200" s="30" t="e">
        <f t="shared" si="87"/>
        <v>#DIV/0!</v>
      </c>
      <c r="K200" s="30" t="e">
        <f t="shared" si="87"/>
        <v>#DIV/0!</v>
      </c>
      <c r="L200" s="30" t="e">
        <f t="shared" si="87"/>
        <v>#DIV/0!</v>
      </c>
      <c r="M200" s="30" t="e">
        <f t="shared" si="87"/>
        <v>#DIV/0!</v>
      </c>
      <c r="N200" s="30" t="e">
        <f t="shared" si="87"/>
        <v>#DIV/0!</v>
      </c>
      <c r="O200" s="30" t="e">
        <f t="shared" si="87"/>
        <v>#DIV/0!</v>
      </c>
      <c r="P200" s="117" t="e">
        <f t="shared" si="87"/>
        <v>#DIV/0!</v>
      </c>
      <c r="Q200" s="30" t="e">
        <f t="shared" si="87"/>
        <v>#DIV/0!</v>
      </c>
      <c r="R200" s="30" t="e">
        <f t="shared" si="87"/>
        <v>#DIV/0!</v>
      </c>
      <c r="S200" s="30" t="e">
        <f t="shared" si="87"/>
        <v>#DIV/0!</v>
      </c>
      <c r="T200" s="30" t="e">
        <f t="shared" si="87"/>
        <v>#DIV/0!</v>
      </c>
      <c r="U200" s="30" t="e">
        <f t="shared" si="87"/>
        <v>#DIV/0!</v>
      </c>
      <c r="V200" s="30" t="e">
        <f t="shared" si="87"/>
        <v>#DIV/0!</v>
      </c>
      <c r="W200" s="30" t="e">
        <f t="shared" si="87"/>
        <v>#DIV/0!</v>
      </c>
      <c r="X200" s="30" t="e">
        <f t="shared" si="87"/>
        <v>#DIV/0!</v>
      </c>
      <c r="Y200" s="30" t="e">
        <f t="shared" si="87"/>
        <v>#DIV/0!</v>
      </c>
    </row>
    <row r="201" spans="1:35" s="63" customFormat="1" ht="30" hidden="1" customHeight="1" outlineLevel="1" x14ac:dyDescent="0.2">
      <c r="A201" s="55" t="s">
        <v>140</v>
      </c>
      <c r="B201" s="23"/>
      <c r="C201" s="27">
        <f>SUM(E201:Y201)</f>
        <v>0</v>
      </c>
      <c r="D201" s="9" t="e">
        <f t="shared" si="85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11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35" s="50" customFormat="1" ht="30" hidden="1" customHeight="1" outlineLevel="1" x14ac:dyDescent="0.2">
      <c r="A202" s="13" t="s">
        <v>136</v>
      </c>
      <c r="B202" s="23"/>
      <c r="C202" s="27">
        <f>SUM(E202:Y202)</f>
        <v>0</v>
      </c>
      <c r="D202" s="9" t="e">
        <f t="shared" si="85"/>
        <v>#DIV/0!</v>
      </c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138"/>
      <c r="Q202" s="49"/>
      <c r="R202" s="49"/>
      <c r="S202" s="49"/>
      <c r="T202" s="49"/>
      <c r="U202" s="49"/>
      <c r="V202" s="49"/>
      <c r="W202" s="49"/>
      <c r="X202" s="49"/>
      <c r="Y202" s="49"/>
    </row>
    <row r="203" spans="1:35" s="50" customFormat="1" ht="30" hidden="1" customHeight="1" outlineLevel="1" x14ac:dyDescent="0.2">
      <c r="A203" s="13" t="s">
        <v>141</v>
      </c>
      <c r="B203" s="27">
        <f>B201*0.19</f>
        <v>0</v>
      </c>
      <c r="C203" s="27">
        <f>C201*0.19</f>
        <v>0</v>
      </c>
      <c r="D203" s="9" t="e">
        <f t="shared" si="85"/>
        <v>#DIV/0!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11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35" s="63" customFormat="1" ht="30" hidden="1" customHeight="1" x14ac:dyDescent="0.2">
      <c r="A204" s="13" t="s">
        <v>142</v>
      </c>
      <c r="B204" s="9" t="e">
        <f>B201/B202</f>
        <v>#DIV/0!</v>
      </c>
      <c r="C204" s="9" t="e">
        <f>C201/C202</f>
        <v>#DIV/0!</v>
      </c>
      <c r="D204" s="9"/>
      <c r="E204" s="30" t="e">
        <f>E201/E202</f>
        <v>#DIV/0!</v>
      </c>
      <c r="F204" s="30" t="e">
        <f>F201/F202</f>
        <v>#DIV/0!</v>
      </c>
      <c r="G204" s="30" t="e">
        <f t="shared" ref="G204:Y204" si="88">G201/G202</f>
        <v>#DIV/0!</v>
      </c>
      <c r="H204" s="30" t="e">
        <f t="shared" si="88"/>
        <v>#DIV/0!</v>
      </c>
      <c r="I204" s="30" t="e">
        <f t="shared" si="88"/>
        <v>#DIV/0!</v>
      </c>
      <c r="J204" s="30" t="e">
        <f t="shared" si="88"/>
        <v>#DIV/0!</v>
      </c>
      <c r="K204" s="30" t="e">
        <f t="shared" si="88"/>
        <v>#DIV/0!</v>
      </c>
      <c r="L204" s="30" t="e">
        <f t="shared" si="88"/>
        <v>#DIV/0!</v>
      </c>
      <c r="M204" s="30" t="e">
        <f t="shared" si="88"/>
        <v>#DIV/0!</v>
      </c>
      <c r="N204" s="30" t="e">
        <f t="shared" si="88"/>
        <v>#DIV/0!</v>
      </c>
      <c r="O204" s="30" t="e">
        <f t="shared" si="88"/>
        <v>#DIV/0!</v>
      </c>
      <c r="P204" s="117" t="e">
        <f t="shared" si="88"/>
        <v>#DIV/0!</v>
      </c>
      <c r="Q204" s="30" t="e">
        <f t="shared" si="88"/>
        <v>#DIV/0!</v>
      </c>
      <c r="R204" s="30" t="e">
        <f t="shared" si="88"/>
        <v>#DIV/0!</v>
      </c>
      <c r="S204" s="30" t="e">
        <f t="shared" si="88"/>
        <v>#DIV/0!</v>
      </c>
      <c r="T204" s="30" t="e">
        <f t="shared" si="88"/>
        <v>#DIV/0!</v>
      </c>
      <c r="U204" s="30" t="e">
        <f t="shared" si="88"/>
        <v>#DIV/0!</v>
      </c>
      <c r="V204" s="30" t="e">
        <f t="shared" si="88"/>
        <v>#DIV/0!</v>
      </c>
      <c r="W204" s="30" t="e">
        <f t="shared" si="88"/>
        <v>#DIV/0!</v>
      </c>
      <c r="X204" s="30" t="e">
        <f t="shared" si="88"/>
        <v>#DIV/0!</v>
      </c>
      <c r="Y204" s="30" t="e">
        <f t="shared" si="88"/>
        <v>#DIV/0!</v>
      </c>
    </row>
    <row r="205" spans="1:35" s="50" customFormat="1" ht="30" hidden="1" customHeight="1" x14ac:dyDescent="0.2">
      <c r="A205" s="55" t="s">
        <v>143</v>
      </c>
      <c r="B205" s="27"/>
      <c r="C205" s="27">
        <f>SUM(E205:Y205)</f>
        <v>0</v>
      </c>
      <c r="D205" s="9" t="e">
        <f t="shared" si="85"/>
        <v>#DIV/0!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119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:35" s="50" customFormat="1" ht="30" hidden="1" customHeight="1" x14ac:dyDescent="0.2">
      <c r="A206" s="13" t="s">
        <v>141</v>
      </c>
      <c r="B206" s="27"/>
      <c r="C206" s="27">
        <f>C205*0.7</f>
        <v>0</v>
      </c>
      <c r="D206" s="9" t="e">
        <f t="shared" si="85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11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35" s="50" customFormat="1" ht="30" hidden="1" customHeight="1" x14ac:dyDescent="0.2">
      <c r="A207" s="32" t="s">
        <v>144</v>
      </c>
      <c r="B207" s="27"/>
      <c r="C207" s="27">
        <f>SUM(E207:Y207)</f>
        <v>0</v>
      </c>
      <c r="D207" s="9" t="e">
        <f t="shared" si="85"/>
        <v>#DIV/0!</v>
      </c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138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35" s="50" customFormat="1" ht="30" hidden="1" customHeight="1" x14ac:dyDescent="0.2">
      <c r="A208" s="13" t="s">
        <v>141</v>
      </c>
      <c r="B208" s="27">
        <f>B207*0.2</f>
        <v>0</v>
      </c>
      <c r="C208" s="27">
        <f>C207*0.2</f>
        <v>0</v>
      </c>
      <c r="D208" s="9" t="e">
        <f t="shared" si="85"/>
        <v>#DIV/0!</v>
      </c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11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165</v>
      </c>
      <c r="B209" s="27"/>
      <c r="C209" s="27">
        <f>SUM(E209:Y209)</f>
        <v>0</v>
      </c>
      <c r="D209" s="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138"/>
      <c r="Q209" s="49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32" t="s">
        <v>145</v>
      </c>
      <c r="B210" s="27">
        <f>B208+B206+B203+B199+B195</f>
        <v>0</v>
      </c>
      <c r="C210" s="27">
        <f>C208+C206+C203+C199+C195</f>
        <v>0</v>
      </c>
      <c r="D210" s="9" t="e">
        <f t="shared" si="85"/>
        <v>#DIV/0!</v>
      </c>
      <c r="E210" s="26">
        <f>E208+E206+E203+E199+E195</f>
        <v>0</v>
      </c>
      <c r="F210" s="26">
        <f t="shared" ref="F210:Y210" si="89">F208+F206+F203+F199+F195</f>
        <v>0</v>
      </c>
      <c r="G210" s="26">
        <f t="shared" si="89"/>
        <v>0</v>
      </c>
      <c r="H210" s="26">
        <f t="shared" si="89"/>
        <v>0</v>
      </c>
      <c r="I210" s="26">
        <f t="shared" si="89"/>
        <v>0</v>
      </c>
      <c r="J210" s="26">
        <f t="shared" si="89"/>
        <v>0</v>
      </c>
      <c r="K210" s="26">
        <f t="shared" si="89"/>
        <v>0</v>
      </c>
      <c r="L210" s="26">
        <f t="shared" si="89"/>
        <v>0</v>
      </c>
      <c r="M210" s="26">
        <f t="shared" si="89"/>
        <v>0</v>
      </c>
      <c r="N210" s="26">
        <f t="shared" si="89"/>
        <v>0</v>
      </c>
      <c r="O210" s="26">
        <f t="shared" si="89"/>
        <v>0</v>
      </c>
      <c r="P210" s="116">
        <f t="shared" si="89"/>
        <v>0</v>
      </c>
      <c r="Q210" s="26">
        <f t="shared" si="89"/>
        <v>0</v>
      </c>
      <c r="R210" s="26">
        <f t="shared" si="89"/>
        <v>0</v>
      </c>
      <c r="S210" s="26">
        <f t="shared" si="89"/>
        <v>0</v>
      </c>
      <c r="T210" s="26">
        <f t="shared" si="89"/>
        <v>0</v>
      </c>
      <c r="U210" s="26">
        <f t="shared" si="89"/>
        <v>0</v>
      </c>
      <c r="V210" s="26">
        <f t="shared" si="89"/>
        <v>0</v>
      </c>
      <c r="W210" s="26">
        <f t="shared" si="89"/>
        <v>0</v>
      </c>
      <c r="X210" s="26">
        <f t="shared" si="89"/>
        <v>0</v>
      </c>
      <c r="Y210" s="26">
        <f t="shared" si="89"/>
        <v>0</v>
      </c>
    </row>
    <row r="211" spans="1:25" s="50" customFormat="1" ht="6" hidden="1" customHeight="1" x14ac:dyDescent="0.2">
      <c r="A211" s="13" t="s">
        <v>171</v>
      </c>
      <c r="B211" s="26"/>
      <c r="C211" s="26">
        <f>SUM(E211:Y211)</f>
        <v>0</v>
      </c>
      <c r="D211" s="9" t="e">
        <f t="shared" si="85"/>
        <v>#DIV/0!</v>
      </c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11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s="50" customFormat="1" ht="0.6" hidden="1" customHeight="1" x14ac:dyDescent="0.2">
      <c r="A212" s="55" t="s">
        <v>164</v>
      </c>
      <c r="B212" s="53" t="e">
        <f>B210/B211*10</f>
        <v>#DIV/0!</v>
      </c>
      <c r="C212" s="53" t="e">
        <f>C210/C211*10</f>
        <v>#DIV/0!</v>
      </c>
      <c r="D212" s="9" t="e">
        <f t="shared" si="85"/>
        <v>#DIV/0!</v>
      </c>
      <c r="E212" s="54" t="e">
        <f>E210/E211*10</f>
        <v>#DIV/0!</v>
      </c>
      <c r="F212" s="54" t="e">
        <f t="shared" ref="F212:Y212" si="90">F210/F211*10</f>
        <v>#DIV/0!</v>
      </c>
      <c r="G212" s="54" t="e">
        <f t="shared" si="90"/>
        <v>#DIV/0!</v>
      </c>
      <c r="H212" s="54" t="e">
        <f t="shared" si="90"/>
        <v>#DIV/0!</v>
      </c>
      <c r="I212" s="54" t="e">
        <f t="shared" si="90"/>
        <v>#DIV/0!</v>
      </c>
      <c r="J212" s="54" t="e">
        <f t="shared" si="90"/>
        <v>#DIV/0!</v>
      </c>
      <c r="K212" s="54" t="e">
        <f t="shared" si="90"/>
        <v>#DIV/0!</v>
      </c>
      <c r="L212" s="54" t="e">
        <f t="shared" si="90"/>
        <v>#DIV/0!</v>
      </c>
      <c r="M212" s="54" t="e">
        <f t="shared" si="90"/>
        <v>#DIV/0!</v>
      </c>
      <c r="N212" s="54" t="e">
        <f t="shared" si="90"/>
        <v>#DIV/0!</v>
      </c>
      <c r="O212" s="54" t="e">
        <f t="shared" si="90"/>
        <v>#DIV/0!</v>
      </c>
      <c r="P212" s="130" t="e">
        <f t="shared" si="90"/>
        <v>#DIV/0!</v>
      </c>
      <c r="Q212" s="54" t="e">
        <f t="shared" si="90"/>
        <v>#DIV/0!</v>
      </c>
      <c r="R212" s="54" t="e">
        <f t="shared" si="90"/>
        <v>#DIV/0!</v>
      </c>
      <c r="S212" s="54" t="e">
        <f t="shared" si="90"/>
        <v>#DIV/0!</v>
      </c>
      <c r="T212" s="54" t="e">
        <f t="shared" si="90"/>
        <v>#DIV/0!</v>
      </c>
      <c r="U212" s="54" t="e">
        <f t="shared" si="90"/>
        <v>#DIV/0!</v>
      </c>
      <c r="V212" s="54" t="e">
        <f t="shared" si="90"/>
        <v>#DIV/0!</v>
      </c>
      <c r="W212" s="54" t="e">
        <f t="shared" si="90"/>
        <v>#DIV/0!</v>
      </c>
      <c r="X212" s="54" t="e">
        <f t="shared" si="90"/>
        <v>#DIV/0!</v>
      </c>
      <c r="Y212" s="54" t="e">
        <f t="shared" si="90"/>
        <v>#DIV/0!</v>
      </c>
    </row>
    <row r="213" spans="1:25" ht="18" hidden="1" customHeight="1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139"/>
      <c r="Q213" s="90"/>
      <c r="R213" s="90"/>
      <c r="S213" s="90"/>
      <c r="T213" s="90"/>
      <c r="U213" s="90"/>
      <c r="V213" s="90"/>
      <c r="W213" s="90"/>
      <c r="X213" s="90"/>
      <c r="Y213" s="90"/>
    </row>
    <row r="214" spans="1:25" ht="27" hidden="1" customHeight="1" x14ac:dyDescent="0.25">
      <c r="A214" s="13" t="s">
        <v>185</v>
      </c>
      <c r="B214" s="85"/>
      <c r="C214" s="85">
        <f>SUM(E214:Y214)</f>
        <v>273</v>
      </c>
      <c r="D214" s="85"/>
      <c r="E214" s="85">
        <v>11</v>
      </c>
      <c r="F214" s="85">
        <v>12</v>
      </c>
      <c r="G214" s="85">
        <v>15</v>
      </c>
      <c r="H214" s="85">
        <v>20</v>
      </c>
      <c r="I214" s="85">
        <v>12</v>
      </c>
      <c r="J214" s="85">
        <v>36</v>
      </c>
      <c r="K214" s="85">
        <v>18</v>
      </c>
      <c r="L214" s="85">
        <v>20</v>
      </c>
      <c r="M214" s="85">
        <v>5</v>
      </c>
      <c r="N214" s="85">
        <v>4</v>
      </c>
      <c r="O214" s="85">
        <v>5</v>
      </c>
      <c r="P214" s="140">
        <v>16</v>
      </c>
      <c r="Q214" s="85">
        <v>16</v>
      </c>
      <c r="R214" s="85">
        <v>13</v>
      </c>
      <c r="S214" s="85">
        <v>18</v>
      </c>
      <c r="T214" s="85">
        <v>10</v>
      </c>
      <c r="U214" s="85">
        <v>3</v>
      </c>
      <c r="V214" s="85">
        <v>4</v>
      </c>
      <c r="W214" s="85">
        <v>3</v>
      </c>
      <c r="X214" s="85">
        <v>23</v>
      </c>
      <c r="Y214" s="85">
        <v>9</v>
      </c>
    </row>
    <row r="215" spans="1:25" ht="18" hidden="1" customHeight="1" x14ac:dyDescent="0.25">
      <c r="A215" s="13" t="s">
        <v>189</v>
      </c>
      <c r="B215" s="85">
        <v>108</v>
      </c>
      <c r="C215" s="85">
        <f>SUM(E215:Y215)</f>
        <v>450</v>
      </c>
      <c r="D215" s="85"/>
      <c r="E215" s="85">
        <v>20</v>
      </c>
      <c r="F215" s="85">
        <v>5</v>
      </c>
      <c r="G215" s="85">
        <v>59</v>
      </c>
      <c r="H215" s="85">
        <v>16</v>
      </c>
      <c r="I215" s="85">
        <v>21</v>
      </c>
      <c r="J215" s="85">
        <v>28</v>
      </c>
      <c r="K215" s="85">
        <v>9</v>
      </c>
      <c r="L215" s="85">
        <v>20</v>
      </c>
      <c r="M215" s="85">
        <v>22</v>
      </c>
      <c r="N215" s="85">
        <v>5</v>
      </c>
      <c r="O215" s="85">
        <v>5</v>
      </c>
      <c r="P215" s="140">
        <v>28</v>
      </c>
      <c r="Q215" s="85">
        <v>25</v>
      </c>
      <c r="R215" s="85">
        <v>57</v>
      </c>
      <c r="S215" s="85">
        <v>7</v>
      </c>
      <c r="T215" s="85">
        <v>17</v>
      </c>
      <c r="U215" s="85">
        <v>25</v>
      </c>
      <c r="V215" s="85">
        <v>11</v>
      </c>
      <c r="W215" s="85">
        <v>5</v>
      </c>
      <c r="X215" s="85">
        <v>50</v>
      </c>
      <c r="Y215" s="85">
        <v>15</v>
      </c>
    </row>
    <row r="216" spans="1:25" ht="24.6" hidden="1" customHeight="1" x14ac:dyDescent="0.35">
      <c r="A216" s="86" t="s">
        <v>146</v>
      </c>
      <c r="B216" s="66"/>
      <c r="C216" s="66">
        <f>SUM(E216:Y216)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141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s="68" customFormat="1" ht="21.6" hidden="1" customHeight="1" x14ac:dyDescent="0.35">
      <c r="A217" s="67" t="s">
        <v>147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142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7" t="s">
        <v>148</v>
      </c>
      <c r="B218" s="67"/>
      <c r="C218" s="67">
        <f>SUM(E218:Y218)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142"/>
      <c r="Q218" s="67"/>
      <c r="R218" s="67"/>
      <c r="S218" s="67"/>
      <c r="T218" s="67"/>
      <c r="U218" s="67"/>
      <c r="V218" s="67"/>
      <c r="W218" s="67"/>
      <c r="X218" s="67"/>
      <c r="Y218" s="67"/>
    </row>
    <row r="219" spans="1:25" s="68" customFormat="1" ht="21.6" hidden="1" customHeight="1" x14ac:dyDescent="0.3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143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s="68" customFormat="1" ht="21.6" hidden="1" customHeight="1" x14ac:dyDescent="0.35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143"/>
      <c r="Q220" s="69"/>
      <c r="R220" s="69"/>
      <c r="S220" s="69"/>
      <c r="T220" s="69"/>
      <c r="U220" s="69"/>
      <c r="V220" s="69"/>
      <c r="W220" s="69"/>
      <c r="X220" s="69"/>
      <c r="Y220" s="69"/>
    </row>
    <row r="221" spans="1:25" ht="16.899999999999999" hidden="1" customHeight="1" x14ac:dyDescent="0.25">
      <c r="A221" s="87"/>
      <c r="B221" s="88"/>
      <c r="C221" s="88"/>
      <c r="D221" s="8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14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41.45" hidden="1" customHeight="1" x14ac:dyDescent="0.35">
      <c r="A222" s="151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</row>
    <row r="223" spans="1:25" ht="20.45" hidden="1" customHeight="1" x14ac:dyDescent="0.25">
      <c r="A223" s="149"/>
      <c r="B223" s="150"/>
      <c r="C223" s="150"/>
      <c r="D223" s="150"/>
      <c r="E223" s="150"/>
      <c r="F223" s="150"/>
      <c r="G223" s="150"/>
      <c r="H223" s="150"/>
      <c r="I223" s="150"/>
      <c r="J223" s="150"/>
      <c r="K223" s="4"/>
      <c r="L223" s="4"/>
      <c r="M223" s="4"/>
      <c r="N223" s="4"/>
      <c r="O223" s="4"/>
      <c r="P223" s="14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6.899999999999999" hidden="1" customHeight="1" x14ac:dyDescent="0.25">
      <c r="A224" s="89"/>
      <c r="B224" s="6"/>
      <c r="C224" s="6"/>
      <c r="D224" s="6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14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9" hidden="1" customHeight="1" x14ac:dyDescent="0.25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145"/>
      <c r="Q225" s="71"/>
      <c r="R225" s="71"/>
      <c r="S225" s="71"/>
      <c r="T225" s="71"/>
      <c r="U225" s="71"/>
      <c r="V225" s="71"/>
      <c r="W225" s="71"/>
      <c r="X225" s="71"/>
      <c r="Y225" s="71"/>
    </row>
    <row r="226" spans="1:25" s="12" customFormat="1" ht="49.15" hidden="1" customHeight="1" x14ac:dyDescent="0.2">
      <c r="A226" s="32" t="s">
        <v>150</v>
      </c>
      <c r="B226" s="27"/>
      <c r="C226" s="27">
        <f>SUM(E226:Y226)</f>
        <v>259083</v>
      </c>
      <c r="D226" s="27"/>
      <c r="E226" s="39">
        <v>9345</v>
      </c>
      <c r="F226" s="39">
        <v>9100</v>
      </c>
      <c r="G226" s="39">
        <v>16579</v>
      </c>
      <c r="H226" s="39">
        <v>16195</v>
      </c>
      <c r="I226" s="39">
        <v>7250</v>
      </c>
      <c r="J226" s="39">
        <v>17539</v>
      </c>
      <c r="K226" s="39">
        <v>12001</v>
      </c>
      <c r="L226" s="39">
        <v>14609</v>
      </c>
      <c r="M226" s="39">
        <v>13004</v>
      </c>
      <c r="N226" s="39">
        <v>3780</v>
      </c>
      <c r="O226" s="39">
        <v>8536</v>
      </c>
      <c r="P226" s="115">
        <v>11438</v>
      </c>
      <c r="Q226" s="39">
        <v>16561</v>
      </c>
      <c r="R226" s="39">
        <v>15418</v>
      </c>
      <c r="S226" s="39">
        <v>18986</v>
      </c>
      <c r="T226" s="39">
        <v>13238</v>
      </c>
      <c r="U226" s="39">
        <v>7143</v>
      </c>
      <c r="V226" s="39">
        <v>4504</v>
      </c>
      <c r="W226" s="39">
        <v>11688</v>
      </c>
      <c r="X226" s="39">
        <v>21385</v>
      </c>
      <c r="Y226" s="39">
        <v>10784</v>
      </c>
    </row>
    <row r="227" spans="1:25" ht="21" hidden="1" customHeight="1" x14ac:dyDescent="0.25">
      <c r="A227" s="65" t="s">
        <v>152</v>
      </c>
      <c r="B227" s="72"/>
      <c r="C227" s="27">
        <f>SUM(E227:Y227)</f>
        <v>380</v>
      </c>
      <c r="D227" s="27"/>
      <c r="E227" s="65">
        <v>16</v>
      </c>
      <c r="F227" s="65">
        <v>21</v>
      </c>
      <c r="G227" s="65">
        <v>32</v>
      </c>
      <c r="H227" s="65">
        <v>25</v>
      </c>
      <c r="I227" s="65">
        <v>16</v>
      </c>
      <c r="J227" s="65">
        <v>31</v>
      </c>
      <c r="K227" s="65">
        <v>14</v>
      </c>
      <c r="L227" s="65">
        <v>29</v>
      </c>
      <c r="M227" s="65">
        <v>18</v>
      </c>
      <c r="N227" s="65">
        <v>8</v>
      </c>
      <c r="O227" s="65">
        <v>7</v>
      </c>
      <c r="P227" s="146">
        <v>15</v>
      </c>
      <c r="Q227" s="65">
        <v>25</v>
      </c>
      <c r="R227" s="65">
        <v>31</v>
      </c>
      <c r="S227" s="65">
        <v>10</v>
      </c>
      <c r="T227" s="65">
        <v>8</v>
      </c>
      <c r="U227" s="65">
        <v>8</v>
      </c>
      <c r="V227" s="65">
        <v>6</v>
      </c>
      <c r="W227" s="65">
        <v>12</v>
      </c>
      <c r="X227" s="65">
        <v>35</v>
      </c>
      <c r="Y227" s="65">
        <v>13</v>
      </c>
    </row>
    <row r="228" spans="1:25" ht="0.6" hidden="1" customHeight="1" x14ac:dyDescent="0.25">
      <c r="A228" s="65" t="s">
        <v>153</v>
      </c>
      <c r="B228" s="72"/>
      <c r="C228" s="27">
        <f>SUM(E228:Y228)</f>
        <v>208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9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146">
        <v>1</v>
      </c>
      <c r="Q228" s="65">
        <v>4</v>
      </c>
      <c r="R228" s="65">
        <v>8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.4500000000000002" hidden="1" customHeight="1" x14ac:dyDescent="0.25">
      <c r="A229" s="65" t="s">
        <v>153</v>
      </c>
      <c r="B229" s="72"/>
      <c r="C229" s="27">
        <f>SUM(E229:Y229)</f>
        <v>194</v>
      </c>
      <c r="D229" s="27"/>
      <c r="E229" s="65">
        <v>10</v>
      </c>
      <c r="F229" s="65">
        <v>2</v>
      </c>
      <c r="G229" s="65">
        <v>42</v>
      </c>
      <c r="H229" s="65">
        <v>11</v>
      </c>
      <c r="I229" s="65">
        <v>2</v>
      </c>
      <c r="J229" s="65">
        <v>30</v>
      </c>
      <c r="K229" s="65">
        <v>9</v>
      </c>
      <c r="L229" s="65">
        <v>15</v>
      </c>
      <c r="M229" s="65">
        <v>1</v>
      </c>
      <c r="N229" s="65">
        <v>2</v>
      </c>
      <c r="O229" s="65">
        <v>5</v>
      </c>
      <c r="P229" s="146">
        <v>1</v>
      </c>
      <c r="Q229" s="65">
        <v>4</v>
      </c>
      <c r="R229" s="65">
        <v>1</v>
      </c>
      <c r="S229" s="65">
        <v>14</v>
      </c>
      <c r="T229" s="65">
        <v>2</v>
      </c>
      <c r="U229" s="65">
        <v>1</v>
      </c>
      <c r="V229" s="65">
        <v>2</v>
      </c>
      <c r="W229" s="65">
        <v>16</v>
      </c>
      <c r="X229" s="65">
        <v>16</v>
      </c>
      <c r="Y229" s="65">
        <v>8</v>
      </c>
    </row>
    <row r="230" spans="1:25" ht="24" hidden="1" customHeight="1" x14ac:dyDescent="0.25">
      <c r="A230" s="65" t="s">
        <v>78</v>
      </c>
      <c r="B230" s="27">
        <v>554</v>
      </c>
      <c r="C230" s="27">
        <f>SUM(E230:Y230)</f>
        <v>574</v>
      </c>
      <c r="D230" s="27"/>
      <c r="E230" s="82">
        <v>11</v>
      </c>
      <c r="F230" s="82">
        <v>15</v>
      </c>
      <c r="G230" s="82">
        <v>93</v>
      </c>
      <c r="H230" s="82">
        <v>30</v>
      </c>
      <c r="I230" s="82">
        <v>15</v>
      </c>
      <c r="J230" s="82">
        <v>55</v>
      </c>
      <c r="K230" s="82">
        <v>16</v>
      </c>
      <c r="L230" s="82">
        <v>18</v>
      </c>
      <c r="M230" s="82">
        <v>16</v>
      </c>
      <c r="N230" s="82">
        <v>10</v>
      </c>
      <c r="O230" s="82">
        <v>11</v>
      </c>
      <c r="P230" s="147">
        <v>40</v>
      </c>
      <c r="Q230" s="82">
        <v>22</v>
      </c>
      <c r="R230" s="82">
        <v>55</v>
      </c>
      <c r="S230" s="82">
        <v>14</v>
      </c>
      <c r="T230" s="82">
        <v>29</v>
      </c>
      <c r="U230" s="82">
        <v>22</v>
      </c>
      <c r="V230" s="82">
        <v>9</v>
      </c>
      <c r="W230" s="82">
        <v>7</v>
      </c>
      <c r="X230" s="82">
        <v>60</v>
      </c>
      <c r="Y230" s="82">
        <v>26</v>
      </c>
    </row>
    <row r="231" spans="1:25" ht="16.5" hidden="1" customHeight="1" x14ac:dyDescent="0.25"/>
    <row r="232" spans="1:25" s="65" customFormat="1" ht="16.5" hidden="1" customHeight="1" x14ac:dyDescent="0.25">
      <c r="A232" s="65" t="s">
        <v>160</v>
      </c>
      <c r="B232" s="72"/>
      <c r="C232" s="65">
        <f>SUM(E232:Y232)</f>
        <v>40</v>
      </c>
      <c r="E232" s="65">
        <v>3</v>
      </c>
      <c r="G232" s="65">
        <v>1</v>
      </c>
      <c r="H232" s="65">
        <v>6</v>
      </c>
      <c r="J232" s="65">
        <v>1</v>
      </c>
      <c r="M232" s="65">
        <v>1</v>
      </c>
      <c r="O232" s="65">
        <v>2</v>
      </c>
      <c r="P232" s="146">
        <v>1</v>
      </c>
      <c r="Q232" s="65">
        <v>3</v>
      </c>
      <c r="R232" s="65">
        <v>1</v>
      </c>
      <c r="S232" s="65">
        <v>3</v>
      </c>
      <c r="T232" s="65">
        <v>7</v>
      </c>
      <c r="U232" s="65">
        <v>1</v>
      </c>
      <c r="V232" s="65">
        <v>1</v>
      </c>
      <c r="W232" s="65">
        <v>1</v>
      </c>
      <c r="X232" s="65">
        <v>4</v>
      </c>
      <c r="Y232" s="65">
        <v>4</v>
      </c>
    </row>
    <row r="233" spans="1:25" ht="16.5" hidden="1" customHeight="1" x14ac:dyDescent="0.25"/>
    <row r="234" spans="1:25" ht="21.6" hidden="1" customHeight="1" x14ac:dyDescent="0.25">
      <c r="A234" s="65" t="s">
        <v>163</v>
      </c>
      <c r="B234" s="27">
        <v>45</v>
      </c>
      <c r="C234" s="27">
        <f>SUM(E234:Y234)</f>
        <v>58</v>
      </c>
      <c r="D234" s="27"/>
      <c r="E234" s="82">
        <v>5</v>
      </c>
      <c r="F234" s="82">
        <v>3</v>
      </c>
      <c r="G234" s="82"/>
      <c r="H234" s="82">
        <v>5</v>
      </c>
      <c r="I234" s="82">
        <v>2</v>
      </c>
      <c r="J234" s="82"/>
      <c r="K234" s="82">
        <v>2</v>
      </c>
      <c r="L234" s="82">
        <v>0</v>
      </c>
      <c r="M234" s="82">
        <v>3</v>
      </c>
      <c r="N234" s="82">
        <v>3</v>
      </c>
      <c r="O234" s="82">
        <v>3</v>
      </c>
      <c r="P234" s="147">
        <v>2</v>
      </c>
      <c r="Q234" s="82">
        <v>2</v>
      </c>
      <c r="R234" s="82">
        <v>10</v>
      </c>
      <c r="S234" s="82">
        <v>6</v>
      </c>
      <c r="T234" s="82">
        <v>6</v>
      </c>
      <c r="U234" s="82">
        <v>1</v>
      </c>
      <c r="V234" s="82">
        <v>1</v>
      </c>
      <c r="W234" s="82">
        <v>4</v>
      </c>
      <c r="X234" s="82"/>
      <c r="Y234" s="82"/>
    </row>
    <row r="235" spans="1:25" ht="16.5" hidden="1" customHeight="1" x14ac:dyDescent="0.25"/>
    <row r="236" spans="1:25" ht="16.5" hidden="1" customHeight="1" x14ac:dyDescent="0.25"/>
    <row r="237" spans="1:25" ht="13.9" hidden="1" customHeight="1" x14ac:dyDescent="0.25"/>
    <row r="238" spans="1:25" ht="16.5" hidden="1" customHeight="1" x14ac:dyDescent="0.25">
      <c r="J238" s="1" t="s">
        <v>174</v>
      </c>
      <c r="S238" s="1" t="s">
        <v>177</v>
      </c>
      <c r="U238" s="1" t="s">
        <v>175</v>
      </c>
      <c r="X238" s="1" t="s">
        <v>176</v>
      </c>
      <c r="Y238" s="1" t="s">
        <v>173</v>
      </c>
    </row>
    <row r="239" spans="1:25" ht="16.5" hidden="1" customHeight="1" x14ac:dyDescent="0.25"/>
    <row r="240" spans="1:25" ht="22.5" hidden="1" customHeight="1" x14ac:dyDescent="0.25">
      <c r="A240" s="13" t="s">
        <v>190</v>
      </c>
      <c r="B240" s="72"/>
      <c r="C240" s="85">
        <f>SUM(E240:Y240)</f>
        <v>49</v>
      </c>
      <c r="D240" s="72"/>
      <c r="E240" s="65">
        <v>1</v>
      </c>
      <c r="F240" s="65">
        <v>2</v>
      </c>
      <c r="G240" s="65"/>
      <c r="H240" s="65">
        <v>2</v>
      </c>
      <c r="I240" s="65"/>
      <c r="J240" s="65">
        <v>3</v>
      </c>
      <c r="K240" s="65">
        <v>1</v>
      </c>
      <c r="L240" s="65">
        <v>1</v>
      </c>
      <c r="M240" s="65">
        <v>8</v>
      </c>
      <c r="N240" s="65">
        <v>6</v>
      </c>
      <c r="O240" s="65">
        <v>1</v>
      </c>
      <c r="P240" s="146">
        <v>0</v>
      </c>
      <c r="Q240" s="65">
        <v>1</v>
      </c>
      <c r="R240" s="65">
        <v>4</v>
      </c>
      <c r="S240" s="65">
        <v>3</v>
      </c>
      <c r="T240" s="65">
        <v>2</v>
      </c>
      <c r="U240" s="65">
        <v>1</v>
      </c>
      <c r="V240" s="65">
        <v>1</v>
      </c>
      <c r="W240" s="65">
        <v>7</v>
      </c>
      <c r="X240" s="65"/>
      <c r="Y240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3:J223"/>
    <mergeCell ref="A222:Y222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2022-05-12T10:11:10Z</cp:lastPrinted>
  <dcterms:created xsi:type="dcterms:W3CDTF">2017-06-08T05:54:08Z</dcterms:created>
  <dcterms:modified xsi:type="dcterms:W3CDTF">2022-05-12T10:11:17Z</dcterms:modified>
</cp:coreProperties>
</file>