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оперативка!$A$1:$Y$86</definedName>
  </definedNames>
  <calcPr calcId="145621"/>
</workbook>
</file>

<file path=xl/calcChain.xml><?xml version="1.0" encoding="utf-8"?>
<calcChain xmlns="http://schemas.openxmlformats.org/spreadsheetml/2006/main">
  <c r="E86" i="1" l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B63" i="1" l="1"/>
  <c r="O63" i="1" l="1"/>
  <c r="N63" i="1"/>
  <c r="F62" i="1" l="1"/>
  <c r="S63" i="1" l="1"/>
  <c r="I62" i="1"/>
  <c r="E63" i="1" l="1"/>
  <c r="G63" i="1" l="1"/>
  <c r="H63" i="1"/>
  <c r="I63" i="1"/>
  <c r="J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G62" i="1" l="1"/>
  <c r="H62" i="1"/>
  <c r="J62" i="1"/>
  <c r="K62" i="1"/>
  <c r="L62" i="1"/>
  <c r="M62" i="1"/>
  <c r="N62" i="1"/>
  <c r="O62" i="1"/>
  <c r="P62" i="1"/>
  <c r="R62" i="1"/>
  <c r="S62" i="1"/>
  <c r="T62" i="1"/>
  <c r="U62" i="1"/>
  <c r="V62" i="1"/>
  <c r="W62" i="1"/>
  <c r="X62" i="1"/>
  <c r="Y62" i="1"/>
  <c r="C61" i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55" i="1" l="1"/>
  <c r="C92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Y44" i="1"/>
  <c r="X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<sst xmlns="http://schemas.openxmlformats.org/spreadsheetml/2006/main" count="254" uniqueCount="205">
  <si>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</si>
  <si>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</si>
  <si>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</si>
  <si>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</si>
  <si>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</si>
  <si>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</si>
  <si>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</si>
  <si>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</si>
  <si>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</si>
  <si>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</si>
  <si>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</si>
  <si>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</si>
  <si>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</si>
  <si>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</si>
  <si>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</si>
  <si>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</si>
  <si>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</si>
  <si>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</si>
  <si>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</si>
  <si>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</si>
  <si>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</si>
  <si>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</si>
  <si>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</si>
  <si>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</si>
  <si>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</si>
  <si>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</si>
  <si>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</si>
  <si>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</si>
  <si>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</si>
  <si>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</si>
  <si>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</si>
  <si>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</si>
  <si>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</si>
  <si>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</si>
  <si>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</si>
  <si>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</si>
  <si>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</si>
  <si>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</si>
  <si>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</si>
  <si>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</si>
  <si>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</si>
  <si>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</si>
  <si>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</si>
  <si>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</si>
  <si>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</si>
  <si>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</si>
  <si>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</si>
  <si>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</si>
  <si>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</si>
  <si>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</si>
  <si>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</si>
  <si>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</si>
  <si>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</si>
  <si>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</si>
  <si>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</si>
  <si>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</si>
  <si>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</si>
  <si>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</si>
  <si>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</si>
  <si>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</si>
  <si>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</si>
  <si>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</si>
  <si>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</si>
  <si>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</si>
  <si>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</si>
  <si>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</si>
  <si>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</si>
  <si>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</si>
  <si>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</si>
  <si>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</si>
  <si>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</si>
  <si>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</si>
  <si>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</si>
  <si>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</si>
  <si>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</si>
  <si>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</si>
  <si>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</si>
  <si>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</si>
  <si>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</si>
  <si>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</si>
  <si>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</si>
  <si>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</si>
  <si>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</si>
  <si>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</si>
  <si>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</si>
  <si>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</si>
  <si>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</si>
  <si>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</si>
  <si>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</si>
  <si>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</si>
  <si>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</si>
  <si>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</si>
  <si>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</si>
  <si>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</si>
  <si>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</si>
  <si>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</si>
  <si>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</si>
  <si>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</si>
  <si>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</si>
  <si>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</si>
  <si>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</si>
  <si>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</si>
  <si>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</si>
  <si>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</si>
  <si>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</si>
  <si>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</si>
  <si>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</si>
  <si>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</si>
  <si>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</si>
  <si>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</si>
  <si>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</si>
  <si>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</si>
  <si>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</si>
  <si>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</si>
  <si>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</si>
  <si>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</si>
  <si>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</si>
  <si>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</si>
  <si>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</si>
  <si>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</si>
  <si>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</si>
  <si>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</si>
  <si>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</si>
  <si>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</si>
  <si>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</si>
  <si>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</si>
  <si>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</si>
  <si>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</si>
  <si>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</si>
  <si>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</si>
  <si>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</si>
  <si>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</si>
  <si>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</si>
  <si>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</si>
  <si>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</si>
  <si>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</si>
  <si>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</si>
  <si>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</si>
  <si>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</si>
  <si>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</si>
  <si>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</si>
  <si>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</si>
  <si>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</si>
  <si>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</si>
  <si>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</si>
  <si>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</si>
  <si>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</si>
  <si>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</si>
  <si>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</si>
  <si>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</si>
  <si>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</si>
  <si>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</si>
  <si>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</si>
  <si>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</si>
  <si>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</si>
  <si>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</si>
  <si>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</si>
  <si>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</si>
  <si>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</si>
  <si>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</si>
  <si>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</si>
  <si>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</si>
  <si>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</si>
  <si>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</si>
  <si>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</si>
  <si>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</si>
  <si>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</si>
  <si>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</si>
  <si>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</si>
  <si>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</si>
  <si>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</si>
  <si>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</si>
  <si>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</si>
  <si>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</si>
  <si>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</si>
  <si>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</si>
  <si>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</si>
  <si>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</si>
  <si>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</si>
  <si>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</si>
  <si>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</si>
  <si>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</si>
  <si>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</si>
  <si>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</si>
  <si>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</si>
  <si>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</si>
  <si>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</si>
  <si>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</si>
  <si>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</si>
  <si>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</si>
  <si>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</si>
  <si>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</si>
  <si>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</si>
  <si>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</si>
  <si>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</si>
  <si>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</si>
  <si>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</si>
  <si>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</si>
  <si>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</si>
  <si>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</si>
  <si>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</si>
  <si>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</si>
  <si>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</si>
  <si>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</si>
  <si>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30 мая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</si>
</sst>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6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S54" sqref="S54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5" width="13.7109375" style="1" customWidth="1"/>
    <col min="16" max="16" width="13.7109375" style="110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58" t="s">
        <v>204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111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59" t="s">
        <v>3</v>
      </c>
      <c r="B4" s="162" t="s">
        <v>198</v>
      </c>
      <c r="C4" s="155" t="s">
        <v>199</v>
      </c>
      <c r="D4" s="155" t="s">
        <v>200</v>
      </c>
      <c r="E4" s="165" t="s">
        <v>4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7"/>
      <c r="Z4" s="2" t="s">
        <v>0</v>
      </c>
    </row>
    <row r="5" spans="1:26" s="2" customFormat="1" ht="87" customHeight="1" x14ac:dyDescent="0.25">
      <c r="A5" s="160"/>
      <c r="B5" s="163"/>
      <c r="C5" s="156"/>
      <c r="D5" s="156"/>
      <c r="E5" s="153" t="s">
        <v>5</v>
      </c>
      <c r="F5" s="153" t="s">
        <v>6</v>
      </c>
      <c r="G5" s="153" t="s">
        <v>7</v>
      </c>
      <c r="H5" s="153" t="s">
        <v>8</v>
      </c>
      <c r="I5" s="153" t="s">
        <v>9</v>
      </c>
      <c r="J5" s="153" t="s">
        <v>10</v>
      </c>
      <c r="K5" s="153" t="s">
        <v>11</v>
      </c>
      <c r="L5" s="153" t="s">
        <v>12</v>
      </c>
      <c r="M5" s="153" t="s">
        <v>13</v>
      </c>
      <c r="N5" s="153" t="s">
        <v>14</v>
      </c>
      <c r="O5" s="153" t="s">
        <v>15</v>
      </c>
      <c r="P5" s="153" t="s">
        <v>16</v>
      </c>
      <c r="Q5" s="153" t="s">
        <v>17</v>
      </c>
      <c r="R5" s="153" t="s">
        <v>18</v>
      </c>
      <c r="S5" s="153" t="s">
        <v>19</v>
      </c>
      <c r="T5" s="153" t="s">
        <v>20</v>
      </c>
      <c r="U5" s="153" t="s">
        <v>21</v>
      </c>
      <c r="V5" s="153" t="s">
        <v>22</v>
      </c>
      <c r="W5" s="153" t="s">
        <v>23</v>
      </c>
      <c r="X5" s="153" t="s">
        <v>24</v>
      </c>
      <c r="Y5" s="153" t="s">
        <v>25</v>
      </c>
    </row>
    <row r="6" spans="1:26" s="2" customFormat="1" ht="69.75" customHeight="1" thickBot="1" x14ac:dyDescent="0.3">
      <c r="A6" s="161"/>
      <c r="B6" s="164"/>
      <c r="C6" s="157"/>
      <c r="D6" s="157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4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09" customFormat="1" ht="30" hidden="1" customHeight="1" x14ac:dyDescent="0.2">
      <c r="A25" s="106" t="s">
        <v>44</v>
      </c>
      <c r="B25" s="107">
        <v>80216</v>
      </c>
      <c r="C25" s="107">
        <f>SUM(E25:Y25)</f>
        <v>79864</v>
      </c>
      <c r="D25" s="15">
        <f t="shared" si="0"/>
        <v>0.99561184801037195</v>
      </c>
      <c r="E25" s="108">
        <v>5960</v>
      </c>
      <c r="F25" s="108">
        <v>2969</v>
      </c>
      <c r="G25" s="108">
        <v>3500</v>
      </c>
      <c r="H25" s="108">
        <v>5710</v>
      </c>
      <c r="I25" s="108">
        <v>1625</v>
      </c>
      <c r="J25" s="108">
        <v>6276</v>
      </c>
      <c r="K25" s="108">
        <v>2321</v>
      </c>
      <c r="L25" s="108">
        <v>3150</v>
      </c>
      <c r="M25" s="108">
        <v>3672</v>
      </c>
      <c r="N25" s="108">
        <v>1784</v>
      </c>
      <c r="O25" s="108">
        <v>2709</v>
      </c>
      <c r="P25" s="26">
        <v>6400</v>
      </c>
      <c r="Q25" s="108">
        <v>5533</v>
      </c>
      <c r="R25" s="108">
        <v>3411</v>
      </c>
      <c r="S25" s="108">
        <v>7307</v>
      </c>
      <c r="T25" s="108">
        <v>3436</v>
      </c>
      <c r="U25" s="108">
        <v>1330</v>
      </c>
      <c r="V25" s="108">
        <v>1495</v>
      </c>
      <c r="W25" s="108">
        <v>6102</v>
      </c>
      <c r="X25" s="108">
        <v>3400</v>
      </c>
      <c r="Y25" s="10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29">
        <f t="shared" si="41"/>
        <v>0.63303467082197118</v>
      </c>
      <c r="J26" s="29">
        <f t="shared" si="41"/>
        <v>1</v>
      </c>
      <c r="K26" s="29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30">
        <f t="shared" si="43"/>
        <v>0.67114093959731547</v>
      </c>
      <c r="F29" s="30">
        <f t="shared" si="43"/>
        <v>0.33303140096618356</v>
      </c>
      <c r="G29" s="30">
        <f t="shared" si="43"/>
        <v>1.3003901170351105E-2</v>
      </c>
      <c r="H29" s="30">
        <f t="shared" si="43"/>
        <v>0.16203703703703703</v>
      </c>
      <c r="I29" s="30">
        <f t="shared" si="43"/>
        <v>0.47136735488897546</v>
      </c>
      <c r="J29" s="30">
        <f t="shared" si="43"/>
        <v>1</v>
      </c>
      <c r="K29" s="30">
        <f t="shared" si="43"/>
        <v>1</v>
      </c>
      <c r="L29" s="30">
        <f t="shared" si="43"/>
        <v>0.41069912255873198</v>
      </c>
      <c r="M29" s="30">
        <f t="shared" si="43"/>
        <v>2.1048200378867607E-2</v>
      </c>
      <c r="N29" s="30">
        <f t="shared" si="43"/>
        <v>1</v>
      </c>
      <c r="O29" s="30">
        <f t="shared" si="43"/>
        <v>0.65351299326275269</v>
      </c>
      <c r="P29" s="104">
        <f t="shared" si="43"/>
        <v>0.98689282960678493</v>
      </c>
      <c r="Q29" s="30">
        <f t="shared" si="43"/>
        <v>1</v>
      </c>
      <c r="R29" s="30">
        <f t="shared" si="43"/>
        <v>0.96745822339489884</v>
      </c>
      <c r="S29" s="30">
        <f t="shared" si="43"/>
        <v>0.80402353907212265</v>
      </c>
      <c r="T29" s="30">
        <f t="shared" si="43"/>
        <v>0.77730778800696687</v>
      </c>
      <c r="U29" s="30">
        <f t="shared" si="43"/>
        <v>0</v>
      </c>
      <c r="V29" s="30">
        <f t="shared" si="43"/>
        <v>0</v>
      </c>
      <c r="W29" s="30">
        <f t="shared" si="43"/>
        <v>1</v>
      </c>
      <c r="X29" s="30">
        <f t="shared" si="43"/>
        <v>0.63532838983050843</v>
      </c>
      <c r="Y29" s="30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30">
        <f t="shared" si="45"/>
        <v>0</v>
      </c>
      <c r="J32" s="30">
        <f t="shared" si="45"/>
        <v>0</v>
      </c>
      <c r="K32" s="30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4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6.4786585365853661E-2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30">
        <f t="shared" si="47"/>
        <v>0.80256217030896759</v>
      </c>
      <c r="G36" s="30">
        <f t="shared" si="47"/>
        <v>0.35197013687266693</v>
      </c>
      <c r="H36" s="30">
        <f t="shared" si="47"/>
        <v>0.21991969952078746</v>
      </c>
      <c r="I36" s="30">
        <f t="shared" si="47"/>
        <v>0.30360772357723576</v>
      </c>
      <c r="J36" s="30">
        <f t="shared" si="47"/>
        <v>0.89177259887005644</v>
      </c>
      <c r="K36" s="30">
        <f t="shared" si="47"/>
        <v>0.9566353187042842</v>
      </c>
      <c r="L36" s="30">
        <f t="shared" si="47"/>
        <v>0.68450881612090675</v>
      </c>
      <c r="M36" s="30">
        <f t="shared" si="47"/>
        <v>0.26166253101736975</v>
      </c>
      <c r="N36" s="30">
        <f t="shared" si="47"/>
        <v>0.82688249400479619</v>
      </c>
      <c r="O36" s="30">
        <f t="shared" si="47"/>
        <v>0.20989606868504293</v>
      </c>
      <c r="P36" s="104">
        <f>P35/Q30</f>
        <v>0.65711462450592883</v>
      </c>
      <c r="Q36" s="30">
        <f>Q35/R30</f>
        <v>1.1415678184631253</v>
      </c>
      <c r="R36" s="30">
        <f>R35/S30</f>
        <v>0.19192256341789052</v>
      </c>
      <c r="S36" s="30">
        <f>S35/T30</f>
        <v>0.5606710158434296</v>
      </c>
      <c r="T36" s="30">
        <f t="shared" si="47"/>
        <v>0.59068033550792176</v>
      </c>
      <c r="U36" s="30">
        <f t="shared" si="47"/>
        <v>0.6130268199233716</v>
      </c>
      <c r="V36" s="30">
        <f t="shared" si="47"/>
        <v>0.14977533699450823</v>
      </c>
      <c r="W36" s="30">
        <f t="shared" si="47"/>
        <v>1.0121219253854301</v>
      </c>
      <c r="X36" s="30">
        <f t="shared" si="47"/>
        <v>0.92010062290368955</v>
      </c>
      <c r="Y36" s="30">
        <f t="shared" si="47"/>
        <v>0.70348657821659977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30" t="e">
        <f t="shared" si="48"/>
        <v>#DIV/0!</v>
      </c>
      <c r="J39" s="30" t="e">
        <f t="shared" si="48"/>
        <v>#DIV/0!</v>
      </c>
      <c r="K39" s="30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4" t="e">
        <f t="shared" si="48"/>
        <v>#DIV/0!</v>
      </c>
      <c r="Q39" s="30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200263</v>
      </c>
      <c r="C41" s="23">
        <f>SUM(E41:Y41)</f>
        <v>209868</v>
      </c>
      <c r="D41" s="15">
        <f t="shared" si="0"/>
        <v>1.0479619300619685</v>
      </c>
      <c r="E41" s="112">
        <v>10600</v>
      </c>
      <c r="F41" s="112">
        <v>6336</v>
      </c>
      <c r="G41" s="112">
        <v>14290</v>
      </c>
      <c r="H41" s="112">
        <v>12130</v>
      </c>
      <c r="I41" s="112">
        <v>5800</v>
      </c>
      <c r="J41" s="112">
        <v>15698</v>
      </c>
      <c r="K41" s="10">
        <v>8497</v>
      </c>
      <c r="L41" s="112">
        <v>10800</v>
      </c>
      <c r="M41" s="112">
        <v>10249</v>
      </c>
      <c r="N41" s="112">
        <v>5335</v>
      </c>
      <c r="O41" s="112">
        <v>5702</v>
      </c>
      <c r="P41" s="112">
        <v>7470</v>
      </c>
      <c r="Q41" s="112">
        <v>10960</v>
      </c>
      <c r="R41" s="112">
        <v>13556</v>
      </c>
      <c r="S41" s="112">
        <v>12046</v>
      </c>
      <c r="T41" s="112">
        <v>9923</v>
      </c>
      <c r="U41" s="112">
        <v>9650</v>
      </c>
      <c r="V41" s="112">
        <v>3061</v>
      </c>
      <c r="W41" s="112">
        <v>8390</v>
      </c>
      <c r="X41" s="112">
        <v>19100</v>
      </c>
      <c r="Y41" s="112">
        <v>10275</v>
      </c>
      <c r="Z41" s="20"/>
    </row>
    <row r="42" spans="1:29" s="2" customFormat="1" ht="30" customHeight="1" x14ac:dyDescent="0.25">
      <c r="A42" s="32" t="s">
        <v>166</v>
      </c>
      <c r="B42" s="23">
        <v>203932</v>
      </c>
      <c r="C42" s="23">
        <f>SUM(E42:Y42)</f>
        <v>179348</v>
      </c>
      <c r="D42" s="15">
        <f t="shared" si="0"/>
        <v>0.87945001274934786</v>
      </c>
      <c r="E42" s="10">
        <v>9950</v>
      </c>
      <c r="F42" s="10">
        <v>5151</v>
      </c>
      <c r="G42" s="10">
        <v>11754</v>
      </c>
      <c r="H42" s="10">
        <v>10988</v>
      </c>
      <c r="I42" s="10">
        <v>4328</v>
      </c>
      <c r="J42" s="10">
        <v>13443</v>
      </c>
      <c r="K42" s="10">
        <v>8326</v>
      </c>
      <c r="L42" s="10">
        <v>6138</v>
      </c>
      <c r="M42" s="10">
        <v>8892</v>
      </c>
      <c r="N42" s="10">
        <v>4246</v>
      </c>
      <c r="O42" s="10">
        <v>4957</v>
      </c>
      <c r="P42" s="10">
        <v>7450</v>
      </c>
      <c r="Q42" s="10">
        <v>10924</v>
      </c>
      <c r="R42" s="10">
        <v>10510</v>
      </c>
      <c r="S42" s="10">
        <v>10980</v>
      </c>
      <c r="T42" s="10">
        <v>7962</v>
      </c>
      <c r="U42" s="10">
        <v>8238</v>
      </c>
      <c r="V42" s="10">
        <v>2629</v>
      </c>
      <c r="W42" s="10">
        <v>5838</v>
      </c>
      <c r="X42" s="10">
        <v>18774</v>
      </c>
      <c r="Y42" s="10">
        <v>7870</v>
      </c>
      <c r="Z42" s="20"/>
    </row>
    <row r="43" spans="1:29" s="2" customFormat="1" ht="30" hidden="1" customHeight="1" x14ac:dyDescent="0.25">
      <c r="A43" s="17" t="s">
        <v>195</v>
      </c>
      <c r="B43" s="23">
        <v>13564</v>
      </c>
      <c r="C43" s="23">
        <f t="shared" ref="C43:C45" si="49">SUM(E43:Y43)</f>
        <v>425</v>
      </c>
      <c r="D43" s="15">
        <f t="shared" si="0"/>
        <v>3.1332940135653201E-2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1.0183209080059721</v>
      </c>
      <c r="C44" s="33">
        <f>C42/C41</f>
        <v>0.85457525682810143</v>
      </c>
      <c r="D44" s="15"/>
      <c r="E44" s="35">
        <f t="shared" ref="E44:Y44" si="50">E42/E41</f>
        <v>0.93867924528301883</v>
      </c>
      <c r="F44" s="35">
        <f t="shared" si="50"/>
        <v>0.81297348484848486</v>
      </c>
      <c r="G44" s="35">
        <f t="shared" si="50"/>
        <v>0.82253324002799155</v>
      </c>
      <c r="H44" s="35">
        <f t="shared" si="50"/>
        <v>0.90585325638911784</v>
      </c>
      <c r="I44" s="35">
        <f t="shared" si="50"/>
        <v>0.74620689655172412</v>
      </c>
      <c r="J44" s="35">
        <f t="shared" si="50"/>
        <v>0.85635112753216969</v>
      </c>
      <c r="K44" s="35">
        <f t="shared" si="50"/>
        <v>0.97987525008826648</v>
      </c>
      <c r="L44" s="35">
        <f t="shared" si="50"/>
        <v>0.56833333333333336</v>
      </c>
      <c r="M44" s="35">
        <f t="shared" si="50"/>
        <v>0.86759683871597226</v>
      </c>
      <c r="N44" s="35">
        <f t="shared" si="50"/>
        <v>0.79587628865979376</v>
      </c>
      <c r="O44" s="35">
        <f t="shared" si="50"/>
        <v>0.86934408979305511</v>
      </c>
      <c r="P44" s="35">
        <f t="shared" si="50"/>
        <v>0.99732262382864789</v>
      </c>
      <c r="Q44" s="35">
        <f t="shared" si="50"/>
        <v>0.99671532846715327</v>
      </c>
      <c r="R44" s="35">
        <f t="shared" si="50"/>
        <v>0.77530244910002954</v>
      </c>
      <c r="S44" s="35">
        <f t="shared" si="50"/>
        <v>0.9115058940727212</v>
      </c>
      <c r="T44" s="35">
        <f t="shared" si="50"/>
        <v>0.80237831301017837</v>
      </c>
      <c r="U44" s="35">
        <f t="shared" si="50"/>
        <v>0.8536787564766839</v>
      </c>
      <c r="V44" s="35">
        <f t="shared" si="50"/>
        <v>0.85886965044103236</v>
      </c>
      <c r="W44" s="35">
        <f t="shared" si="50"/>
        <v>0.69582836710369489</v>
      </c>
      <c r="X44" s="35">
        <f t="shared" si="50"/>
        <v>0.98293193717277483</v>
      </c>
      <c r="Y44" s="35">
        <f t="shared" si="50"/>
        <v>0.76593673965936737</v>
      </c>
      <c r="Z44" s="21"/>
    </row>
    <row r="45" spans="1:29" s="2" customFormat="1" ht="30" customHeight="1" x14ac:dyDescent="0.25">
      <c r="A45" s="18" t="s">
        <v>167</v>
      </c>
      <c r="B45" s="23">
        <v>88606</v>
      </c>
      <c r="C45" s="23">
        <f t="shared" si="49"/>
        <v>78605</v>
      </c>
      <c r="D45" s="15">
        <f t="shared" si="0"/>
        <v>0.88712953976028708</v>
      </c>
      <c r="E45" s="34">
        <v>7400</v>
      </c>
      <c r="F45" s="34">
        <v>2275</v>
      </c>
      <c r="G45" s="34">
        <v>4749</v>
      </c>
      <c r="H45" s="34">
        <v>2890</v>
      </c>
      <c r="I45" s="34">
        <v>1694</v>
      </c>
      <c r="J45" s="34">
        <v>6153</v>
      </c>
      <c r="K45" s="34">
        <v>5042</v>
      </c>
      <c r="L45" s="34">
        <v>2554</v>
      </c>
      <c r="M45" s="34">
        <v>4144</v>
      </c>
      <c r="N45" s="34">
        <v>796</v>
      </c>
      <c r="O45" s="34">
        <v>2072</v>
      </c>
      <c r="P45" s="34">
        <v>1699</v>
      </c>
      <c r="Q45" s="34">
        <v>6152</v>
      </c>
      <c r="R45" s="34">
        <v>6200</v>
      </c>
      <c r="S45" s="34">
        <v>4113</v>
      </c>
      <c r="T45" s="34">
        <v>2364</v>
      </c>
      <c r="U45" s="34">
        <v>3860</v>
      </c>
      <c r="V45" s="34">
        <v>1066</v>
      </c>
      <c r="W45" s="34">
        <v>1368</v>
      </c>
      <c r="X45" s="34">
        <v>8537</v>
      </c>
      <c r="Y45" s="34">
        <v>3477</v>
      </c>
      <c r="Z45" s="21"/>
    </row>
    <row r="46" spans="1:29" s="2" customFormat="1" ht="30" customHeight="1" x14ac:dyDescent="0.25">
      <c r="A46" s="18" t="s">
        <v>54</v>
      </c>
      <c r="B46" s="23">
        <v>92789</v>
      </c>
      <c r="C46" s="23">
        <f>SUM(E46:Y46)</f>
        <v>77330</v>
      </c>
      <c r="D46" s="15">
        <f t="shared" si="0"/>
        <v>0.8333961999806011</v>
      </c>
      <c r="E46" s="26">
        <v>1200</v>
      </c>
      <c r="F46" s="26">
        <v>2275</v>
      </c>
      <c r="G46" s="26">
        <v>4857</v>
      </c>
      <c r="H46" s="26">
        <v>5664</v>
      </c>
      <c r="I46" s="26">
        <v>1807</v>
      </c>
      <c r="J46" s="26">
        <v>5740</v>
      </c>
      <c r="K46" s="26">
        <v>1855</v>
      </c>
      <c r="L46" s="26">
        <v>2472</v>
      </c>
      <c r="M46" s="26">
        <v>3817</v>
      </c>
      <c r="N46" s="26">
        <v>2850</v>
      </c>
      <c r="O46" s="26">
        <v>1809</v>
      </c>
      <c r="P46" s="26">
        <v>4678</v>
      </c>
      <c r="Q46" s="26">
        <v>3722</v>
      </c>
      <c r="R46" s="26">
        <v>4050</v>
      </c>
      <c r="S46" s="26">
        <v>5592</v>
      </c>
      <c r="T46" s="26">
        <v>4560</v>
      </c>
      <c r="U46" s="26">
        <v>4120</v>
      </c>
      <c r="V46" s="26">
        <v>1102</v>
      </c>
      <c r="W46" s="26">
        <v>3013</v>
      </c>
      <c r="X46" s="26">
        <v>8137</v>
      </c>
      <c r="Y46" s="26">
        <v>4010</v>
      </c>
      <c r="Z46" s="21"/>
    </row>
    <row r="47" spans="1:29" s="2" customFormat="1" ht="30" customHeight="1" x14ac:dyDescent="0.25">
      <c r="A47" s="18" t="s">
        <v>55</v>
      </c>
      <c r="B47" s="23">
        <v>780</v>
      </c>
      <c r="C47" s="23">
        <f>SUM(E47:Y47)</f>
        <v>923</v>
      </c>
      <c r="D47" s="15">
        <f t="shared" si="0"/>
        <v>1.1833333333333333</v>
      </c>
      <c r="E47" s="34">
        <v>150</v>
      </c>
      <c r="F47" s="34"/>
      <c r="G47" s="34">
        <v>235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>
        <v>100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249</v>
      </c>
      <c r="C48" s="23">
        <f>SUM(E48:Y48)</f>
        <v>75</v>
      </c>
      <c r="D48" s="15">
        <f t="shared" si="0"/>
        <v>0.30120481927710846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75</v>
      </c>
      <c r="Y48" s="34"/>
      <c r="Z48" s="21"/>
    </row>
    <row r="49" spans="1:26" s="2" customFormat="1" ht="30" customHeight="1" x14ac:dyDescent="0.25">
      <c r="A49" s="18" t="s">
        <v>57</v>
      </c>
      <c r="B49" s="23">
        <v>7172</v>
      </c>
      <c r="C49" s="23">
        <f>SUM(E49:Y49)</f>
        <v>7640</v>
      </c>
      <c r="D49" s="15">
        <f t="shared" si="0"/>
        <v>1.0652537646402678</v>
      </c>
      <c r="E49" s="26">
        <v>1000</v>
      </c>
      <c r="F49" s="26">
        <v>60</v>
      </c>
      <c r="G49" s="26">
        <v>410</v>
      </c>
      <c r="H49" s="26">
        <v>399</v>
      </c>
      <c r="I49" s="26">
        <v>570</v>
      </c>
      <c r="J49" s="26">
        <v>250</v>
      </c>
      <c r="K49" s="26">
        <v>322</v>
      </c>
      <c r="L49" s="26">
        <v>243</v>
      </c>
      <c r="M49" s="26">
        <v>750</v>
      </c>
      <c r="N49" s="26">
        <v>50</v>
      </c>
      <c r="O49" s="26">
        <v>53</v>
      </c>
      <c r="P49" s="26">
        <v>426</v>
      </c>
      <c r="Q49" s="26">
        <v>143</v>
      </c>
      <c r="R49" s="26">
        <v>60</v>
      </c>
      <c r="S49" s="26">
        <v>680</v>
      </c>
      <c r="T49" s="26">
        <v>450</v>
      </c>
      <c r="U49" s="26">
        <v>120</v>
      </c>
      <c r="V49" s="26">
        <v>12</v>
      </c>
      <c r="W49" s="26">
        <v>600</v>
      </c>
      <c r="X49" s="26">
        <v>962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54526</v>
      </c>
      <c r="C51" s="23">
        <f t="shared" si="51"/>
        <v>15306</v>
      </c>
      <c r="D51" s="15">
        <f t="shared" si="0"/>
        <v>0.28071011994277961</v>
      </c>
      <c r="E51" s="34">
        <v>3500</v>
      </c>
      <c r="F51" s="34">
        <v>698</v>
      </c>
      <c r="G51" s="34">
        <v>50</v>
      </c>
      <c r="H51" s="34">
        <v>1376</v>
      </c>
      <c r="I51" s="34">
        <v>20</v>
      </c>
      <c r="J51" s="34">
        <v>1980</v>
      </c>
      <c r="K51" s="34"/>
      <c r="L51" s="34">
        <v>342</v>
      </c>
      <c r="M51" s="34"/>
      <c r="N51" s="34"/>
      <c r="O51" s="34">
        <v>450</v>
      </c>
      <c r="P51" s="34"/>
      <c r="Q51" s="34">
        <v>330</v>
      </c>
      <c r="R51" s="34"/>
      <c r="S51" s="34">
        <v>3230</v>
      </c>
      <c r="T51" s="34">
        <v>1452</v>
      </c>
      <c r="U51" s="34">
        <v>505</v>
      </c>
      <c r="V51" s="34"/>
      <c r="W51" s="34">
        <v>423</v>
      </c>
      <c r="X51" s="34"/>
      <c r="Y51" s="34">
        <v>950</v>
      </c>
      <c r="Z51" s="21"/>
    </row>
    <row r="52" spans="1:26" s="2" customFormat="1" ht="30" customHeight="1" outlineLevel="1" x14ac:dyDescent="0.25">
      <c r="A52" s="17" t="s">
        <v>170</v>
      </c>
      <c r="B52" s="23">
        <v>34116</v>
      </c>
      <c r="C52" s="23">
        <f t="shared" si="51"/>
        <v>4080</v>
      </c>
      <c r="D52" s="15">
        <f t="shared" si="0"/>
        <v>0.11959198030249736</v>
      </c>
      <c r="E52" s="34">
        <v>600</v>
      </c>
      <c r="F52" s="34">
        <v>698</v>
      </c>
      <c r="G52" s="34"/>
      <c r="H52" s="34">
        <v>323</v>
      </c>
      <c r="I52" s="34">
        <v>20</v>
      </c>
      <c r="J52" s="34">
        <v>1500</v>
      </c>
      <c r="K52" s="34"/>
      <c r="L52" s="34"/>
      <c r="M52" s="34"/>
      <c r="N52" s="34"/>
      <c r="O52" s="34"/>
      <c r="P52" s="34"/>
      <c r="Q52" s="34"/>
      <c r="R52" s="34"/>
      <c r="S52" s="34">
        <v>113</v>
      </c>
      <c r="T52" s="34">
        <v>570</v>
      </c>
      <c r="U52" s="34">
        <v>256</v>
      </c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3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3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3705</v>
      </c>
      <c r="C54" s="23">
        <f t="shared" si="51"/>
        <v>1939.3</v>
      </c>
      <c r="D54" s="15">
        <f>C54/B54</f>
        <v>0.52342780026990554</v>
      </c>
      <c r="E54" s="34">
        <v>130</v>
      </c>
      <c r="F54" s="34">
        <v>35</v>
      </c>
      <c r="G54" s="34">
        <v>440</v>
      </c>
      <c r="H54" s="34">
        <v>167</v>
      </c>
      <c r="I54" s="34"/>
      <c r="J54" s="34">
        <v>45</v>
      </c>
      <c r="K54" s="34">
        <v>241</v>
      </c>
      <c r="L54" s="34">
        <v>160</v>
      </c>
      <c r="M54" s="34">
        <v>121</v>
      </c>
      <c r="N54" s="34">
        <v>7.3</v>
      </c>
      <c r="O54" s="34">
        <v>88</v>
      </c>
      <c r="P54" s="34">
        <v>83</v>
      </c>
      <c r="Q54" s="34">
        <v>5</v>
      </c>
      <c r="R54" s="34">
        <v>100</v>
      </c>
      <c r="S54" s="34">
        <v>30</v>
      </c>
      <c r="T54" s="34">
        <v>15</v>
      </c>
      <c r="U54" s="34">
        <v>105</v>
      </c>
      <c r="V54" s="34">
        <v>3</v>
      </c>
      <c r="W54" s="34">
        <v>10</v>
      </c>
      <c r="X54" s="34">
        <v>154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0.67363636363636359</v>
      </c>
      <c r="C55" s="15">
        <f>C54/C53</f>
        <v>0.35144980065241027</v>
      </c>
      <c r="D55" s="15"/>
      <c r="E55" s="35">
        <f t="shared" ref="E55:X55" si="52">E54/E53</f>
        <v>1.3265306122448979</v>
      </c>
      <c r="F55" s="35">
        <f t="shared" si="52"/>
        <v>0.19662921348314608</v>
      </c>
      <c r="G55" s="35">
        <f t="shared" si="52"/>
        <v>0.65281899109792285</v>
      </c>
      <c r="H55" s="35">
        <f t="shared" si="52"/>
        <v>0.46260387811634351</v>
      </c>
      <c r="I55" s="35"/>
      <c r="J55" s="35">
        <f t="shared" si="52"/>
        <v>0.28662420382165604</v>
      </c>
      <c r="K55" s="35">
        <f t="shared" si="52"/>
        <v>0.26054054054054054</v>
      </c>
      <c r="L55" s="35">
        <f t="shared" si="52"/>
        <v>0.20725388601036268</v>
      </c>
      <c r="M55" s="35">
        <f t="shared" si="52"/>
        <v>0.57619047619047614</v>
      </c>
      <c r="N55" s="35">
        <f t="shared" si="52"/>
        <v>0.19729729729729728</v>
      </c>
      <c r="O55" s="35">
        <f t="shared" si="52"/>
        <v>0.3728813559322034</v>
      </c>
      <c r="P55" s="35">
        <f t="shared" si="52"/>
        <v>0.33067729083665337</v>
      </c>
      <c r="Q55" s="35"/>
      <c r="R55" s="35">
        <f t="shared" si="52"/>
        <v>0.22075055187637968</v>
      </c>
      <c r="S55" s="35">
        <f t="shared" si="52"/>
        <v>0.14150943396226415</v>
      </c>
      <c r="T55" s="35">
        <f t="shared" si="52"/>
        <v>0.33333333333333331</v>
      </c>
      <c r="U55" s="35">
        <f t="shared" si="52"/>
        <v>0.91304347826086951</v>
      </c>
      <c r="V55" s="35">
        <f t="shared" si="52"/>
        <v>0.6</v>
      </c>
      <c r="W55" s="35">
        <f t="shared" si="52"/>
        <v>2.8490028490028491E-2</v>
      </c>
      <c r="X55" s="35">
        <f t="shared" si="52"/>
        <v>0.44126074498567336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3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3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386</v>
      </c>
      <c r="C58" s="27">
        <f t="shared" si="51"/>
        <v>306.7</v>
      </c>
      <c r="D58" s="15">
        <f t="shared" si="0"/>
        <v>0.79455958549222794</v>
      </c>
      <c r="E58" s="26">
        <v>15</v>
      </c>
      <c r="F58" s="26">
        <v>10</v>
      </c>
      <c r="G58" s="26">
        <v>50</v>
      </c>
      <c r="H58" s="26"/>
      <c r="I58" s="26"/>
      <c r="J58" s="26">
        <v>1</v>
      </c>
      <c r="K58" s="26">
        <v>33.700000000000003</v>
      </c>
      <c r="L58" s="26">
        <v>25</v>
      </c>
      <c r="M58" s="26">
        <v>30</v>
      </c>
      <c r="N58" s="54">
        <v>26</v>
      </c>
      <c r="O58" s="26">
        <v>6</v>
      </c>
      <c r="P58" s="26">
        <v>10</v>
      </c>
      <c r="Q58" s="26"/>
      <c r="R58" s="26"/>
      <c r="S58" s="26">
        <v>10</v>
      </c>
      <c r="T58" s="26">
        <v>7</v>
      </c>
      <c r="U58" s="26"/>
      <c r="V58" s="26"/>
      <c r="W58" s="26"/>
      <c r="X58" s="26">
        <v>77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0.42888888888888888</v>
      </c>
      <c r="C59" s="9">
        <f>C58/C57</f>
        <v>0.36511904761904762</v>
      </c>
      <c r="D59" s="15"/>
      <c r="E59" s="104">
        <f>E58/E57</f>
        <v>1.25</v>
      </c>
      <c r="F59" s="104">
        <f t="shared" ref="F59:Y59" si="53">F58/F57</f>
        <v>9.5238095238095233E-2</v>
      </c>
      <c r="G59" s="104">
        <f t="shared" si="53"/>
        <v>0.69444444444444442</v>
      </c>
      <c r="H59" s="104"/>
      <c r="I59" s="104"/>
      <c r="J59" s="104"/>
      <c r="K59" s="104">
        <f t="shared" si="53"/>
        <v>0.28319327731092442</v>
      </c>
      <c r="L59" s="104">
        <f t="shared" si="53"/>
        <v>0.35714285714285715</v>
      </c>
      <c r="M59" s="104">
        <f t="shared" si="53"/>
        <v>0.90909090909090906</v>
      </c>
      <c r="N59" s="104">
        <f t="shared" si="53"/>
        <v>5.2</v>
      </c>
      <c r="O59" s="104">
        <f t="shared" si="53"/>
        <v>0.15</v>
      </c>
      <c r="P59" s="104"/>
      <c r="Q59" s="104"/>
      <c r="R59" s="104"/>
      <c r="S59" s="104">
        <f t="shared" si="53"/>
        <v>0.2857142857142857</v>
      </c>
      <c r="T59" s="104">
        <f t="shared" si="53"/>
        <v>0.19444444444444445</v>
      </c>
      <c r="U59" s="104"/>
      <c r="V59" s="104"/>
      <c r="W59" s="104"/>
      <c r="X59" s="104">
        <f t="shared" si="53"/>
        <v>1.3275862068965518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495</v>
      </c>
      <c r="C60" s="27">
        <f t="shared" si="51"/>
        <v>315</v>
      </c>
      <c r="D60" s="15">
        <f t="shared" si="0"/>
        <v>0.63636363636363635</v>
      </c>
      <c r="E60" s="26"/>
      <c r="F60" s="26"/>
      <c r="G60" s="26">
        <v>300</v>
      </c>
      <c r="H60" s="54"/>
      <c r="I60" s="26"/>
      <c r="J60" s="26"/>
      <c r="K60" s="26"/>
      <c r="L60" s="26">
        <v>2</v>
      </c>
      <c r="M60" s="54"/>
      <c r="N60" s="54"/>
      <c r="O60" s="26"/>
      <c r="P60" s="26"/>
      <c r="Q60" s="2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17265</v>
      </c>
      <c r="C62" s="27">
        <f>SUM(E62:Y62)</f>
        <v>15986</v>
      </c>
      <c r="D62" s="15">
        <f t="shared" si="0"/>
        <v>0.92591949029829135</v>
      </c>
      <c r="E62" s="34">
        <v>1503</v>
      </c>
      <c r="F62" s="34">
        <f>F64+F67+F68+F70+F74+F75</f>
        <v>165</v>
      </c>
      <c r="G62" s="34">
        <f t="shared" ref="G62:Y62" si="54">G64+G67+G68+G70+G74+G75</f>
        <v>678</v>
      </c>
      <c r="H62" s="34">
        <f t="shared" si="54"/>
        <v>953</v>
      </c>
      <c r="I62" s="34">
        <f>I64+I67+I68+I70+I74+I75</f>
        <v>559</v>
      </c>
      <c r="J62" s="34">
        <f t="shared" si="54"/>
        <v>4000</v>
      </c>
      <c r="K62" s="34">
        <f t="shared" si="54"/>
        <v>0</v>
      </c>
      <c r="L62" s="34">
        <f t="shared" si="54"/>
        <v>545</v>
      </c>
      <c r="M62" s="34">
        <f t="shared" si="54"/>
        <v>892</v>
      </c>
      <c r="N62" s="34">
        <f t="shared" si="54"/>
        <v>0</v>
      </c>
      <c r="O62" s="34">
        <f t="shared" si="54"/>
        <v>310</v>
      </c>
      <c r="P62" s="34">
        <f t="shared" si="54"/>
        <v>710</v>
      </c>
      <c r="Q62" s="34">
        <v>1740</v>
      </c>
      <c r="R62" s="34">
        <f t="shared" si="54"/>
        <v>295</v>
      </c>
      <c r="S62" s="34">
        <f t="shared" si="54"/>
        <v>400</v>
      </c>
      <c r="T62" s="34">
        <f t="shared" si="54"/>
        <v>170</v>
      </c>
      <c r="U62" s="34">
        <f t="shared" si="54"/>
        <v>1475</v>
      </c>
      <c r="V62" s="34">
        <f t="shared" si="54"/>
        <v>0</v>
      </c>
      <c r="W62" s="34">
        <f t="shared" si="54"/>
        <v>282</v>
      </c>
      <c r="X62" s="34">
        <f t="shared" si="54"/>
        <v>1079</v>
      </c>
      <c r="Y62" s="34">
        <f t="shared" si="54"/>
        <v>230</v>
      </c>
      <c r="Z62" s="21"/>
    </row>
    <row r="63" spans="1:26" s="2" customFormat="1" ht="30" customHeight="1" x14ac:dyDescent="0.25">
      <c r="A63" s="18" t="s">
        <v>203</v>
      </c>
      <c r="B63" s="27">
        <f>B69+B71+B72</f>
        <v>29477</v>
      </c>
      <c r="C63" s="27">
        <f>SUM(E63:Y63)</f>
        <v>17064</v>
      </c>
      <c r="D63" s="15">
        <f t="shared" si="0"/>
        <v>0.5788920175051735</v>
      </c>
      <c r="E63" s="34">
        <f>E69+E71+E72+E76</f>
        <v>25</v>
      </c>
      <c r="F63" s="34">
        <v>55</v>
      </c>
      <c r="G63" s="34">
        <f t="shared" ref="G63:Y63" si="55">G69+G71+G72+G76</f>
        <v>2433</v>
      </c>
      <c r="H63" s="34">
        <f t="shared" si="55"/>
        <v>899</v>
      </c>
      <c r="I63" s="34">
        <f t="shared" si="55"/>
        <v>118</v>
      </c>
      <c r="J63" s="34">
        <f t="shared" si="55"/>
        <v>1789</v>
      </c>
      <c r="K63" s="34">
        <f t="shared" si="55"/>
        <v>316</v>
      </c>
      <c r="L63" s="34">
        <f t="shared" si="55"/>
        <v>1141</v>
      </c>
      <c r="M63" s="34">
        <f t="shared" si="55"/>
        <v>235</v>
      </c>
      <c r="N63" s="34">
        <f>N69+N71+N72+N76</f>
        <v>626</v>
      </c>
      <c r="O63" s="34">
        <f>O69+O71+O72+O76</f>
        <v>656</v>
      </c>
      <c r="P63" s="34">
        <f t="shared" si="55"/>
        <v>339</v>
      </c>
      <c r="Q63" s="34">
        <f t="shared" si="55"/>
        <v>998</v>
      </c>
      <c r="R63" s="34">
        <f t="shared" si="55"/>
        <v>50</v>
      </c>
      <c r="S63" s="34">
        <f>S69+S71+S72+S76</f>
        <v>1089</v>
      </c>
      <c r="T63" s="34">
        <f t="shared" si="55"/>
        <v>1788</v>
      </c>
      <c r="U63" s="34">
        <f t="shared" si="55"/>
        <v>243</v>
      </c>
      <c r="V63" s="34">
        <f t="shared" si="55"/>
        <v>35</v>
      </c>
      <c r="W63" s="34">
        <f t="shared" si="55"/>
        <v>544</v>
      </c>
      <c r="X63" s="34">
        <f t="shared" si="55"/>
        <v>2945</v>
      </c>
      <c r="Y63" s="34">
        <f t="shared" si="55"/>
        <v>740</v>
      </c>
      <c r="Z63" s="21"/>
    </row>
    <row r="64" spans="1:26" s="2" customFormat="1" ht="30" customHeight="1" x14ac:dyDescent="0.25">
      <c r="A64" s="18" t="s">
        <v>62</v>
      </c>
      <c r="B64" s="23">
        <v>656</v>
      </c>
      <c r="C64" s="27">
        <f t="shared" si="51"/>
        <v>605</v>
      </c>
      <c r="D64" s="15">
        <f t="shared" si="0"/>
        <v>0.9222560975609756</v>
      </c>
      <c r="E64" s="34">
        <v>10</v>
      </c>
      <c r="F64" s="34"/>
      <c r="G64" s="34">
        <v>290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>
        <v>245</v>
      </c>
      <c r="V64" s="34"/>
      <c r="W64" s="34"/>
      <c r="X64" s="34">
        <v>60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6">SUM(E65:Y65)</f>
        <v>0</v>
      </c>
      <c r="D65" s="15" t="e">
        <f t="shared" si="0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6"/>
        <v>0</v>
      </c>
      <c r="D66" s="15" t="e">
        <f t="shared" si="0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5029</v>
      </c>
      <c r="C67" s="23">
        <f t="shared" si="56"/>
        <v>5842</v>
      </c>
      <c r="D67" s="15">
        <f t="shared" si="0"/>
        <v>1.161662358321734</v>
      </c>
      <c r="E67" s="37">
        <v>1200</v>
      </c>
      <c r="F67" s="37">
        <v>75</v>
      </c>
      <c r="G67" s="37">
        <v>200</v>
      </c>
      <c r="H67" s="37">
        <v>100</v>
      </c>
      <c r="I67" s="37"/>
      <c r="J67" s="37">
        <v>980</v>
      </c>
      <c r="K67" s="37"/>
      <c r="L67" s="37">
        <v>100</v>
      </c>
      <c r="M67" s="37"/>
      <c r="N67" s="37"/>
      <c r="O67" s="37">
        <v>310</v>
      </c>
      <c r="P67" s="37">
        <v>510</v>
      </c>
      <c r="Q67" s="37">
        <v>769</v>
      </c>
      <c r="R67" s="37">
        <v>200</v>
      </c>
      <c r="S67" s="37">
        <v>400</v>
      </c>
      <c r="T67" s="37"/>
      <c r="U67" s="37"/>
      <c r="V67" s="37"/>
      <c r="W67" s="37">
        <v>282</v>
      </c>
      <c r="X67" s="37">
        <v>716</v>
      </c>
      <c r="Y67" s="37"/>
      <c r="Z67" s="21"/>
    </row>
    <row r="68" spans="1:26" s="2" customFormat="1" ht="30" customHeight="1" x14ac:dyDescent="0.25">
      <c r="A68" s="18" t="s">
        <v>66</v>
      </c>
      <c r="B68" s="23">
        <v>5582</v>
      </c>
      <c r="C68" s="23">
        <f t="shared" si="56"/>
        <v>3480</v>
      </c>
      <c r="D68" s="15">
        <f t="shared" si="0"/>
        <v>0.62343246148333931</v>
      </c>
      <c r="E68" s="37"/>
      <c r="F68" s="37"/>
      <c r="G68" s="37"/>
      <c r="H68" s="37">
        <v>635</v>
      </c>
      <c r="I68" s="37">
        <v>300</v>
      </c>
      <c r="J68" s="37">
        <v>1460</v>
      </c>
      <c r="K68" s="37"/>
      <c r="L68" s="37"/>
      <c r="M68" s="37">
        <v>892</v>
      </c>
      <c r="N68" s="37"/>
      <c r="O68" s="37"/>
      <c r="P68" s="37"/>
      <c r="Q68" s="37"/>
      <c r="R68" s="37"/>
      <c r="S68" s="37"/>
      <c r="T68" s="37">
        <v>150</v>
      </c>
      <c r="U68" s="37"/>
      <c r="V68" s="37"/>
      <c r="W68" s="37"/>
      <c r="X68" s="37">
        <v>43</v>
      </c>
      <c r="Y68" s="37"/>
      <c r="Z68" s="21"/>
    </row>
    <row r="69" spans="1:26" s="2" customFormat="1" ht="30" customHeight="1" x14ac:dyDescent="0.25">
      <c r="A69" s="18" t="s">
        <v>67</v>
      </c>
      <c r="B69" s="23">
        <v>8828</v>
      </c>
      <c r="C69" s="23">
        <f t="shared" si="56"/>
        <v>5035</v>
      </c>
      <c r="D69" s="15">
        <f t="shared" si="0"/>
        <v>0.57034435885817847</v>
      </c>
      <c r="E69" s="37"/>
      <c r="F69" s="37">
        <v>189</v>
      </c>
      <c r="G69" s="37">
        <v>347</v>
      </c>
      <c r="H69" s="37">
        <v>590</v>
      </c>
      <c r="I69" s="37"/>
      <c r="J69" s="37">
        <v>10</v>
      </c>
      <c r="K69" s="37">
        <v>147</v>
      </c>
      <c r="L69" s="37">
        <v>306</v>
      </c>
      <c r="M69" s="37">
        <v>170</v>
      </c>
      <c r="N69" s="37">
        <v>320</v>
      </c>
      <c r="O69" s="37">
        <v>160</v>
      </c>
      <c r="P69" s="37">
        <v>129</v>
      </c>
      <c r="Q69" s="37">
        <v>200</v>
      </c>
      <c r="R69" s="37">
        <v>30</v>
      </c>
      <c r="S69" s="37">
        <v>454</v>
      </c>
      <c r="T69" s="37">
        <v>1325</v>
      </c>
      <c r="U69" s="37">
        <v>90</v>
      </c>
      <c r="V69" s="37"/>
      <c r="W69" s="37"/>
      <c r="X69" s="37">
        <v>428</v>
      </c>
      <c r="Y69" s="37">
        <v>140</v>
      </c>
      <c r="Z69" s="21"/>
    </row>
    <row r="70" spans="1:26" s="2" customFormat="1" ht="30" customHeight="1" x14ac:dyDescent="0.25">
      <c r="A70" s="18" t="s">
        <v>68</v>
      </c>
      <c r="B70" s="23">
        <v>2905</v>
      </c>
      <c r="C70" s="23">
        <f t="shared" si="56"/>
        <v>3943</v>
      </c>
      <c r="D70" s="15">
        <f t="shared" si="0"/>
        <v>1.357314974182444</v>
      </c>
      <c r="E70" s="37"/>
      <c r="F70" s="37"/>
      <c r="G70" s="37">
        <v>188</v>
      </c>
      <c r="H70" s="37"/>
      <c r="I70" s="37">
        <v>15</v>
      </c>
      <c r="J70" s="37">
        <v>1560</v>
      </c>
      <c r="K70" s="37"/>
      <c r="L70" s="37">
        <v>445</v>
      </c>
      <c r="M70" s="37"/>
      <c r="N70" s="37"/>
      <c r="O70" s="37"/>
      <c r="P70" s="37"/>
      <c r="Q70" s="37"/>
      <c r="R70" s="37">
        <v>95</v>
      </c>
      <c r="S70" s="37"/>
      <c r="T70" s="37"/>
      <c r="U70" s="37">
        <v>1230</v>
      </c>
      <c r="V70" s="37"/>
      <c r="W70" s="37"/>
      <c r="X70" s="37">
        <v>180</v>
      </c>
      <c r="Y70" s="37">
        <v>230</v>
      </c>
      <c r="Z70" s="21"/>
    </row>
    <row r="71" spans="1:26" s="2" customFormat="1" ht="30" customHeight="1" x14ac:dyDescent="0.25">
      <c r="A71" s="18" t="s">
        <v>69</v>
      </c>
      <c r="B71" s="23">
        <v>15940</v>
      </c>
      <c r="C71" s="23">
        <f t="shared" si="56"/>
        <v>8596</v>
      </c>
      <c r="D71" s="15">
        <f t="shared" ref="D71:D79" si="57">C71/B71</f>
        <v>0.53927227101631114</v>
      </c>
      <c r="E71" s="37">
        <v>25</v>
      </c>
      <c r="F71" s="37"/>
      <c r="G71" s="37">
        <v>1187</v>
      </c>
      <c r="H71" s="37">
        <v>203</v>
      </c>
      <c r="I71" s="37">
        <v>26</v>
      </c>
      <c r="J71" s="37">
        <v>1359</v>
      </c>
      <c r="K71" s="37"/>
      <c r="L71" s="37">
        <v>835</v>
      </c>
      <c r="M71" s="37"/>
      <c r="N71" s="37">
        <v>306</v>
      </c>
      <c r="O71" s="37">
        <v>270</v>
      </c>
      <c r="P71" s="37">
        <v>150</v>
      </c>
      <c r="Q71" s="37">
        <v>708</v>
      </c>
      <c r="R71" s="37"/>
      <c r="S71" s="37">
        <v>189</v>
      </c>
      <c r="T71" s="37">
        <v>343</v>
      </c>
      <c r="U71" s="37">
        <v>60</v>
      </c>
      <c r="V71" s="37">
        <v>15</v>
      </c>
      <c r="W71" s="37">
        <v>140</v>
      </c>
      <c r="X71" s="37">
        <v>2440</v>
      </c>
      <c r="Y71" s="37">
        <v>340</v>
      </c>
      <c r="Z71" s="21"/>
    </row>
    <row r="72" spans="1:26" s="2" customFormat="1" ht="30" customHeight="1" x14ac:dyDescent="0.25">
      <c r="A72" s="18" t="s">
        <v>70</v>
      </c>
      <c r="B72" s="23">
        <v>4709</v>
      </c>
      <c r="C72" s="23">
        <f t="shared" si="56"/>
        <v>3585</v>
      </c>
      <c r="D72" s="15">
        <f t="shared" si="57"/>
        <v>0.76130813336164793</v>
      </c>
      <c r="E72" s="37"/>
      <c r="F72" s="37">
        <v>25</v>
      </c>
      <c r="G72" s="37">
        <v>899</v>
      </c>
      <c r="H72" s="37">
        <v>106</v>
      </c>
      <c r="I72" s="37">
        <v>92</v>
      </c>
      <c r="J72" s="37">
        <v>420</v>
      </c>
      <c r="K72" s="37">
        <v>169</v>
      </c>
      <c r="L72" s="37"/>
      <c r="M72" s="37">
        <v>65</v>
      </c>
      <c r="N72" s="37"/>
      <c r="O72" s="37">
        <v>226</v>
      </c>
      <c r="P72" s="148">
        <v>60</v>
      </c>
      <c r="Q72" s="37">
        <v>90</v>
      </c>
      <c r="R72" s="37">
        <v>20</v>
      </c>
      <c r="S72" s="37">
        <v>446</v>
      </c>
      <c r="T72" s="37">
        <v>120</v>
      </c>
      <c r="U72" s="37">
        <v>93</v>
      </c>
      <c r="V72" s="37">
        <v>20</v>
      </c>
      <c r="W72" s="37">
        <v>404</v>
      </c>
      <c r="X72" s="37">
        <v>77</v>
      </c>
      <c r="Y72" s="37">
        <v>253</v>
      </c>
      <c r="Z72" s="21"/>
    </row>
    <row r="73" spans="1:26" s="2" customFormat="1" ht="30" customHeight="1" x14ac:dyDescent="0.25">
      <c r="A73" s="18" t="s">
        <v>71</v>
      </c>
      <c r="B73" s="23">
        <v>315</v>
      </c>
      <c r="C73" s="23">
        <f t="shared" si="56"/>
        <v>242.6</v>
      </c>
      <c r="D73" s="15">
        <f t="shared" si="57"/>
        <v>0.77015873015873015</v>
      </c>
      <c r="E73" s="37"/>
      <c r="F73" s="37">
        <v>10</v>
      </c>
      <c r="G73" s="37">
        <v>70</v>
      </c>
      <c r="H73" s="37">
        <v>20</v>
      </c>
      <c r="I73" s="37"/>
      <c r="J73" s="37"/>
      <c r="K73" s="37"/>
      <c r="L73" s="37"/>
      <c r="M73" s="37"/>
      <c r="N73" s="37"/>
      <c r="O73" s="37"/>
      <c r="P73" s="147"/>
      <c r="Q73" s="147"/>
      <c r="R73" s="49">
        <v>16.600000000000001</v>
      </c>
      <c r="S73" s="37">
        <v>30</v>
      </c>
      <c r="T73" s="37"/>
      <c r="U73" s="37">
        <v>96</v>
      </c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1776</v>
      </c>
      <c r="C74" s="23">
        <f t="shared" si="56"/>
        <v>2771</v>
      </c>
      <c r="D74" s="15">
        <f t="shared" si="57"/>
        <v>1.5602477477477477</v>
      </c>
      <c r="E74" s="37">
        <v>583</v>
      </c>
      <c r="F74" s="37">
        <v>90</v>
      </c>
      <c r="G74" s="23"/>
      <c r="H74" s="39">
        <v>60</v>
      </c>
      <c r="I74" s="105">
        <v>244</v>
      </c>
      <c r="J74" s="37"/>
      <c r="K74" s="37"/>
      <c r="L74" s="37"/>
      <c r="M74" s="37"/>
      <c r="N74" s="37"/>
      <c r="O74" s="37"/>
      <c r="P74" s="147">
        <v>200</v>
      </c>
      <c r="Q74" s="147">
        <v>1494</v>
      </c>
      <c r="R74" s="37"/>
      <c r="S74" s="37"/>
      <c r="T74" s="37">
        <v>20</v>
      </c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1002</v>
      </c>
      <c r="C75" s="23">
        <f t="shared" si="56"/>
        <v>158</v>
      </c>
      <c r="D75" s="15">
        <f t="shared" si="57"/>
        <v>0.15768463073852296</v>
      </c>
      <c r="E75" s="37"/>
      <c r="F75" s="37"/>
      <c r="G75" s="37"/>
      <c r="H75" s="37">
        <v>158</v>
      </c>
      <c r="I75" s="37"/>
      <c r="J75" s="37"/>
      <c r="K75" s="37"/>
      <c r="L75" s="37"/>
      <c r="M75" s="37"/>
      <c r="N75" s="37"/>
      <c r="O75" s="37"/>
      <c r="P75" s="147"/>
      <c r="Q75" s="147"/>
      <c r="R75" s="37"/>
      <c r="S75" s="37"/>
      <c r="T75" s="37"/>
      <c r="U75" s="37"/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6"/>
        <v>7</v>
      </c>
      <c r="D76" s="1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147"/>
      <c r="Q76" s="147"/>
      <c r="R76" s="37"/>
      <c r="S76" s="37"/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customHeight="1" x14ac:dyDescent="0.25">
      <c r="A77" s="18" t="s">
        <v>75</v>
      </c>
      <c r="B77" s="23">
        <v>100</v>
      </c>
      <c r="C77" s="19">
        <f t="shared" si="56"/>
        <v>92</v>
      </c>
      <c r="D77" s="15">
        <f t="shared" si="57"/>
        <v>0.92</v>
      </c>
      <c r="E77" s="37"/>
      <c r="F77" s="37"/>
      <c r="G77" s="37"/>
      <c r="H77" s="37">
        <v>22</v>
      </c>
      <c r="I77" s="37"/>
      <c r="J77" s="37"/>
      <c r="K77" s="37"/>
      <c r="L77" s="37"/>
      <c r="M77" s="37"/>
      <c r="N77" s="37"/>
      <c r="O77" s="37"/>
      <c r="P77" s="147"/>
      <c r="Q77" s="147"/>
      <c r="R77" s="37">
        <v>30</v>
      </c>
      <c r="S77" s="37">
        <v>15</v>
      </c>
      <c r="T77" s="37"/>
      <c r="U77" s="37"/>
      <c r="V77" s="37"/>
      <c r="W77" s="37">
        <v>25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6"/>
        <v>0</v>
      </c>
      <c r="D78" s="15" t="e">
        <f t="shared" si="57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47"/>
      <c r="Q78" s="147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96</v>
      </c>
      <c r="C79" s="23">
        <f>SUM(E79:Y79)</f>
        <v>83</v>
      </c>
      <c r="D79" s="15">
        <f t="shared" si="57"/>
        <v>0.86458333333333337</v>
      </c>
      <c r="E79" s="37"/>
      <c r="F79" s="37"/>
      <c r="G79" s="37"/>
      <c r="H79" s="37">
        <v>18</v>
      </c>
      <c r="I79" s="37"/>
      <c r="J79" s="37"/>
      <c r="K79" s="37"/>
      <c r="L79" s="37"/>
      <c r="M79" s="37"/>
      <c r="N79" s="37"/>
      <c r="O79" s="37"/>
      <c r="P79" s="147"/>
      <c r="Q79" s="147"/>
      <c r="R79" s="37">
        <v>18</v>
      </c>
      <c r="S79" s="37">
        <v>15</v>
      </c>
      <c r="T79" s="37"/>
      <c r="U79" s="37"/>
      <c r="V79" s="37"/>
      <c r="W79" s="37">
        <v>32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8">C80/B80</f>
        <v>#DIV/0!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49"/>
      <c r="Q80" s="3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8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123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8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123"/>
      <c r="Q82" s="3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8"/>
        <v>#DIV/0!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124"/>
      <c r="Q83" s="77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8"/>
        <v>#DIV/0!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123"/>
      <c r="Q84" s="3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125"/>
      <c r="Q85" s="4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customHeight="1" x14ac:dyDescent="0.25">
      <c r="A86" s="13" t="s">
        <v>80</v>
      </c>
      <c r="B86" s="42"/>
      <c r="C86" s="42">
        <f>SUM(E86:Y86)</f>
        <v>2994</v>
      </c>
      <c r="D86" s="15"/>
      <c r="E86" s="99">
        <f>(E42-E87)/2</f>
        <v>0</v>
      </c>
      <c r="F86" s="99">
        <f t="shared" ref="F86:Y86" si="59">(F42-F87)/2</f>
        <v>50</v>
      </c>
      <c r="G86" s="99">
        <f t="shared" si="59"/>
        <v>173</v>
      </c>
      <c r="H86" s="99">
        <f t="shared" si="59"/>
        <v>162.5</v>
      </c>
      <c r="I86" s="99">
        <f t="shared" si="59"/>
        <v>87.5</v>
      </c>
      <c r="J86" s="99">
        <f t="shared" si="59"/>
        <v>160</v>
      </c>
      <c r="K86" s="99">
        <f t="shared" si="59"/>
        <v>100</v>
      </c>
      <c r="L86" s="99">
        <f t="shared" si="59"/>
        <v>0</v>
      </c>
      <c r="M86" s="99">
        <f t="shared" si="59"/>
        <v>0</v>
      </c>
      <c r="N86" s="99">
        <f t="shared" si="59"/>
        <v>0</v>
      </c>
      <c r="O86" s="99">
        <f t="shared" si="59"/>
        <v>459</v>
      </c>
      <c r="P86" s="99">
        <f t="shared" si="59"/>
        <v>0</v>
      </c>
      <c r="Q86" s="99">
        <f t="shared" si="59"/>
        <v>0</v>
      </c>
      <c r="R86" s="99">
        <f t="shared" si="59"/>
        <v>175</v>
      </c>
      <c r="S86" s="99">
        <f t="shared" si="59"/>
        <v>250</v>
      </c>
      <c r="T86" s="99">
        <f t="shared" si="59"/>
        <v>85</v>
      </c>
      <c r="U86" s="99">
        <f t="shared" si="59"/>
        <v>557.5</v>
      </c>
      <c r="V86" s="99">
        <f t="shared" si="59"/>
        <v>57.5</v>
      </c>
      <c r="W86" s="99">
        <f t="shared" si="59"/>
        <v>0</v>
      </c>
      <c r="X86" s="99">
        <f t="shared" si="59"/>
        <v>426</v>
      </c>
      <c r="Y86" s="99">
        <f t="shared" si="59"/>
        <v>251</v>
      </c>
    </row>
    <row r="87" spans="1:26" ht="30.6" customHeight="1" x14ac:dyDescent="0.25">
      <c r="A87" s="13" t="s">
        <v>81</v>
      </c>
      <c r="B87" s="23"/>
      <c r="C87" s="23">
        <f>SUM(E87:Y87)</f>
        <v>173360</v>
      </c>
      <c r="D87" s="15"/>
      <c r="E87" s="10">
        <v>9950</v>
      </c>
      <c r="F87" s="10">
        <v>5051</v>
      </c>
      <c r="G87" s="10">
        <v>11408</v>
      </c>
      <c r="H87" s="10">
        <v>10663</v>
      </c>
      <c r="I87" s="10">
        <v>4153</v>
      </c>
      <c r="J87" s="10">
        <v>13123</v>
      </c>
      <c r="K87" s="10">
        <v>8126</v>
      </c>
      <c r="L87" s="10">
        <v>6138</v>
      </c>
      <c r="M87" s="10">
        <v>8892</v>
      </c>
      <c r="N87" s="10">
        <v>4246</v>
      </c>
      <c r="O87" s="10">
        <v>4039</v>
      </c>
      <c r="P87" s="10">
        <v>7450</v>
      </c>
      <c r="Q87" s="10">
        <v>10924</v>
      </c>
      <c r="R87" s="10">
        <v>10160</v>
      </c>
      <c r="S87" s="10">
        <v>10480</v>
      </c>
      <c r="T87" s="10">
        <v>7792</v>
      </c>
      <c r="U87" s="10">
        <v>7123</v>
      </c>
      <c r="V87" s="10">
        <v>2514</v>
      </c>
      <c r="W87" s="10">
        <v>5838</v>
      </c>
      <c r="X87" s="10">
        <v>17922</v>
      </c>
      <c r="Y87" s="10">
        <v>7368</v>
      </c>
      <c r="Z87" s="20"/>
    </row>
    <row r="88" spans="1:26" ht="30" hidden="1" customHeight="1" x14ac:dyDescent="0.25">
      <c r="A88" s="13"/>
      <c r="B88" s="33"/>
      <c r="C88" s="23"/>
      <c r="D88" s="15" t="e">
        <f t="shared" si="58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2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115"/>
      <c r="Q89" s="2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8"/>
        <v>#DIV/0!</v>
      </c>
      <c r="E90" s="34"/>
      <c r="F90" s="34"/>
      <c r="G90" s="34"/>
      <c r="H90" s="34"/>
      <c r="I90" s="34"/>
      <c r="J90" s="34"/>
      <c r="K90" s="34"/>
      <c r="L90" s="34"/>
      <c r="M90" s="34"/>
      <c r="N90" s="36"/>
      <c r="O90" s="34"/>
      <c r="P90" s="122"/>
      <c r="Q90" s="3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8"/>
        <v>#DIV/0!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126"/>
      <c r="Q91" s="46"/>
      <c r="R91" s="46"/>
      <c r="S91" s="46"/>
      <c r="T91" s="46"/>
      <c r="U91" s="46"/>
      <c r="V91" s="46"/>
      <c r="W91" s="46"/>
      <c r="X91" s="46"/>
      <c r="Y91" s="46"/>
    </row>
    <row r="92" spans="1:26" ht="30" customHeight="1" x14ac:dyDescent="0.25">
      <c r="A92" s="13" t="s">
        <v>85</v>
      </c>
      <c r="B92" s="42"/>
      <c r="C92" s="42">
        <f>C42+C54+C58+C62+C63</f>
        <v>214644</v>
      </c>
      <c r="D92" s="15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8"/>
        <v>#DIV/0!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126"/>
      <c r="Q93" s="46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127"/>
      <c r="Q94" s="83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0">C95/B95</f>
        <v>#DIV/0!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2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2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2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2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2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2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12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0"/>
        <v>#DIV/0!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114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1">G102/G101</f>
        <v>#DIV/0!</v>
      </c>
      <c r="H103" s="29" t="e">
        <f t="shared" si="61"/>
        <v>#DIV/0!</v>
      </c>
      <c r="I103" s="29" t="e">
        <f t="shared" si="61"/>
        <v>#DIV/0!</v>
      </c>
      <c r="J103" s="29" t="e">
        <f t="shared" si="61"/>
        <v>#DIV/0!</v>
      </c>
      <c r="K103" s="29" t="e">
        <f t="shared" si="61"/>
        <v>#DIV/0!</v>
      </c>
      <c r="L103" s="29" t="e">
        <f t="shared" si="61"/>
        <v>#DIV/0!</v>
      </c>
      <c r="M103" s="29" t="e">
        <f t="shared" si="61"/>
        <v>#DIV/0!</v>
      </c>
      <c r="N103" s="29" t="e">
        <f t="shared" si="61"/>
        <v>#DIV/0!</v>
      </c>
      <c r="O103" s="29" t="e">
        <f t="shared" si="61"/>
        <v>#DIV/0!</v>
      </c>
      <c r="P103" s="117" t="e">
        <f t="shared" si="61"/>
        <v>#DIV/0!</v>
      </c>
      <c r="Q103" s="29" t="e">
        <f t="shared" si="61"/>
        <v>#DIV/0!</v>
      </c>
      <c r="R103" s="29" t="e">
        <f t="shared" si="61"/>
        <v>#DIV/0!</v>
      </c>
      <c r="S103" s="29" t="e">
        <f t="shared" si="61"/>
        <v>#DIV/0!</v>
      </c>
      <c r="T103" s="29" t="e">
        <f t="shared" si="61"/>
        <v>#DIV/0!</v>
      </c>
      <c r="U103" s="29" t="e">
        <f t="shared" si="61"/>
        <v>#DIV/0!</v>
      </c>
      <c r="V103" s="29" t="e">
        <f t="shared" si="61"/>
        <v>#DIV/0!</v>
      </c>
      <c r="W103" s="29" t="e">
        <f t="shared" si="61"/>
        <v>#DIV/0!</v>
      </c>
      <c r="X103" s="29" t="e">
        <f t="shared" si="61"/>
        <v>#DIV/0!</v>
      </c>
      <c r="Y103" s="29" t="e">
        <f t="shared" si="61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2">E101-E102</f>
        <v>0</v>
      </c>
      <c r="F104" s="97">
        <f t="shared" si="62"/>
        <v>0</v>
      </c>
      <c r="G104" s="97">
        <f t="shared" si="62"/>
        <v>0</v>
      </c>
      <c r="H104" s="97">
        <f t="shared" si="62"/>
        <v>0</v>
      </c>
      <c r="I104" s="97">
        <f t="shared" si="62"/>
        <v>0</v>
      </c>
      <c r="J104" s="97">
        <f t="shared" si="62"/>
        <v>0</v>
      </c>
      <c r="K104" s="97">
        <f t="shared" si="62"/>
        <v>0</v>
      </c>
      <c r="L104" s="97">
        <f t="shared" si="62"/>
        <v>0</v>
      </c>
      <c r="M104" s="97">
        <f t="shared" si="62"/>
        <v>0</v>
      </c>
      <c r="N104" s="97">
        <f t="shared" si="62"/>
        <v>0</v>
      </c>
      <c r="O104" s="97">
        <f t="shared" si="62"/>
        <v>0</v>
      </c>
      <c r="P104" s="128">
        <f t="shared" si="62"/>
        <v>0</v>
      </c>
      <c r="Q104" s="97">
        <f t="shared" si="62"/>
        <v>0</v>
      </c>
      <c r="R104" s="97">
        <f t="shared" si="62"/>
        <v>0</v>
      </c>
      <c r="S104" s="97">
        <f t="shared" si="62"/>
        <v>0</v>
      </c>
      <c r="T104" s="97">
        <f t="shared" si="62"/>
        <v>0</v>
      </c>
      <c r="U104" s="97">
        <f t="shared" si="62"/>
        <v>0</v>
      </c>
      <c r="V104" s="97">
        <f t="shared" si="62"/>
        <v>0</v>
      </c>
      <c r="W104" s="97">
        <f t="shared" si="62"/>
        <v>0</v>
      </c>
      <c r="X104" s="97">
        <f t="shared" si="62"/>
        <v>0</v>
      </c>
      <c r="Y104" s="97">
        <f t="shared" si="62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3">SUM(E105:Y105)</f>
        <v>0</v>
      </c>
      <c r="D105" s="15" t="e">
        <f t="shared" si="60"/>
        <v>#DIV/0!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2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3"/>
        <v>0</v>
      </c>
      <c r="D106" s="15" t="e">
        <f t="shared" si="60"/>
        <v>#DIV/0!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2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3"/>
        <v>0</v>
      </c>
      <c r="D107" s="15" t="e">
        <f t="shared" si="60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2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3"/>
        <v>0</v>
      </c>
      <c r="D108" s="15" t="e">
        <f t="shared" si="60"/>
        <v>#DIV/0!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120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0"/>
        <v>#DIV/0!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114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4">E109/E101</f>
        <v>#DIV/0!</v>
      </c>
      <c r="F110" s="29" t="e">
        <f t="shared" si="64"/>
        <v>#DIV/0!</v>
      </c>
      <c r="G110" s="29" t="e">
        <f t="shared" si="64"/>
        <v>#DIV/0!</v>
      </c>
      <c r="H110" s="29" t="e">
        <f t="shared" si="64"/>
        <v>#DIV/0!</v>
      </c>
      <c r="I110" s="29" t="e">
        <f t="shared" si="64"/>
        <v>#DIV/0!</v>
      </c>
      <c r="J110" s="29" t="e">
        <f t="shared" si="64"/>
        <v>#DIV/0!</v>
      </c>
      <c r="K110" s="29" t="e">
        <f t="shared" si="64"/>
        <v>#DIV/0!</v>
      </c>
      <c r="L110" s="29" t="e">
        <f t="shared" si="64"/>
        <v>#DIV/0!</v>
      </c>
      <c r="M110" s="29" t="e">
        <f t="shared" si="64"/>
        <v>#DIV/0!</v>
      </c>
      <c r="N110" s="29" t="e">
        <f t="shared" si="64"/>
        <v>#DIV/0!</v>
      </c>
      <c r="O110" s="29" t="e">
        <f t="shared" si="64"/>
        <v>#DIV/0!</v>
      </c>
      <c r="P110" s="117" t="e">
        <f t="shared" si="64"/>
        <v>#DIV/0!</v>
      </c>
      <c r="Q110" s="29" t="e">
        <f t="shared" si="64"/>
        <v>#DIV/0!</v>
      </c>
      <c r="R110" s="29" t="e">
        <f t="shared" si="64"/>
        <v>#DIV/0!</v>
      </c>
      <c r="S110" s="29" t="e">
        <f t="shared" si="64"/>
        <v>#DIV/0!</v>
      </c>
      <c r="T110" s="29" t="e">
        <f t="shared" si="64"/>
        <v>#DIV/0!</v>
      </c>
      <c r="U110" s="29" t="e">
        <f t="shared" si="64"/>
        <v>#DIV/0!</v>
      </c>
      <c r="V110" s="29" t="e">
        <f t="shared" si="64"/>
        <v>#DIV/0!</v>
      </c>
      <c r="W110" s="29" t="e">
        <f t="shared" si="64"/>
        <v>#DIV/0!</v>
      </c>
      <c r="X110" s="29" t="e">
        <f t="shared" si="64"/>
        <v>#DIV/0!</v>
      </c>
      <c r="Y110" s="29" t="e">
        <f t="shared" si="64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5">SUM(E111:Y111)</f>
        <v>0</v>
      </c>
      <c r="D111" s="15" t="e">
        <f t="shared" si="60"/>
        <v>#DIV/0!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2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5"/>
        <v>0</v>
      </c>
      <c r="D112" s="15" t="e">
        <f t="shared" si="60"/>
        <v>#DIV/0!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2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5"/>
        <v>0</v>
      </c>
      <c r="D113" s="15" t="e">
        <f t="shared" si="60"/>
        <v>#DIV/0!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2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5"/>
        <v>0</v>
      </c>
      <c r="D114" s="15" t="e">
        <f t="shared" si="60"/>
        <v>#DIV/0!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120"/>
      <c r="Q114" s="24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0"/>
        <v>#DIV/0!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114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5"/>
        <v>0</v>
      </c>
      <c r="D116" s="15" t="e">
        <f t="shared" si="60"/>
        <v>#DIV/0!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114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6">E116/E115</f>
        <v>#DIV/0!</v>
      </c>
      <c r="F117" s="30" t="e">
        <f t="shared" si="66"/>
        <v>#DIV/0!</v>
      </c>
      <c r="G117" s="30" t="e">
        <f t="shared" si="66"/>
        <v>#DIV/0!</v>
      </c>
      <c r="H117" s="30" t="e">
        <f t="shared" si="66"/>
        <v>#DIV/0!</v>
      </c>
      <c r="I117" s="30" t="e">
        <f t="shared" si="66"/>
        <v>#DIV/0!</v>
      </c>
      <c r="J117" s="30" t="e">
        <f t="shared" si="66"/>
        <v>#DIV/0!</v>
      </c>
      <c r="K117" s="30" t="e">
        <f t="shared" si="66"/>
        <v>#DIV/0!</v>
      </c>
      <c r="L117" s="30" t="e">
        <f t="shared" si="66"/>
        <v>#DIV/0!</v>
      </c>
      <c r="M117" s="30" t="e">
        <f t="shared" si="66"/>
        <v>#DIV/0!</v>
      </c>
      <c r="N117" s="30" t="e">
        <f t="shared" si="66"/>
        <v>#DIV/0!</v>
      </c>
      <c r="O117" s="30" t="e">
        <f t="shared" si="66"/>
        <v>#DIV/0!</v>
      </c>
      <c r="P117" s="116" t="e">
        <f t="shared" si="66"/>
        <v>#DIV/0!</v>
      </c>
      <c r="Q117" s="30" t="e">
        <f t="shared" si="66"/>
        <v>#DIV/0!</v>
      </c>
      <c r="R117" s="30" t="e">
        <f t="shared" si="66"/>
        <v>#DIV/0!</v>
      </c>
      <c r="S117" s="30" t="e">
        <f t="shared" si="66"/>
        <v>#DIV/0!</v>
      </c>
      <c r="T117" s="30" t="e">
        <f t="shared" si="66"/>
        <v>#DIV/0!</v>
      </c>
      <c r="U117" s="30" t="e">
        <f t="shared" si="66"/>
        <v>#DIV/0!</v>
      </c>
      <c r="V117" s="30" t="e">
        <f t="shared" si="66"/>
        <v>#DIV/0!</v>
      </c>
      <c r="W117" s="30" t="e">
        <f t="shared" si="66"/>
        <v>#DIV/0!</v>
      </c>
      <c r="X117" s="30" t="e">
        <f t="shared" si="66"/>
        <v>#DIV/0!</v>
      </c>
      <c r="Y117" s="30" t="e">
        <f t="shared" si="66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5"/>
        <v>0</v>
      </c>
      <c r="D118" s="15" t="e">
        <f t="shared" si="60"/>
        <v>#DIV/0!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2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5"/>
        <v>0</v>
      </c>
      <c r="D119" s="15" t="e">
        <f t="shared" si="60"/>
        <v>#DIV/0!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2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5"/>
        <v>0</v>
      </c>
      <c r="D120" s="15" t="e">
        <f t="shared" si="60"/>
        <v>#DIV/0!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12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5"/>
        <v>0</v>
      </c>
      <c r="D121" s="15" t="e">
        <f t="shared" si="60"/>
        <v>#DIV/0!</v>
      </c>
      <c r="E121" s="24"/>
      <c r="F121" s="24"/>
      <c r="G121" s="51"/>
      <c r="H121" s="51"/>
      <c r="I121" s="24"/>
      <c r="J121" s="24"/>
      <c r="K121" s="24"/>
      <c r="L121" s="24"/>
      <c r="M121" s="24"/>
      <c r="N121" s="24"/>
      <c r="O121" s="24"/>
      <c r="P121" s="120"/>
      <c r="Q121" s="24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0"/>
        <v>#DIV/0!</v>
      </c>
      <c r="E122" s="54" t="e">
        <f t="shared" ref="E122:Y122" si="67">E116/E109*10</f>
        <v>#DIV/0!</v>
      </c>
      <c r="F122" s="54" t="e">
        <f t="shared" si="67"/>
        <v>#DIV/0!</v>
      </c>
      <c r="G122" s="54" t="e">
        <f t="shared" si="67"/>
        <v>#DIV/0!</v>
      </c>
      <c r="H122" s="54" t="e">
        <f t="shared" si="67"/>
        <v>#DIV/0!</v>
      </c>
      <c r="I122" s="54" t="e">
        <f t="shared" si="67"/>
        <v>#DIV/0!</v>
      </c>
      <c r="J122" s="54" t="e">
        <f t="shared" si="67"/>
        <v>#DIV/0!</v>
      </c>
      <c r="K122" s="54" t="e">
        <f t="shared" si="67"/>
        <v>#DIV/0!</v>
      </c>
      <c r="L122" s="54" t="e">
        <f t="shared" si="67"/>
        <v>#DIV/0!</v>
      </c>
      <c r="M122" s="54" t="e">
        <f t="shared" si="67"/>
        <v>#DIV/0!</v>
      </c>
      <c r="N122" s="54" t="e">
        <f t="shared" si="67"/>
        <v>#DIV/0!</v>
      </c>
      <c r="O122" s="54" t="e">
        <f t="shared" si="67"/>
        <v>#DIV/0!</v>
      </c>
      <c r="P122" s="129" t="e">
        <f t="shared" si="67"/>
        <v>#DIV/0!</v>
      </c>
      <c r="Q122" s="54" t="e">
        <f t="shared" si="67"/>
        <v>#DIV/0!</v>
      </c>
      <c r="R122" s="54" t="e">
        <f t="shared" si="67"/>
        <v>#DIV/0!</v>
      </c>
      <c r="S122" s="54" t="e">
        <f t="shared" si="67"/>
        <v>#DIV/0!</v>
      </c>
      <c r="T122" s="54" t="e">
        <f t="shared" si="67"/>
        <v>#DIV/0!</v>
      </c>
      <c r="U122" s="54" t="e">
        <f t="shared" si="67"/>
        <v>#DIV/0!</v>
      </c>
      <c r="V122" s="54" t="e">
        <f t="shared" si="67"/>
        <v>#DIV/0!</v>
      </c>
      <c r="W122" s="54" t="e">
        <f t="shared" si="67"/>
        <v>#DIV/0!</v>
      </c>
      <c r="X122" s="54" t="e">
        <f t="shared" si="67"/>
        <v>#DIV/0!</v>
      </c>
      <c r="Y122" s="54" t="e">
        <f t="shared" si="67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8">B118/B111*10</f>
        <v>#DIV/0!</v>
      </c>
      <c r="C123" s="54" t="e">
        <f t="shared" si="68"/>
        <v>#DIV/0!</v>
      </c>
      <c r="D123" s="15" t="e">
        <f t="shared" si="60"/>
        <v>#DIV/0!</v>
      </c>
      <c r="E123" s="54" t="e">
        <f t="shared" ref="E123:Y123" si="69">E118/E111*10</f>
        <v>#DIV/0!</v>
      </c>
      <c r="F123" s="54" t="e">
        <f t="shared" si="69"/>
        <v>#DIV/0!</v>
      </c>
      <c r="G123" s="54" t="e">
        <f t="shared" si="69"/>
        <v>#DIV/0!</v>
      </c>
      <c r="H123" s="54" t="e">
        <f t="shared" si="69"/>
        <v>#DIV/0!</v>
      </c>
      <c r="I123" s="54" t="e">
        <f t="shared" si="69"/>
        <v>#DIV/0!</v>
      </c>
      <c r="J123" s="54" t="e">
        <f t="shared" si="69"/>
        <v>#DIV/0!</v>
      </c>
      <c r="K123" s="54" t="e">
        <f t="shared" si="69"/>
        <v>#DIV/0!</v>
      </c>
      <c r="L123" s="54" t="e">
        <f t="shared" si="69"/>
        <v>#DIV/0!</v>
      </c>
      <c r="M123" s="54" t="e">
        <f t="shared" si="69"/>
        <v>#DIV/0!</v>
      </c>
      <c r="N123" s="54" t="e">
        <f t="shared" si="69"/>
        <v>#DIV/0!</v>
      </c>
      <c r="O123" s="54" t="e">
        <f t="shared" si="69"/>
        <v>#DIV/0!</v>
      </c>
      <c r="P123" s="129" t="e">
        <f t="shared" si="69"/>
        <v>#DIV/0!</v>
      </c>
      <c r="Q123" s="54" t="e">
        <f t="shared" si="69"/>
        <v>#DIV/0!</v>
      </c>
      <c r="R123" s="54" t="e">
        <f t="shared" si="69"/>
        <v>#DIV/0!</v>
      </c>
      <c r="S123" s="54" t="e">
        <f t="shared" si="69"/>
        <v>#DIV/0!</v>
      </c>
      <c r="T123" s="54" t="e">
        <f t="shared" si="69"/>
        <v>#DIV/0!</v>
      </c>
      <c r="U123" s="54" t="e">
        <f t="shared" si="69"/>
        <v>#DIV/0!</v>
      </c>
      <c r="V123" s="54" t="e">
        <f t="shared" si="69"/>
        <v>#DIV/0!</v>
      </c>
      <c r="W123" s="54" t="e">
        <f t="shared" si="69"/>
        <v>#DIV/0!</v>
      </c>
      <c r="X123" s="54" t="e">
        <f t="shared" si="69"/>
        <v>#DIV/0!</v>
      </c>
      <c r="Y123" s="54" t="e">
        <f t="shared" si="69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8"/>
        <v>#DIV/0!</v>
      </c>
      <c r="C124" s="54" t="e">
        <f t="shared" si="68"/>
        <v>#DIV/0!</v>
      </c>
      <c r="D124" s="15" t="e">
        <f t="shared" si="60"/>
        <v>#DIV/0!</v>
      </c>
      <c r="E124" s="54"/>
      <c r="F124" s="54" t="e">
        <f t="shared" ref="F124:M125" si="70">F119/F112*10</f>
        <v>#DIV/0!</v>
      </c>
      <c r="G124" s="54" t="e">
        <f t="shared" si="70"/>
        <v>#DIV/0!</v>
      </c>
      <c r="H124" s="54" t="e">
        <f t="shared" si="70"/>
        <v>#DIV/0!</v>
      </c>
      <c r="I124" s="54" t="e">
        <f t="shared" si="70"/>
        <v>#DIV/0!</v>
      </c>
      <c r="J124" s="54" t="e">
        <f t="shared" si="70"/>
        <v>#DIV/0!</v>
      </c>
      <c r="K124" s="54" t="e">
        <f t="shared" si="70"/>
        <v>#DIV/0!</v>
      </c>
      <c r="L124" s="54" t="e">
        <f t="shared" si="70"/>
        <v>#DIV/0!</v>
      </c>
      <c r="M124" s="54" t="e">
        <f t="shared" si="70"/>
        <v>#DIV/0!</v>
      </c>
      <c r="N124" s="54"/>
      <c r="O124" s="54" t="e">
        <f>O119/O112*10</f>
        <v>#DIV/0!</v>
      </c>
      <c r="P124" s="129" t="e">
        <f>P119/P112*10</f>
        <v>#DIV/0!</v>
      </c>
      <c r="Q124" s="54"/>
      <c r="R124" s="54" t="e">
        <f t="shared" ref="R124:U125" si="71">R119/R112*10</f>
        <v>#DIV/0!</v>
      </c>
      <c r="S124" s="54" t="e">
        <f t="shared" si="71"/>
        <v>#DIV/0!</v>
      </c>
      <c r="T124" s="54" t="e">
        <f t="shared" si="71"/>
        <v>#DIV/0!</v>
      </c>
      <c r="U124" s="54" t="e">
        <f t="shared" si="71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8"/>
        <v>#DIV/0!</v>
      </c>
      <c r="C125" s="54" t="e">
        <f t="shared" si="68"/>
        <v>#DIV/0!</v>
      </c>
      <c r="D125" s="15" t="e">
        <f t="shared" si="60"/>
        <v>#DIV/0!</v>
      </c>
      <c r="E125" s="54" t="e">
        <f>E120/E113*10</f>
        <v>#DIV/0!</v>
      </c>
      <c r="F125" s="54" t="e">
        <f t="shared" si="70"/>
        <v>#DIV/0!</v>
      </c>
      <c r="G125" s="54" t="e">
        <f t="shared" si="70"/>
        <v>#DIV/0!</v>
      </c>
      <c r="H125" s="54" t="e">
        <f t="shared" si="70"/>
        <v>#DIV/0!</v>
      </c>
      <c r="I125" s="54" t="e">
        <f t="shared" si="70"/>
        <v>#DIV/0!</v>
      </c>
      <c r="J125" s="54" t="e">
        <f t="shared" si="70"/>
        <v>#DIV/0!</v>
      </c>
      <c r="K125" s="54" t="e">
        <f t="shared" si="70"/>
        <v>#DIV/0!</v>
      </c>
      <c r="L125" s="54" t="e">
        <f t="shared" si="70"/>
        <v>#DIV/0!</v>
      </c>
      <c r="M125" s="54" t="e">
        <f t="shared" si="70"/>
        <v>#DIV/0!</v>
      </c>
      <c r="N125" s="54" t="e">
        <f>N120/N113*10</f>
        <v>#DIV/0!</v>
      </c>
      <c r="O125" s="54" t="e">
        <f>O120/O113*10</f>
        <v>#DIV/0!</v>
      </c>
      <c r="P125" s="129" t="e">
        <f>P120/P113*10</f>
        <v>#DIV/0!</v>
      </c>
      <c r="Q125" s="54" t="e">
        <f>Q120/Q113*10</f>
        <v>#DIV/0!</v>
      </c>
      <c r="R125" s="54" t="e">
        <f t="shared" si="71"/>
        <v>#DIV/0!</v>
      </c>
      <c r="S125" s="54" t="e">
        <f t="shared" si="71"/>
        <v>#DIV/0!</v>
      </c>
      <c r="T125" s="54" t="e">
        <f t="shared" si="71"/>
        <v>#DIV/0!</v>
      </c>
      <c r="U125" s="54" t="e">
        <f t="shared" si="71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8"/>
        <v>#DIV/0!</v>
      </c>
      <c r="C126" s="54" t="e">
        <f t="shared" si="68"/>
        <v>#DIV/0!</v>
      </c>
      <c r="D126" s="15" t="e">
        <f t="shared" si="60"/>
        <v>#DIV/0!</v>
      </c>
      <c r="E126" s="54" t="e">
        <f t="shared" si="68"/>
        <v>#DIV/0!</v>
      </c>
      <c r="F126" s="54"/>
      <c r="G126" s="54">
        <v>10</v>
      </c>
      <c r="H126" s="54"/>
      <c r="I126" s="54" t="e">
        <f>I121/I114*10</f>
        <v>#DIV/0!</v>
      </c>
      <c r="J126" s="54"/>
      <c r="K126" s="54"/>
      <c r="L126" s="54"/>
      <c r="M126" s="54"/>
      <c r="N126" s="54"/>
      <c r="O126" s="54"/>
      <c r="P126" s="129"/>
      <c r="Q126" s="54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37"/>
      <c r="J127" s="37"/>
      <c r="K127" s="37"/>
      <c r="L127" s="54"/>
      <c r="M127" s="37"/>
      <c r="N127" s="37"/>
      <c r="O127" s="37"/>
      <c r="P127" s="118"/>
      <c r="Q127" s="37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37"/>
      <c r="J128" s="37"/>
      <c r="K128" s="37"/>
      <c r="L128" s="54"/>
      <c r="M128" s="37"/>
      <c r="N128" s="37"/>
      <c r="O128" s="37"/>
      <c r="P128" s="118"/>
      <c r="Q128" s="37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58"/>
      <c r="J129" s="58"/>
      <c r="K129" s="58"/>
      <c r="L129" s="58"/>
      <c r="M129" s="58" t="e">
        <f>M128/M127*10</f>
        <v>#DIV/0!</v>
      </c>
      <c r="N129" s="58"/>
      <c r="O129" s="58"/>
      <c r="P129" s="130" t="e">
        <f>P128/P127*10</f>
        <v>#DIV/0!</v>
      </c>
      <c r="Q129" s="58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0"/>
        <v>#DIV/0!</v>
      </c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13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0"/>
        <v>#DIV/0!</v>
      </c>
      <c r="E131" s="24"/>
      <c r="F131" s="24"/>
      <c r="G131" s="24"/>
      <c r="H131" s="24"/>
      <c r="I131" s="24"/>
      <c r="J131" s="24"/>
      <c r="K131" s="26"/>
      <c r="L131" s="26"/>
      <c r="M131" s="26"/>
      <c r="N131" s="24"/>
      <c r="O131" s="24"/>
      <c r="P131" s="120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0"/>
        <v>#DIV/0!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129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132"/>
      <c r="Q133" s="93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51"/>
      <c r="J134" s="51"/>
      <c r="K134" s="51"/>
      <c r="L134" s="26"/>
      <c r="M134" s="51"/>
      <c r="N134" s="51"/>
      <c r="O134" s="51"/>
      <c r="P134" s="131"/>
      <c r="Q134" s="51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131"/>
      <c r="Q135" s="51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2">C136/B136</f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114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3">E136/E135</f>
        <v>#DIV/0!</v>
      </c>
      <c r="F137" s="35" t="e">
        <f t="shared" si="73"/>
        <v>#DIV/0!</v>
      </c>
      <c r="G137" s="35" t="e">
        <f t="shared" si="73"/>
        <v>#DIV/0!</v>
      </c>
      <c r="H137" s="35" t="e">
        <f t="shared" si="73"/>
        <v>#DIV/0!</v>
      </c>
      <c r="I137" s="35" t="e">
        <f t="shared" si="73"/>
        <v>#DIV/0!</v>
      </c>
      <c r="J137" s="35" t="e">
        <f t="shared" si="73"/>
        <v>#DIV/0!</v>
      </c>
      <c r="K137" s="35" t="e">
        <f t="shared" si="73"/>
        <v>#DIV/0!</v>
      </c>
      <c r="L137" s="35" t="e">
        <f t="shared" si="73"/>
        <v>#DIV/0!</v>
      </c>
      <c r="M137" s="35" t="e">
        <f t="shared" si="73"/>
        <v>#DIV/0!</v>
      </c>
      <c r="N137" s="35" t="e">
        <f t="shared" si="73"/>
        <v>#DIV/0!</v>
      </c>
      <c r="O137" s="35" t="e">
        <f t="shared" si="73"/>
        <v>#DIV/0!</v>
      </c>
      <c r="P137" s="121" t="e">
        <f t="shared" si="73"/>
        <v>#DIV/0!</v>
      </c>
      <c r="Q137" s="35" t="e">
        <f t="shared" si="73"/>
        <v>#DIV/0!</v>
      </c>
      <c r="R137" s="35" t="e">
        <f t="shared" si="73"/>
        <v>#DIV/0!</v>
      </c>
      <c r="S137" s="35" t="e">
        <f t="shared" si="73"/>
        <v>#DIV/0!</v>
      </c>
      <c r="T137" s="35" t="e">
        <f t="shared" si="73"/>
        <v>#DIV/0!</v>
      </c>
      <c r="U137" s="35" t="e">
        <f t="shared" si="73"/>
        <v>#DIV/0!</v>
      </c>
      <c r="V137" s="35" t="e">
        <f t="shared" si="73"/>
        <v>#DIV/0!</v>
      </c>
      <c r="W137" s="35" t="e">
        <f t="shared" si="73"/>
        <v>#DIV/0!</v>
      </c>
      <c r="X137" s="35" t="e">
        <f t="shared" si="73"/>
        <v>#DIV/0!</v>
      </c>
      <c r="Y137" s="35" t="e">
        <f t="shared" si="73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4">E135-E136</f>
        <v>0</v>
      </c>
      <c r="F138" s="95">
        <f t="shared" si="74"/>
        <v>0</v>
      </c>
      <c r="G138" s="95">
        <f t="shared" si="74"/>
        <v>0</v>
      </c>
      <c r="H138" s="95">
        <f t="shared" si="74"/>
        <v>0</v>
      </c>
      <c r="I138" s="95">
        <f t="shared" si="74"/>
        <v>0</v>
      </c>
      <c r="J138" s="95">
        <f t="shared" si="74"/>
        <v>0</v>
      </c>
      <c r="K138" s="95">
        <f t="shared" si="74"/>
        <v>0</v>
      </c>
      <c r="L138" s="95">
        <f t="shared" si="74"/>
        <v>0</v>
      </c>
      <c r="M138" s="95">
        <f t="shared" si="74"/>
        <v>0</v>
      </c>
      <c r="N138" s="95">
        <f t="shared" si="74"/>
        <v>0</v>
      </c>
      <c r="O138" s="95">
        <f t="shared" si="74"/>
        <v>0</v>
      </c>
      <c r="P138" s="133">
        <f t="shared" si="74"/>
        <v>0</v>
      </c>
      <c r="Q138" s="95">
        <f t="shared" si="74"/>
        <v>0</v>
      </c>
      <c r="R138" s="95">
        <f t="shared" si="74"/>
        <v>0</v>
      </c>
      <c r="S138" s="95">
        <f t="shared" si="74"/>
        <v>0</v>
      </c>
      <c r="T138" s="95">
        <f t="shared" si="74"/>
        <v>0</v>
      </c>
      <c r="U138" s="95">
        <f t="shared" si="74"/>
        <v>0</v>
      </c>
      <c r="V138" s="95">
        <f t="shared" si="74"/>
        <v>0</v>
      </c>
      <c r="W138" s="95">
        <f t="shared" si="74"/>
        <v>0</v>
      </c>
      <c r="X138" s="95">
        <f t="shared" si="74"/>
        <v>0</v>
      </c>
      <c r="Y138" s="95">
        <f t="shared" si="74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2"/>
        <v>#DIV/0!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114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2"/>
        <v>#DIV/0!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114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5">E140/E139</f>
        <v>#DIV/0!</v>
      </c>
      <c r="F141" s="29" t="e">
        <f t="shared" si="75"/>
        <v>#DIV/0!</v>
      </c>
      <c r="G141" s="29" t="e">
        <f t="shared" si="75"/>
        <v>#DIV/0!</v>
      </c>
      <c r="H141" s="29" t="e">
        <f t="shared" si="75"/>
        <v>#DIV/0!</v>
      </c>
      <c r="I141" s="29" t="e">
        <f t="shared" si="75"/>
        <v>#DIV/0!</v>
      </c>
      <c r="J141" s="29" t="e">
        <f t="shared" si="75"/>
        <v>#DIV/0!</v>
      </c>
      <c r="K141" s="29" t="e">
        <f t="shared" si="75"/>
        <v>#DIV/0!</v>
      </c>
      <c r="L141" s="29" t="e">
        <f t="shared" si="75"/>
        <v>#DIV/0!</v>
      </c>
      <c r="M141" s="29" t="e">
        <f t="shared" si="75"/>
        <v>#DIV/0!</v>
      </c>
      <c r="N141" s="29" t="e">
        <f t="shared" si="75"/>
        <v>#DIV/0!</v>
      </c>
      <c r="O141" s="29" t="e">
        <f t="shared" si="75"/>
        <v>#DIV/0!</v>
      </c>
      <c r="P141" s="117" t="e">
        <f t="shared" si="75"/>
        <v>#DIV/0!</v>
      </c>
      <c r="Q141" s="29" t="e">
        <f t="shared" si="75"/>
        <v>#DIV/0!</v>
      </c>
      <c r="R141" s="29" t="e">
        <f t="shared" si="75"/>
        <v>#DIV/0!</v>
      </c>
      <c r="S141" s="29" t="e">
        <f t="shared" si="75"/>
        <v>#DIV/0!</v>
      </c>
      <c r="T141" s="29" t="e">
        <f t="shared" si="75"/>
        <v>#DIV/0!</v>
      </c>
      <c r="U141" s="29" t="e">
        <f t="shared" si="75"/>
        <v>#DIV/0!</v>
      </c>
      <c r="V141" s="29" t="e">
        <f t="shared" si="75"/>
        <v>#DIV/0!</v>
      </c>
      <c r="W141" s="29" t="e">
        <f t="shared" si="75"/>
        <v>#DIV/0!</v>
      </c>
      <c r="X141" s="29" t="e">
        <f t="shared" si="75"/>
        <v>#DIV/0!</v>
      </c>
      <c r="Y141" s="29" t="e">
        <f t="shared" si="75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2"/>
        <v>#DIV/0!</v>
      </c>
      <c r="E142" s="58" t="e">
        <f t="shared" ref="E142:P142" si="76">E140/E136*10</f>
        <v>#DIV/0!</v>
      </c>
      <c r="F142" s="58" t="e">
        <f t="shared" si="76"/>
        <v>#DIV/0!</v>
      </c>
      <c r="G142" s="58" t="e">
        <f t="shared" si="76"/>
        <v>#DIV/0!</v>
      </c>
      <c r="H142" s="58" t="e">
        <f t="shared" si="76"/>
        <v>#DIV/0!</v>
      </c>
      <c r="I142" s="58" t="e">
        <f t="shared" si="76"/>
        <v>#DIV/0!</v>
      </c>
      <c r="J142" s="58" t="e">
        <f t="shared" si="76"/>
        <v>#DIV/0!</v>
      </c>
      <c r="K142" s="58" t="e">
        <f t="shared" si="76"/>
        <v>#DIV/0!</v>
      </c>
      <c r="L142" s="58" t="e">
        <f t="shared" si="76"/>
        <v>#DIV/0!</v>
      </c>
      <c r="M142" s="58" t="e">
        <f t="shared" si="76"/>
        <v>#DIV/0!</v>
      </c>
      <c r="N142" s="58" t="e">
        <f t="shared" si="76"/>
        <v>#DIV/0!</v>
      </c>
      <c r="O142" s="58" t="e">
        <f t="shared" si="76"/>
        <v>#DIV/0!</v>
      </c>
      <c r="P142" s="130" t="e">
        <f t="shared" si="76"/>
        <v>#DIV/0!</v>
      </c>
      <c r="Q142" s="58" t="e">
        <f t="shared" ref="Q142:V142" si="77">Q140/Q136*10</f>
        <v>#DIV/0!</v>
      </c>
      <c r="R142" s="58" t="e">
        <f t="shared" si="77"/>
        <v>#DIV/0!</v>
      </c>
      <c r="S142" s="58" t="e">
        <f t="shared" si="77"/>
        <v>#DIV/0!</v>
      </c>
      <c r="T142" s="58" t="e">
        <f t="shared" si="77"/>
        <v>#DIV/0!</v>
      </c>
      <c r="U142" s="58" t="e">
        <f t="shared" si="77"/>
        <v>#DIV/0!</v>
      </c>
      <c r="V142" s="58" t="e">
        <f t="shared" si="77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13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58"/>
      <c r="J144" s="58"/>
      <c r="K144" s="58"/>
      <c r="L144" s="26"/>
      <c r="M144" s="58"/>
      <c r="N144" s="58"/>
      <c r="O144" s="58"/>
      <c r="P144" s="130"/>
      <c r="Q144" s="58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13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2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114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8">F146/F145</f>
        <v>#DIV/0!</v>
      </c>
      <c r="G147" s="29" t="e">
        <f t="shared" si="78"/>
        <v>#DIV/0!</v>
      </c>
      <c r="H147" s="29" t="e">
        <f t="shared" si="78"/>
        <v>#DIV/0!</v>
      </c>
      <c r="I147" s="29" t="e">
        <f t="shared" si="78"/>
        <v>#DIV/0!</v>
      </c>
      <c r="J147" s="29" t="e">
        <f t="shared" si="78"/>
        <v>#DIV/0!</v>
      </c>
      <c r="K147" s="29" t="e">
        <f t="shared" si="78"/>
        <v>#DIV/0!</v>
      </c>
      <c r="L147" s="29" t="e">
        <f t="shared" si="78"/>
        <v>#DIV/0!</v>
      </c>
      <c r="M147" s="29" t="e">
        <f t="shared" si="78"/>
        <v>#DIV/0!</v>
      </c>
      <c r="N147" s="29" t="e">
        <f t="shared" si="78"/>
        <v>#DIV/0!</v>
      </c>
      <c r="O147" s="29" t="e">
        <f t="shared" si="78"/>
        <v>#DIV/0!</v>
      </c>
      <c r="P147" s="117" t="e">
        <f t="shared" si="78"/>
        <v>#DIV/0!</v>
      </c>
      <c r="Q147" s="29"/>
      <c r="R147" s="29" t="e">
        <f t="shared" si="78"/>
        <v>#DIV/0!</v>
      </c>
      <c r="S147" s="29" t="e">
        <f t="shared" si="78"/>
        <v>#DIV/0!</v>
      </c>
      <c r="T147" s="29" t="e">
        <f t="shared" si="78"/>
        <v>#DIV/0!</v>
      </c>
      <c r="U147" s="29" t="e">
        <f t="shared" si="78"/>
        <v>#DIV/0!</v>
      </c>
      <c r="V147" s="29" t="e">
        <f t="shared" si="78"/>
        <v>#DIV/0!</v>
      </c>
      <c r="W147" s="29" t="e">
        <f t="shared" si="78"/>
        <v>#DIV/0!</v>
      </c>
      <c r="X147" s="29" t="e">
        <f t="shared" si="78"/>
        <v>#DIV/0!</v>
      </c>
      <c r="Y147" s="29" t="e">
        <f t="shared" si="78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2"/>
        <v>#DIV/0!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114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2"/>
        <v>#DIV/0!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114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79">E149/E148</f>
        <v>#DIV/0!</v>
      </c>
      <c r="F150" s="30" t="e">
        <f t="shared" si="79"/>
        <v>#DIV/0!</v>
      </c>
      <c r="G150" s="30" t="e">
        <f t="shared" si="79"/>
        <v>#DIV/0!</v>
      </c>
      <c r="H150" s="30" t="e">
        <f t="shared" si="79"/>
        <v>#DIV/0!</v>
      </c>
      <c r="I150" s="30" t="e">
        <f t="shared" si="79"/>
        <v>#DIV/0!</v>
      </c>
      <c r="J150" s="30" t="e">
        <f t="shared" si="79"/>
        <v>#DIV/0!</v>
      </c>
      <c r="K150" s="30" t="e">
        <f t="shared" si="79"/>
        <v>#DIV/0!</v>
      </c>
      <c r="L150" s="30" t="e">
        <f t="shared" si="79"/>
        <v>#DIV/0!</v>
      </c>
      <c r="M150" s="30" t="e">
        <f t="shared" si="79"/>
        <v>#DIV/0!</v>
      </c>
      <c r="N150" s="30"/>
      <c r="O150" s="30" t="e">
        <f>O149/O148</f>
        <v>#DIV/0!</v>
      </c>
      <c r="P150" s="116" t="e">
        <f>P149/P148</f>
        <v>#DIV/0!</v>
      </c>
      <c r="Q150" s="30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2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0">H149/H146*10</f>
        <v>#DIV/0!</v>
      </c>
      <c r="I151" s="58" t="e">
        <f t="shared" si="80"/>
        <v>#DIV/0!</v>
      </c>
      <c r="J151" s="58" t="e">
        <f t="shared" si="80"/>
        <v>#DIV/0!</v>
      </c>
      <c r="K151" s="58" t="e">
        <f t="shared" si="80"/>
        <v>#DIV/0!</v>
      </c>
      <c r="L151" s="58" t="e">
        <f t="shared" si="80"/>
        <v>#DIV/0!</v>
      </c>
      <c r="M151" s="58" t="e">
        <f t="shared" si="80"/>
        <v>#DIV/0!</v>
      </c>
      <c r="N151" s="58" t="e">
        <f t="shared" si="80"/>
        <v>#DIV/0!</v>
      </c>
      <c r="O151" s="58" t="e">
        <f>O149/O146*10</f>
        <v>#DIV/0!</v>
      </c>
      <c r="P151" s="130" t="e">
        <f>P149/P146*10</f>
        <v>#DIV/0!</v>
      </c>
      <c r="Q151" s="58"/>
      <c r="R151" s="58" t="e">
        <f t="shared" ref="R151:Y151" si="81">R149/R146*10</f>
        <v>#DIV/0!</v>
      </c>
      <c r="S151" s="58" t="e">
        <f t="shared" si="81"/>
        <v>#DIV/0!</v>
      </c>
      <c r="T151" s="58" t="e">
        <f t="shared" si="81"/>
        <v>#DIV/0!</v>
      </c>
      <c r="U151" s="58" t="e">
        <f t="shared" si="81"/>
        <v>#DIV/0!</v>
      </c>
      <c r="V151" s="58" t="e">
        <f t="shared" si="81"/>
        <v>#DIV/0!</v>
      </c>
      <c r="W151" s="58" t="e">
        <f t="shared" si="81"/>
        <v>#DIV/0!</v>
      </c>
      <c r="X151" s="58" t="e">
        <f t="shared" si="81"/>
        <v>#DIV/0!</v>
      </c>
      <c r="Y151" s="58" t="e">
        <f t="shared" si="81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2"/>
        <v>#DIV/0!</v>
      </c>
      <c r="E152" s="38"/>
      <c r="F152" s="37"/>
      <c r="G152" s="57"/>
      <c r="H152" s="37"/>
      <c r="I152" s="37"/>
      <c r="J152" s="37"/>
      <c r="K152" s="37"/>
      <c r="L152" s="37"/>
      <c r="M152" s="37"/>
      <c r="N152" s="37"/>
      <c r="O152" s="37"/>
      <c r="P152" s="118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2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118"/>
      <c r="Q153" s="3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2"/>
        <v>#DIV/0!</v>
      </c>
      <c r="E154" s="38"/>
      <c r="F154" s="58"/>
      <c r="G154" s="58" t="e">
        <f>G153/G152*10</f>
        <v>#DIV/0!</v>
      </c>
      <c r="H154" s="58"/>
      <c r="I154" s="58"/>
      <c r="J154" s="58"/>
      <c r="K154" s="58"/>
      <c r="L154" s="58" t="e">
        <f>L153/L152*10</f>
        <v>#DIV/0!</v>
      </c>
      <c r="M154" s="58"/>
      <c r="N154" s="58"/>
      <c r="O154" s="58"/>
      <c r="P154" s="130"/>
      <c r="Q154" s="58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2"/>
        <v>#DIV/0!</v>
      </c>
      <c r="E155" s="38"/>
      <c r="F155" s="37"/>
      <c r="G155" s="58"/>
      <c r="H155" s="37"/>
      <c r="I155" s="37"/>
      <c r="J155" s="37"/>
      <c r="K155" s="37"/>
      <c r="L155" s="37"/>
      <c r="M155" s="37"/>
      <c r="N155" s="37"/>
      <c r="O155" s="37"/>
      <c r="P155" s="118"/>
      <c r="Q155" s="37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2"/>
        <v>#DIV/0!</v>
      </c>
      <c r="E156" s="38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118"/>
      <c r="Q156" s="37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2"/>
        <v>#DIV/0!</v>
      </c>
      <c r="E157" s="38"/>
      <c r="F157" s="58"/>
      <c r="G157" s="58"/>
      <c r="H157" s="58" t="e">
        <f>H156/H155*10</f>
        <v>#DIV/0!</v>
      </c>
      <c r="I157" s="58"/>
      <c r="J157" s="58"/>
      <c r="K157" s="58"/>
      <c r="L157" s="58"/>
      <c r="M157" s="58"/>
      <c r="N157" s="58" t="e">
        <f>N156/N155*10</f>
        <v>#DIV/0!</v>
      </c>
      <c r="O157" s="58"/>
      <c r="P157" s="130"/>
      <c r="Q157" s="58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2"/>
        <v>#DIV/0!</v>
      </c>
      <c r="E158" s="3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130"/>
      <c r="Q158" s="58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2"/>
        <v>#DIV/0!</v>
      </c>
      <c r="E159" s="3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130"/>
      <c r="Q159" s="58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2"/>
        <v>#DIV/0!</v>
      </c>
      <c r="E160" s="38"/>
      <c r="F160" s="58"/>
      <c r="G160" s="58"/>
      <c r="H160" s="58"/>
      <c r="I160" s="58"/>
      <c r="J160" s="58"/>
      <c r="K160" s="58"/>
      <c r="L160" s="58"/>
      <c r="M160" s="58" t="e">
        <f>M159/M158*10</f>
        <v>#DIV/0!</v>
      </c>
      <c r="N160" s="58"/>
      <c r="O160" s="58"/>
      <c r="P160" s="130"/>
      <c r="Q160" s="58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2"/>
        <v>#DIV/0!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118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2"/>
        <v>#DIV/0!</v>
      </c>
      <c r="E162" s="37"/>
      <c r="F162" s="35"/>
      <c r="G162" s="58"/>
      <c r="H162" s="26"/>
      <c r="I162" s="26"/>
      <c r="J162" s="26"/>
      <c r="K162" s="26"/>
      <c r="L162" s="38"/>
      <c r="M162" s="38"/>
      <c r="N162" s="35"/>
      <c r="O162" s="35"/>
      <c r="P162" s="123"/>
      <c r="Q162" s="38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2"/>
        <v>#DIV/0!</v>
      </c>
      <c r="E163" s="54" t="e">
        <f>E162/E161*10</f>
        <v>#DIV/0!</v>
      </c>
      <c r="F163" s="54"/>
      <c r="G163" s="54"/>
      <c r="H163" s="54" t="e">
        <f t="shared" ref="H163:M163" si="82">H162/H161*10</f>
        <v>#DIV/0!</v>
      </c>
      <c r="I163" s="54" t="e">
        <f t="shared" si="82"/>
        <v>#DIV/0!</v>
      </c>
      <c r="J163" s="54" t="e">
        <f t="shared" si="82"/>
        <v>#DIV/0!</v>
      </c>
      <c r="K163" s="54" t="e">
        <f t="shared" si="82"/>
        <v>#DIV/0!</v>
      </c>
      <c r="L163" s="54" t="e">
        <f t="shared" si="82"/>
        <v>#DIV/0!</v>
      </c>
      <c r="M163" s="54" t="e">
        <f t="shared" si="82"/>
        <v>#DIV/0!</v>
      </c>
      <c r="N163" s="26"/>
      <c r="O163" s="26"/>
      <c r="P163" s="129" t="e">
        <f>P162/P161*10</f>
        <v>#DIV/0!</v>
      </c>
      <c r="Q163" s="54" t="e">
        <f>Q162/Q161*10</f>
        <v>#DIV/0!</v>
      </c>
      <c r="R163" s="54"/>
      <c r="S163" s="54" t="e">
        <f t="shared" ref="S163:X163" si="83">S162/S161*10</f>
        <v>#DIV/0!</v>
      </c>
      <c r="T163" s="54" t="e">
        <f t="shared" si="83"/>
        <v>#DIV/0!</v>
      </c>
      <c r="U163" s="54" t="e">
        <f t="shared" si="83"/>
        <v>#DIV/0!</v>
      </c>
      <c r="V163" s="54" t="e">
        <f t="shared" si="83"/>
        <v>#DIV/0!</v>
      </c>
      <c r="W163" s="54" t="e">
        <f t="shared" si="83"/>
        <v>#DIV/0!</v>
      </c>
      <c r="X163" s="54" t="e">
        <f t="shared" si="83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118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26"/>
      <c r="J165" s="26"/>
      <c r="K165" s="26"/>
      <c r="L165" s="38"/>
      <c r="M165" s="38"/>
      <c r="N165" s="26"/>
      <c r="O165" s="35"/>
      <c r="P165" s="121"/>
      <c r="Q165" s="38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54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5"/>
      <c r="Q166" s="54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118"/>
      <c r="Q167" s="37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2"/>
        <v>1.2530120481927711</v>
      </c>
      <c r="E168" s="37"/>
      <c r="F168" s="35"/>
      <c r="G168" s="58"/>
      <c r="H168" s="35"/>
      <c r="I168" s="35"/>
      <c r="J168" s="35"/>
      <c r="K168" s="38"/>
      <c r="L168" s="38"/>
      <c r="M168" s="38"/>
      <c r="N168" s="35"/>
      <c r="O168" s="35"/>
      <c r="P168" s="121"/>
      <c r="Q168" s="38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2"/>
        <v>0.56955093099671417</v>
      </c>
      <c r="E169" s="54"/>
      <c r="F169" s="54"/>
      <c r="G169" s="54"/>
      <c r="H169" s="26"/>
      <c r="I169" s="26"/>
      <c r="J169" s="26"/>
      <c r="K169" s="54"/>
      <c r="L169" s="54"/>
      <c r="M169" s="54"/>
      <c r="N169" s="26"/>
      <c r="O169" s="26"/>
      <c r="P169" s="115"/>
      <c r="Q169" s="54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2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118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2"/>
        <v>#DIV/0!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118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2"/>
        <v>#DIV/0!</v>
      </c>
      <c r="E172" s="58"/>
      <c r="F172" s="58"/>
      <c r="G172" s="58" t="e">
        <f>G171/G170*10</f>
        <v>#DIV/0!</v>
      </c>
      <c r="H172" s="58"/>
      <c r="I172" s="58"/>
      <c r="J172" s="58"/>
      <c r="K172" s="58"/>
      <c r="L172" s="58" t="e">
        <f>L171/L170*10</f>
        <v>#DIV/0!</v>
      </c>
      <c r="M172" s="58"/>
      <c r="N172" s="58"/>
      <c r="O172" s="58"/>
      <c r="P172" s="130"/>
      <c r="Q172" s="58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118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118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2"/>
        <v>#DIV/0!</v>
      </c>
      <c r="E175" s="60"/>
      <c r="F175" s="60"/>
      <c r="G175" s="58" t="e">
        <f>G174/G173*10</f>
        <v>#DIV/0!</v>
      </c>
      <c r="H175" s="60"/>
      <c r="I175" s="60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30"/>
      <c r="Q175" s="58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2"/>
        <v>#DIV/0!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134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118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118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114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116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4">C181/B181</f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2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2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4"/>
        <v>#DIV/0!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114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5">F183/F182</f>
        <v>#DIV/0!</v>
      </c>
      <c r="G184" s="16" t="e">
        <f t="shared" si="85"/>
        <v>#DIV/0!</v>
      </c>
      <c r="H184" s="16" t="e">
        <f t="shared" si="85"/>
        <v>#DIV/0!</v>
      </c>
      <c r="I184" s="16" t="e">
        <f t="shared" si="85"/>
        <v>#DIV/0!</v>
      </c>
      <c r="J184" s="16" t="e">
        <f t="shared" si="85"/>
        <v>#DIV/0!</v>
      </c>
      <c r="K184" s="16" t="e">
        <f t="shared" si="85"/>
        <v>#DIV/0!</v>
      </c>
      <c r="L184" s="16" t="e">
        <f t="shared" si="85"/>
        <v>#DIV/0!</v>
      </c>
      <c r="M184" s="16" t="e">
        <f t="shared" si="85"/>
        <v>#DIV/0!</v>
      </c>
      <c r="N184" s="16" t="e">
        <f t="shared" si="85"/>
        <v>#DIV/0!</v>
      </c>
      <c r="O184" s="16" t="e">
        <f t="shared" si="85"/>
        <v>#DIV/0!</v>
      </c>
      <c r="P184" s="113" t="e">
        <f t="shared" si="85"/>
        <v>#DIV/0!</v>
      </c>
      <c r="Q184" s="16" t="e">
        <f t="shared" si="85"/>
        <v>#DIV/0!</v>
      </c>
      <c r="R184" s="16" t="e">
        <f t="shared" si="85"/>
        <v>#DIV/0!</v>
      </c>
      <c r="S184" s="16" t="e">
        <f t="shared" si="85"/>
        <v>#DIV/0!</v>
      </c>
      <c r="T184" s="16" t="e">
        <f t="shared" si="85"/>
        <v>#DIV/0!</v>
      </c>
      <c r="U184" s="16" t="e">
        <f t="shared" si="85"/>
        <v>#DIV/0!</v>
      </c>
      <c r="V184" s="16" t="e">
        <f t="shared" si="85"/>
        <v>#DIV/0!</v>
      </c>
      <c r="W184" s="16" t="e">
        <f t="shared" si="85"/>
        <v>#DIV/0!</v>
      </c>
      <c r="X184" s="16" t="e">
        <f t="shared" si="85"/>
        <v>#DIV/0!</v>
      </c>
      <c r="Y184" s="16" t="e">
        <f t="shared" si="85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4"/>
        <v>#DIV/0!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12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4"/>
        <v>#DIV/0!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12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4"/>
        <v>#DIV/0!</v>
      </c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135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4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31">
        <v>7357</v>
      </c>
      <c r="J188" s="31">
        <v>5788</v>
      </c>
      <c r="K188" s="31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9">
        <v>6744</v>
      </c>
      <c r="Q188" s="31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hidden="1" customHeight="1" outlineLevel="1" x14ac:dyDescent="0.2">
      <c r="A189" s="32" t="s">
        <v>129</v>
      </c>
      <c r="B189" s="27"/>
      <c r="C189" s="27">
        <f>SUM(E189:Y189)</f>
        <v>99561</v>
      </c>
      <c r="D189" s="15" t="e">
        <f t="shared" si="84"/>
        <v>#DIV/0!</v>
      </c>
      <c r="E189" s="37">
        <v>1366</v>
      </c>
      <c r="F189" s="37">
        <v>2847</v>
      </c>
      <c r="G189" s="37">
        <v>5196</v>
      </c>
      <c r="H189" s="37">
        <v>6543</v>
      </c>
      <c r="I189" s="37">
        <v>7250</v>
      </c>
      <c r="J189" s="37">
        <v>5539</v>
      </c>
      <c r="K189" s="37">
        <v>3467</v>
      </c>
      <c r="L189" s="37">
        <v>5170</v>
      </c>
      <c r="M189" s="37">
        <v>3029</v>
      </c>
      <c r="N189" s="37">
        <v>3517</v>
      </c>
      <c r="O189" s="37">
        <v>3752</v>
      </c>
      <c r="P189" s="118">
        <v>6565</v>
      </c>
      <c r="Q189" s="37">
        <v>6037</v>
      </c>
      <c r="R189" s="37">
        <v>3845</v>
      </c>
      <c r="S189" s="37">
        <v>3946</v>
      </c>
      <c r="T189" s="37">
        <v>5043</v>
      </c>
      <c r="U189" s="37">
        <v>1980</v>
      </c>
      <c r="V189" s="37">
        <v>1351</v>
      </c>
      <c r="W189" s="37">
        <v>8708</v>
      </c>
      <c r="X189" s="37">
        <v>9350</v>
      </c>
      <c r="Y189" s="37">
        <v>5060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0.98489434947768284</v>
      </c>
      <c r="D190" s="15" t="e">
        <f t="shared" si="84"/>
        <v>#DIV/0!</v>
      </c>
      <c r="E190" s="73">
        <f t="shared" ref="E190:Y190" si="86">E189/E188</f>
        <v>1</v>
      </c>
      <c r="F190" s="73">
        <f t="shared" si="86"/>
        <v>1</v>
      </c>
      <c r="G190" s="73">
        <f t="shared" si="86"/>
        <v>1</v>
      </c>
      <c r="H190" s="73">
        <f t="shared" si="86"/>
        <v>1</v>
      </c>
      <c r="I190" s="73">
        <f t="shared" si="86"/>
        <v>0.98545602827239365</v>
      </c>
      <c r="J190" s="73">
        <f t="shared" si="86"/>
        <v>0.95697995853489981</v>
      </c>
      <c r="K190" s="73">
        <f t="shared" si="86"/>
        <v>0.97799717912552886</v>
      </c>
      <c r="L190" s="73">
        <f t="shared" si="86"/>
        <v>1</v>
      </c>
      <c r="M190" s="73">
        <f t="shared" si="86"/>
        <v>1</v>
      </c>
      <c r="N190" s="73">
        <f t="shared" si="86"/>
        <v>1</v>
      </c>
      <c r="O190" s="73">
        <f t="shared" si="86"/>
        <v>0.96502057613168724</v>
      </c>
      <c r="P190" s="136">
        <f t="shared" si="86"/>
        <v>0.9734578884934757</v>
      </c>
      <c r="Q190" s="73">
        <f t="shared" si="86"/>
        <v>1</v>
      </c>
      <c r="R190" s="73">
        <f t="shared" si="86"/>
        <v>1</v>
      </c>
      <c r="S190" s="73">
        <f t="shared" si="86"/>
        <v>1</v>
      </c>
      <c r="T190" s="73">
        <f t="shared" si="86"/>
        <v>1</v>
      </c>
      <c r="U190" s="73">
        <f t="shared" si="86"/>
        <v>0.98753117206982544</v>
      </c>
      <c r="V190" s="73">
        <f t="shared" si="86"/>
        <v>1</v>
      </c>
      <c r="W190" s="73">
        <f t="shared" si="86"/>
        <v>1</v>
      </c>
      <c r="X190" s="73">
        <f t="shared" si="86"/>
        <v>0.9443490556509444</v>
      </c>
      <c r="Y190" s="73">
        <f t="shared" si="86"/>
        <v>0.9616115545419992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4"/>
        <v>#DIV/0!</v>
      </c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137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4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37">
        <v>387</v>
      </c>
      <c r="J192" s="37">
        <v>1130</v>
      </c>
      <c r="K192" s="37"/>
      <c r="L192" s="37">
        <v>1360</v>
      </c>
      <c r="M192" s="37">
        <v>202</v>
      </c>
      <c r="N192" s="37">
        <v>581</v>
      </c>
      <c r="O192" s="49">
        <v>217</v>
      </c>
      <c r="P192" s="118">
        <v>663</v>
      </c>
      <c r="Q192" s="37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4"/>
        <v>#DIV/0!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13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hidden="1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118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/>
      <c r="C195" s="27">
        <f>SUM(E195:Y195)</f>
        <v>0</v>
      </c>
      <c r="D195" s="9" t="e">
        <f t="shared" ref="D195:D214" si="87">C195/B195</f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115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7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137"/>
      <c r="Q196" s="49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0</v>
      </c>
      <c r="C197" s="27">
        <f>C195*0.45</f>
        <v>0</v>
      </c>
      <c r="D197" s="9" t="e">
        <f t="shared" si="87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115"/>
      <c r="Q197" s="26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8">E195/E196</f>
        <v>#DIV/0!</v>
      </c>
      <c r="F198" s="73" t="e">
        <f t="shared" si="88"/>
        <v>#DIV/0!</v>
      </c>
      <c r="G198" s="73" t="e">
        <f t="shared" si="88"/>
        <v>#DIV/0!</v>
      </c>
      <c r="H198" s="73" t="e">
        <f t="shared" si="88"/>
        <v>#DIV/0!</v>
      </c>
      <c r="I198" s="73" t="e">
        <f t="shared" si="88"/>
        <v>#DIV/0!</v>
      </c>
      <c r="J198" s="73" t="e">
        <f t="shared" si="88"/>
        <v>#DIV/0!</v>
      </c>
      <c r="K198" s="73" t="e">
        <f t="shared" si="88"/>
        <v>#DIV/0!</v>
      </c>
      <c r="L198" s="73" t="e">
        <f t="shared" si="88"/>
        <v>#DIV/0!</v>
      </c>
      <c r="M198" s="73" t="e">
        <f t="shared" si="88"/>
        <v>#DIV/0!</v>
      </c>
      <c r="N198" s="73" t="e">
        <f t="shared" si="88"/>
        <v>#DIV/0!</v>
      </c>
      <c r="O198" s="73" t="e">
        <f t="shared" si="88"/>
        <v>#DIV/0!</v>
      </c>
      <c r="P198" s="136" t="e">
        <f t="shared" si="88"/>
        <v>#DIV/0!</v>
      </c>
      <c r="Q198" s="73" t="e">
        <f t="shared" si="88"/>
        <v>#DIV/0!</v>
      </c>
      <c r="R198" s="73" t="e">
        <f t="shared" si="88"/>
        <v>#DIV/0!</v>
      </c>
      <c r="S198" s="73" t="e">
        <f t="shared" si="88"/>
        <v>#DIV/0!</v>
      </c>
      <c r="T198" s="73" t="e">
        <f t="shared" si="88"/>
        <v>#DIV/0!</v>
      </c>
      <c r="U198" s="73" t="e">
        <f t="shared" si="88"/>
        <v>#DIV/0!</v>
      </c>
      <c r="V198" s="73" t="e">
        <f t="shared" si="88"/>
        <v>#DIV/0!</v>
      </c>
      <c r="W198" s="73" t="e">
        <f t="shared" si="88"/>
        <v>#DIV/0!</v>
      </c>
      <c r="X198" s="73" t="e">
        <f t="shared" si="88"/>
        <v>#DIV/0!</v>
      </c>
      <c r="Y198" s="73" t="e">
        <f t="shared" si="88"/>
        <v>#DIV/0!</v>
      </c>
    </row>
    <row r="199" spans="1:35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7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115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7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137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0</v>
      </c>
      <c r="C201" s="27">
        <f>C199*0.3</f>
        <v>0</v>
      </c>
      <c r="D201" s="9" t="e">
        <f t="shared" si="87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115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89">E199/E200</f>
        <v>#DIV/0!</v>
      </c>
      <c r="F202" s="30" t="e">
        <f t="shared" si="89"/>
        <v>#DIV/0!</v>
      </c>
      <c r="G202" s="30" t="e">
        <f t="shared" si="89"/>
        <v>#DIV/0!</v>
      </c>
      <c r="H202" s="30" t="e">
        <f t="shared" si="89"/>
        <v>#DIV/0!</v>
      </c>
      <c r="I202" s="30" t="e">
        <f t="shared" si="89"/>
        <v>#DIV/0!</v>
      </c>
      <c r="J202" s="30" t="e">
        <f t="shared" si="89"/>
        <v>#DIV/0!</v>
      </c>
      <c r="K202" s="30" t="e">
        <f t="shared" si="89"/>
        <v>#DIV/0!</v>
      </c>
      <c r="L202" s="30" t="e">
        <f t="shared" si="89"/>
        <v>#DIV/0!</v>
      </c>
      <c r="M202" s="30" t="e">
        <f t="shared" si="89"/>
        <v>#DIV/0!</v>
      </c>
      <c r="N202" s="30" t="e">
        <f t="shared" si="89"/>
        <v>#DIV/0!</v>
      </c>
      <c r="O202" s="30" t="e">
        <f t="shared" si="89"/>
        <v>#DIV/0!</v>
      </c>
      <c r="P202" s="116" t="e">
        <f t="shared" si="89"/>
        <v>#DIV/0!</v>
      </c>
      <c r="Q202" s="30" t="e">
        <f t="shared" si="89"/>
        <v>#DIV/0!</v>
      </c>
      <c r="R202" s="30" t="e">
        <f t="shared" si="89"/>
        <v>#DIV/0!</v>
      </c>
      <c r="S202" s="30" t="e">
        <f t="shared" si="89"/>
        <v>#DIV/0!</v>
      </c>
      <c r="T202" s="30" t="e">
        <f t="shared" si="89"/>
        <v>#DIV/0!</v>
      </c>
      <c r="U202" s="30" t="e">
        <f t="shared" si="89"/>
        <v>#DIV/0!</v>
      </c>
      <c r="V202" s="30" t="e">
        <f t="shared" si="89"/>
        <v>#DIV/0!</v>
      </c>
      <c r="W202" s="30" t="e">
        <f t="shared" si="89"/>
        <v>#DIV/0!</v>
      </c>
      <c r="X202" s="30" t="e">
        <f t="shared" si="89"/>
        <v>#DIV/0!</v>
      </c>
      <c r="Y202" s="30" t="e">
        <f t="shared" si="89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7"/>
        <v>#DIV/0!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115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7"/>
        <v>#DIV/0!</v>
      </c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137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7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115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0">G203/G204</f>
        <v>#DIV/0!</v>
      </c>
      <c r="H206" s="30" t="e">
        <f t="shared" si="90"/>
        <v>#DIV/0!</v>
      </c>
      <c r="I206" s="30" t="e">
        <f t="shared" si="90"/>
        <v>#DIV/0!</v>
      </c>
      <c r="J206" s="30" t="e">
        <f t="shared" si="90"/>
        <v>#DIV/0!</v>
      </c>
      <c r="K206" s="30" t="e">
        <f t="shared" si="90"/>
        <v>#DIV/0!</v>
      </c>
      <c r="L206" s="30" t="e">
        <f t="shared" si="90"/>
        <v>#DIV/0!</v>
      </c>
      <c r="M206" s="30" t="e">
        <f t="shared" si="90"/>
        <v>#DIV/0!</v>
      </c>
      <c r="N206" s="30" t="e">
        <f t="shared" si="90"/>
        <v>#DIV/0!</v>
      </c>
      <c r="O206" s="30" t="e">
        <f t="shared" si="90"/>
        <v>#DIV/0!</v>
      </c>
      <c r="P206" s="116" t="e">
        <f t="shared" si="90"/>
        <v>#DIV/0!</v>
      </c>
      <c r="Q206" s="30" t="e">
        <f t="shared" si="90"/>
        <v>#DIV/0!</v>
      </c>
      <c r="R206" s="30" t="e">
        <f t="shared" si="90"/>
        <v>#DIV/0!</v>
      </c>
      <c r="S206" s="30" t="e">
        <f t="shared" si="90"/>
        <v>#DIV/0!</v>
      </c>
      <c r="T206" s="30" t="e">
        <f t="shared" si="90"/>
        <v>#DIV/0!</v>
      </c>
      <c r="U206" s="30" t="e">
        <f t="shared" si="90"/>
        <v>#DIV/0!</v>
      </c>
      <c r="V206" s="30" t="e">
        <f t="shared" si="90"/>
        <v>#DIV/0!</v>
      </c>
      <c r="W206" s="30" t="e">
        <f t="shared" si="90"/>
        <v>#DIV/0!</v>
      </c>
      <c r="X206" s="30" t="e">
        <f t="shared" si="90"/>
        <v>#DIV/0!</v>
      </c>
      <c r="Y206" s="30" t="e">
        <f t="shared" si="90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7"/>
        <v>#DIV/0!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118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7"/>
        <v>#DIV/0!</v>
      </c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115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7"/>
        <v>#DIV/0!</v>
      </c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137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7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115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137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0</v>
      </c>
      <c r="C212" s="27">
        <f>C210+C208+C205+C201+C197</f>
        <v>0</v>
      </c>
      <c r="D212" s="9" t="e">
        <f t="shared" si="87"/>
        <v>#DIV/0!</v>
      </c>
      <c r="E212" s="26">
        <f>E210+E208+E205+E201+E197</f>
        <v>0</v>
      </c>
      <c r="F212" s="26">
        <f t="shared" ref="F212:Y212" si="91">F210+F208+F205+F201+F197</f>
        <v>0</v>
      </c>
      <c r="G212" s="26">
        <f t="shared" si="91"/>
        <v>0</v>
      </c>
      <c r="H212" s="26">
        <f t="shared" si="91"/>
        <v>0</v>
      </c>
      <c r="I212" s="26">
        <f t="shared" si="91"/>
        <v>0</v>
      </c>
      <c r="J212" s="26">
        <f t="shared" si="91"/>
        <v>0</v>
      </c>
      <c r="K212" s="26">
        <f t="shared" si="91"/>
        <v>0</v>
      </c>
      <c r="L212" s="26">
        <f t="shared" si="91"/>
        <v>0</v>
      </c>
      <c r="M212" s="26">
        <f t="shared" si="91"/>
        <v>0</v>
      </c>
      <c r="N212" s="26">
        <f t="shared" si="91"/>
        <v>0</v>
      </c>
      <c r="O212" s="26">
        <f t="shared" si="91"/>
        <v>0</v>
      </c>
      <c r="P212" s="115">
        <f t="shared" si="91"/>
        <v>0</v>
      </c>
      <c r="Q212" s="26">
        <f t="shared" si="91"/>
        <v>0</v>
      </c>
      <c r="R212" s="26">
        <f t="shared" si="91"/>
        <v>0</v>
      </c>
      <c r="S212" s="26">
        <f t="shared" si="91"/>
        <v>0</v>
      </c>
      <c r="T212" s="26">
        <f t="shared" si="91"/>
        <v>0</v>
      </c>
      <c r="U212" s="26">
        <f t="shared" si="91"/>
        <v>0</v>
      </c>
      <c r="V212" s="26">
        <f t="shared" si="91"/>
        <v>0</v>
      </c>
      <c r="W212" s="26">
        <f t="shared" si="91"/>
        <v>0</v>
      </c>
      <c r="X212" s="26">
        <f t="shared" si="91"/>
        <v>0</v>
      </c>
      <c r="Y212" s="26">
        <f t="shared" si="91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7"/>
        <v>#DIV/0!</v>
      </c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115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7"/>
        <v>#DIV/0!</v>
      </c>
      <c r="E214" s="54" t="e">
        <f>E212/E213*10</f>
        <v>#DIV/0!</v>
      </c>
      <c r="F214" s="54" t="e">
        <f t="shared" ref="F214:Y214" si="92">F212/F213*10</f>
        <v>#DIV/0!</v>
      </c>
      <c r="G214" s="54" t="e">
        <f t="shared" si="92"/>
        <v>#DIV/0!</v>
      </c>
      <c r="H214" s="54" t="e">
        <f t="shared" si="92"/>
        <v>#DIV/0!</v>
      </c>
      <c r="I214" s="54" t="e">
        <f t="shared" si="92"/>
        <v>#DIV/0!</v>
      </c>
      <c r="J214" s="54" t="e">
        <f t="shared" si="92"/>
        <v>#DIV/0!</v>
      </c>
      <c r="K214" s="54" t="e">
        <f t="shared" si="92"/>
        <v>#DIV/0!</v>
      </c>
      <c r="L214" s="54" t="e">
        <f t="shared" si="92"/>
        <v>#DIV/0!</v>
      </c>
      <c r="M214" s="54" t="e">
        <f t="shared" si="92"/>
        <v>#DIV/0!</v>
      </c>
      <c r="N214" s="54" t="e">
        <f t="shared" si="92"/>
        <v>#DIV/0!</v>
      </c>
      <c r="O214" s="54" t="e">
        <f t="shared" si="92"/>
        <v>#DIV/0!</v>
      </c>
      <c r="P214" s="129" t="e">
        <f t="shared" si="92"/>
        <v>#DIV/0!</v>
      </c>
      <c r="Q214" s="54" t="e">
        <f t="shared" si="92"/>
        <v>#DIV/0!</v>
      </c>
      <c r="R214" s="54" t="e">
        <f t="shared" si="92"/>
        <v>#DIV/0!</v>
      </c>
      <c r="S214" s="54" t="e">
        <f t="shared" si="92"/>
        <v>#DIV/0!</v>
      </c>
      <c r="T214" s="54" t="e">
        <f t="shared" si="92"/>
        <v>#DIV/0!</v>
      </c>
      <c r="U214" s="54" t="e">
        <f t="shared" si="92"/>
        <v>#DIV/0!</v>
      </c>
      <c r="V214" s="54" t="e">
        <f t="shared" si="92"/>
        <v>#DIV/0!</v>
      </c>
      <c r="W214" s="54" t="e">
        <f t="shared" si="92"/>
        <v>#DIV/0!</v>
      </c>
      <c r="X214" s="54" t="e">
        <f t="shared" si="92"/>
        <v>#DIV/0!</v>
      </c>
      <c r="Y214" s="54" t="e">
        <f t="shared" si="92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138"/>
      <c r="Q215" s="90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85">
        <v>12</v>
      </c>
      <c r="J216" s="85">
        <v>36</v>
      </c>
      <c r="K216" s="85">
        <v>18</v>
      </c>
      <c r="L216" s="85">
        <v>20</v>
      </c>
      <c r="M216" s="85">
        <v>5</v>
      </c>
      <c r="N216" s="85">
        <v>4</v>
      </c>
      <c r="O216" s="85">
        <v>5</v>
      </c>
      <c r="P216" s="139">
        <v>16</v>
      </c>
      <c r="Q216" s="85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85">
        <v>21</v>
      </c>
      <c r="J217" s="85">
        <v>28</v>
      </c>
      <c r="K217" s="85">
        <v>9</v>
      </c>
      <c r="L217" s="85">
        <v>20</v>
      </c>
      <c r="M217" s="85">
        <v>22</v>
      </c>
      <c r="N217" s="85">
        <v>5</v>
      </c>
      <c r="O217" s="85">
        <v>5</v>
      </c>
      <c r="P217" s="139">
        <v>28</v>
      </c>
      <c r="Q217" s="85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140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141"/>
      <c r="Q219" s="67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141"/>
      <c r="Q220" s="67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142"/>
      <c r="Q221" s="69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142"/>
      <c r="Q222" s="69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43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</row>
    <row r="225" spans="1:25" ht="20.25" hidden="1" customHeight="1" x14ac:dyDescent="0.25">
      <c r="A225" s="150"/>
      <c r="B225" s="151"/>
      <c r="C225" s="151"/>
      <c r="D225" s="151"/>
      <c r="E225" s="151"/>
      <c r="F225" s="151"/>
      <c r="G225" s="151"/>
      <c r="H225" s="151"/>
      <c r="I225" s="151"/>
      <c r="J225" s="151"/>
      <c r="K225" s="4"/>
      <c r="L225" s="4"/>
      <c r="M225" s="4"/>
      <c r="N225" s="4"/>
      <c r="O225" s="4"/>
      <c r="P225" s="143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43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144"/>
      <c r="Q227" s="71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39">
        <v>7250</v>
      </c>
      <c r="J228" s="39">
        <v>17539</v>
      </c>
      <c r="K228" s="39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4">
        <v>11438</v>
      </c>
      <c r="Q228" s="39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65">
        <v>16</v>
      </c>
      <c r="J229" s="65">
        <v>31</v>
      </c>
      <c r="K229" s="65">
        <v>14</v>
      </c>
      <c r="L229" s="65">
        <v>29</v>
      </c>
      <c r="M229" s="65">
        <v>18</v>
      </c>
      <c r="N229" s="65">
        <v>8</v>
      </c>
      <c r="O229" s="65">
        <v>7</v>
      </c>
      <c r="P229" s="145">
        <v>15</v>
      </c>
      <c r="Q229" s="65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65">
        <v>9</v>
      </c>
      <c r="J230" s="65">
        <v>30</v>
      </c>
      <c r="K230" s="65">
        <v>9</v>
      </c>
      <c r="L230" s="65">
        <v>15</v>
      </c>
      <c r="M230" s="65">
        <v>1</v>
      </c>
      <c r="N230" s="65">
        <v>2</v>
      </c>
      <c r="O230" s="65">
        <v>5</v>
      </c>
      <c r="P230" s="145">
        <v>1</v>
      </c>
      <c r="Q230" s="65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65">
        <v>2</v>
      </c>
      <c r="J231" s="65">
        <v>30</v>
      </c>
      <c r="K231" s="65">
        <v>9</v>
      </c>
      <c r="L231" s="65">
        <v>15</v>
      </c>
      <c r="M231" s="65">
        <v>1</v>
      </c>
      <c r="N231" s="65">
        <v>2</v>
      </c>
      <c r="O231" s="65">
        <v>5</v>
      </c>
      <c r="P231" s="145">
        <v>1</v>
      </c>
      <c r="Q231" s="65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82">
        <v>15</v>
      </c>
      <c r="J232" s="82">
        <v>55</v>
      </c>
      <c r="K232" s="82">
        <v>16</v>
      </c>
      <c r="L232" s="82">
        <v>18</v>
      </c>
      <c r="M232" s="82">
        <v>16</v>
      </c>
      <c r="N232" s="82">
        <v>10</v>
      </c>
      <c r="O232" s="82">
        <v>11</v>
      </c>
      <c r="P232" s="146">
        <v>40</v>
      </c>
      <c r="Q232" s="82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J234" s="65">
        <v>1</v>
      </c>
      <c r="M234" s="65">
        <v>1</v>
      </c>
      <c r="O234" s="65">
        <v>2</v>
      </c>
      <c r="P234" s="145">
        <v>1</v>
      </c>
      <c r="Q234" s="65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82">
        <v>2</v>
      </c>
      <c r="J236" s="82"/>
      <c r="K236" s="82">
        <v>2</v>
      </c>
      <c r="L236" s="82">
        <v>0</v>
      </c>
      <c r="M236" s="82">
        <v>3</v>
      </c>
      <c r="N236" s="82">
        <v>3</v>
      </c>
      <c r="O236" s="82">
        <v>3</v>
      </c>
      <c r="P236" s="146">
        <v>2</v>
      </c>
      <c r="Q236" s="82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65"/>
      <c r="J242" s="65">
        <v>3</v>
      </c>
      <c r="K242" s="65">
        <v>1</v>
      </c>
      <c r="L242" s="65">
        <v>1</v>
      </c>
      <c r="M242" s="65">
        <v>8</v>
      </c>
      <c r="N242" s="65">
        <v>6</v>
      </c>
      <c r="O242" s="65">
        <v>1</v>
      </c>
      <c r="P242" s="145">
        <v>0</v>
      </c>
      <c r="Q242" s="65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2022-05-30T05:47:42Z</cp:lastPrinted>
  <dcterms:created xsi:type="dcterms:W3CDTF">2017-06-08T05:54:08Z</dcterms:created>
  <dcterms:modified xsi:type="dcterms:W3CDTF">2022-05-30T05:48:00Z</dcterms:modified>
</cp:coreProperties>
</file>