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65" windowWidth="18195" windowHeight="10965"/>
  </bookViews>
  <sheets>
    <sheet name="Все источники_ППГ" sheetId="6" r:id="rId1"/>
  </sheets>
  <calcPr calcId="145621"/>
</workbook>
</file>

<file path=xl/calcChain.xml><?xml version="1.0" encoding="utf-8"?>
<calcChain xmlns="http://schemas.openxmlformats.org/spreadsheetml/2006/main">
  <c r="Q20" i="6" l="1"/>
  <c r="Q19" i="6"/>
  <c r="Q13" i="6" s="1"/>
  <c r="Q18" i="6"/>
  <c r="Q12" i="6" s="1"/>
  <c r="Q17" i="6"/>
  <c r="Q16" i="6"/>
  <c r="Q14" i="6"/>
  <c r="Q11" i="6"/>
  <c r="Q10" i="6"/>
  <c r="Q9" i="6" l="1"/>
  <c r="Q15" i="6"/>
  <c r="U201" i="6"/>
  <c r="U202" i="6"/>
  <c r="U203" i="6"/>
  <c r="U204" i="6"/>
  <c r="U205" i="6"/>
  <c r="U147" i="6"/>
  <c r="U148" i="6"/>
  <c r="U149" i="6"/>
  <c r="U150" i="6"/>
  <c r="U151" i="6"/>
  <c r="U113" i="6"/>
  <c r="U114" i="6"/>
  <c r="U115" i="6"/>
  <c r="U116" i="6"/>
  <c r="U117" i="6"/>
  <c r="U63" i="6"/>
  <c r="U64" i="6"/>
  <c r="U65" i="6"/>
  <c r="U66" i="6"/>
  <c r="U67" i="6"/>
  <c r="U16" i="6"/>
  <c r="U17" i="6"/>
  <c r="U18" i="6"/>
  <c r="U12" i="6" s="1"/>
  <c r="U19" i="6"/>
  <c r="U20" i="6"/>
  <c r="U146" i="6" l="1"/>
  <c r="U15" i="6"/>
  <c r="U200" i="6"/>
  <c r="U112" i="6"/>
  <c r="U13" i="6"/>
  <c r="U14" i="6"/>
  <c r="U10" i="6"/>
  <c r="U62" i="6"/>
  <c r="U11" i="6"/>
  <c r="T201" i="6"/>
  <c r="T202" i="6"/>
  <c r="T203" i="6"/>
  <c r="T204" i="6"/>
  <c r="T205" i="6"/>
  <c r="T147" i="6"/>
  <c r="T148" i="6"/>
  <c r="T149" i="6"/>
  <c r="T150" i="6"/>
  <c r="T151" i="6"/>
  <c r="T113" i="6"/>
  <c r="T114" i="6"/>
  <c r="T115" i="6"/>
  <c r="T116" i="6"/>
  <c r="T117" i="6"/>
  <c r="T63" i="6"/>
  <c r="T64" i="6"/>
  <c r="T65" i="6"/>
  <c r="T66" i="6"/>
  <c r="T67" i="6"/>
  <c r="T16" i="6"/>
  <c r="T17" i="6"/>
  <c r="T18" i="6"/>
  <c r="T19" i="6"/>
  <c r="T20" i="6"/>
  <c r="T12" i="6"/>
  <c r="T146" i="6" l="1"/>
  <c r="T112" i="6"/>
  <c r="T14" i="6"/>
  <c r="T200" i="6"/>
  <c r="U9" i="6"/>
  <c r="T11" i="6"/>
  <c r="T13" i="6"/>
  <c r="T10" i="6"/>
  <c r="T62" i="6"/>
  <c r="S277" i="6"/>
  <c r="S214" i="6"/>
  <c r="R214" i="6"/>
  <c r="S201" i="6"/>
  <c r="S202" i="6"/>
  <c r="S203" i="6"/>
  <c r="S204" i="6"/>
  <c r="S205" i="6"/>
  <c r="R202" i="6"/>
  <c r="R203" i="6"/>
  <c r="R204" i="6"/>
  <c r="R205" i="6"/>
  <c r="R201" i="6"/>
  <c r="S147" i="6"/>
  <c r="S148" i="6"/>
  <c r="S149" i="6"/>
  <c r="S150" i="6"/>
  <c r="S151" i="6"/>
  <c r="S16" i="6"/>
  <c r="S17" i="6"/>
  <c r="S18" i="6"/>
  <c r="S19" i="6"/>
  <c r="S20" i="6"/>
  <c r="R148" i="6"/>
  <c r="R149" i="6"/>
  <c r="R150" i="6"/>
  <c r="R151" i="6"/>
  <c r="R147" i="6"/>
  <c r="R17" i="6"/>
  <c r="R18" i="6"/>
  <c r="R19" i="6"/>
  <c r="R20" i="6"/>
  <c r="R16" i="6"/>
  <c r="R200" i="6" l="1"/>
  <c r="S146" i="6"/>
  <c r="S15" i="6"/>
  <c r="S200" i="6"/>
  <c r="S21" i="6" l="1"/>
  <c r="R189" i="6" l="1"/>
  <c r="S189" i="6"/>
  <c r="R182" i="6"/>
  <c r="S182" i="6"/>
  <c r="R175" i="6"/>
  <c r="S175" i="6"/>
  <c r="R167" i="6"/>
  <c r="S167" i="6"/>
  <c r="R160" i="6"/>
  <c r="S160" i="6"/>
  <c r="T160" i="6"/>
  <c r="R152" i="6"/>
  <c r="S152" i="6"/>
  <c r="R113" i="6"/>
  <c r="S113" i="6"/>
  <c r="S114" i="6"/>
  <c r="R115" i="6"/>
  <c r="S115" i="6"/>
  <c r="R116" i="6"/>
  <c r="S116" i="6"/>
  <c r="R117" i="6"/>
  <c r="S117" i="6"/>
  <c r="R55" i="6"/>
  <c r="S55" i="6"/>
  <c r="R48" i="6"/>
  <c r="S48" i="6"/>
  <c r="R40" i="6"/>
  <c r="S40" i="6"/>
  <c r="T40" i="6"/>
  <c r="R28" i="6"/>
  <c r="S28" i="6"/>
  <c r="T28" i="6"/>
  <c r="R112" i="6" l="1"/>
  <c r="S112" i="6"/>
  <c r="R146" i="6"/>
  <c r="T15" i="6"/>
  <c r="R15" i="6"/>
  <c r="U68" i="6"/>
  <c r="R97" i="6"/>
  <c r="S97" i="6"/>
  <c r="T97" i="6"/>
  <c r="T68" i="6"/>
  <c r="S68" i="6"/>
  <c r="R68" i="6"/>
  <c r="S135" i="6" l="1"/>
  <c r="R136" i="6" l="1"/>
  <c r="S136" i="6"/>
  <c r="T136" i="6"/>
  <c r="U129" i="6"/>
  <c r="S129" i="6"/>
  <c r="R129" i="6"/>
  <c r="P22" i="6"/>
  <c r="P23" i="6"/>
  <c r="P24" i="6"/>
  <c r="P25" i="6"/>
  <c r="P26" i="6"/>
  <c r="P29" i="6"/>
  <c r="P30" i="6"/>
  <c r="P31" i="6"/>
  <c r="P32" i="6"/>
  <c r="P33" i="6"/>
  <c r="P35" i="6"/>
  <c r="P36" i="6"/>
  <c r="P38" i="6"/>
  <c r="P39" i="6"/>
  <c r="P41" i="6"/>
  <c r="P42" i="6"/>
  <c r="P43" i="6"/>
  <c r="P44" i="6"/>
  <c r="P45" i="6"/>
  <c r="P46" i="6"/>
  <c r="P47" i="6"/>
  <c r="P49" i="6"/>
  <c r="P50" i="6"/>
  <c r="P51" i="6"/>
  <c r="P52" i="6"/>
  <c r="P53" i="6"/>
  <c r="P54" i="6"/>
  <c r="P56" i="6"/>
  <c r="P57" i="6"/>
  <c r="P58" i="6"/>
  <c r="P59" i="6"/>
  <c r="P60" i="6"/>
  <c r="P69" i="6"/>
  <c r="P70" i="6"/>
  <c r="P71" i="6"/>
  <c r="P72" i="6"/>
  <c r="P73" i="6"/>
  <c r="P76" i="6"/>
  <c r="P77" i="6"/>
  <c r="P78" i="6"/>
  <c r="P79" i="6"/>
  <c r="P80" i="6"/>
  <c r="P81" i="6"/>
  <c r="P83" i="6"/>
  <c r="P84" i="6"/>
  <c r="P85" i="6"/>
  <c r="P86" i="6"/>
  <c r="P87" i="6"/>
  <c r="P88" i="6"/>
  <c r="P90" i="6"/>
  <c r="P91" i="6"/>
  <c r="P92" i="6"/>
  <c r="P93" i="6"/>
  <c r="P94" i="6"/>
  <c r="P95" i="6"/>
  <c r="P97" i="6"/>
  <c r="P98" i="6"/>
  <c r="P99" i="6"/>
  <c r="P100" i="6"/>
  <c r="P101" i="6"/>
  <c r="P102" i="6"/>
  <c r="P105" i="6"/>
  <c r="P106" i="6"/>
  <c r="P107" i="6"/>
  <c r="P108" i="6"/>
  <c r="P109" i="6"/>
  <c r="P110" i="6"/>
  <c r="P118" i="6"/>
  <c r="P119" i="6"/>
  <c r="P120" i="6"/>
  <c r="P121" i="6"/>
  <c r="P122" i="6"/>
  <c r="P123" i="6"/>
  <c r="P124" i="6"/>
  <c r="P125" i="6"/>
  <c r="P126" i="6"/>
  <c r="P127" i="6"/>
  <c r="P128" i="6"/>
  <c r="P130" i="6"/>
  <c r="P131" i="6"/>
  <c r="P132" i="6"/>
  <c r="P133" i="6"/>
  <c r="P134" i="6"/>
  <c r="P135" i="6"/>
  <c r="R135" i="6" s="1"/>
  <c r="P137" i="6"/>
  <c r="P138" i="6"/>
  <c r="P139" i="6"/>
  <c r="P140" i="6"/>
  <c r="P141" i="6"/>
  <c r="P142" i="6"/>
  <c r="P143" i="6"/>
  <c r="P153" i="6"/>
  <c r="P154" i="6"/>
  <c r="P155" i="6"/>
  <c r="P156" i="6"/>
  <c r="P157" i="6"/>
  <c r="P158" i="6"/>
  <c r="P161" i="6"/>
  <c r="P162" i="6"/>
  <c r="P163" i="6"/>
  <c r="P164" i="6"/>
  <c r="P165" i="6"/>
  <c r="P166" i="6"/>
  <c r="P168" i="6"/>
  <c r="P169" i="6"/>
  <c r="P170" i="6"/>
  <c r="P171" i="6"/>
  <c r="P172" i="6"/>
  <c r="P173" i="6"/>
  <c r="P174" i="6"/>
  <c r="P176" i="6"/>
  <c r="P177" i="6"/>
  <c r="P178" i="6"/>
  <c r="P179" i="6"/>
  <c r="P180" i="6"/>
  <c r="P181" i="6"/>
  <c r="P183" i="6"/>
  <c r="P184" i="6"/>
  <c r="P185" i="6"/>
  <c r="P186" i="6"/>
  <c r="P187" i="6"/>
  <c r="P188" i="6"/>
  <c r="P190" i="6"/>
  <c r="P191" i="6"/>
  <c r="P192" i="6"/>
  <c r="P193" i="6"/>
  <c r="P194" i="6"/>
  <c r="P195" i="6"/>
  <c r="P197" i="6"/>
  <c r="P198" i="6"/>
  <c r="P206" i="6"/>
  <c r="P207" i="6"/>
  <c r="P208" i="6"/>
  <c r="P209" i="6"/>
  <c r="P210" i="6"/>
  <c r="P211" i="6"/>
  <c r="P212" i="6"/>
  <c r="P213" i="6"/>
  <c r="P220" i="6"/>
  <c r="P222" i="6"/>
  <c r="P223" i="6"/>
  <c r="P224" i="6"/>
  <c r="P225" i="6"/>
  <c r="P226" i="6"/>
  <c r="P227" i="6"/>
  <c r="P229" i="6"/>
  <c r="P230" i="6"/>
  <c r="P231" i="6"/>
  <c r="P232" i="6"/>
  <c r="P233" i="6"/>
  <c r="P234" i="6"/>
  <c r="P236" i="6"/>
  <c r="P237" i="6"/>
  <c r="P238" i="6"/>
  <c r="P239" i="6"/>
  <c r="P240" i="6"/>
  <c r="P241" i="6"/>
  <c r="P243" i="6"/>
  <c r="P244" i="6"/>
  <c r="P245" i="6"/>
  <c r="P246" i="6"/>
  <c r="P247" i="6"/>
  <c r="P248" i="6"/>
  <c r="P249" i="6"/>
  <c r="P250" i="6"/>
  <c r="P251" i="6"/>
  <c r="P252" i="6"/>
  <c r="P253" i="6"/>
  <c r="P254" i="6"/>
  <c r="P255" i="6"/>
  <c r="P257" i="6"/>
  <c r="P258" i="6"/>
  <c r="P259" i="6"/>
  <c r="P260" i="6"/>
  <c r="P261" i="6"/>
  <c r="P262" i="6"/>
  <c r="P263" i="6"/>
  <c r="P264" i="6"/>
  <c r="P265" i="6"/>
  <c r="P266" i="6"/>
  <c r="P267" i="6"/>
  <c r="P268" i="6"/>
  <c r="P269" i="6"/>
  <c r="P270" i="6"/>
  <c r="P271" i="6"/>
  <c r="P272" i="6"/>
  <c r="P273" i="6"/>
  <c r="P274" i="6"/>
  <c r="P275" i="6"/>
  <c r="P276" i="6"/>
  <c r="P278" i="6"/>
  <c r="P279" i="6"/>
  <c r="P280" i="6"/>
  <c r="P281" i="6"/>
  <c r="P282" i="6"/>
  <c r="O277" i="6"/>
  <c r="O214" i="6"/>
  <c r="O205" i="6"/>
  <c r="O204" i="6"/>
  <c r="O203" i="6"/>
  <c r="O202" i="6"/>
  <c r="O201" i="6"/>
  <c r="O189" i="6"/>
  <c r="O182" i="6"/>
  <c r="O175" i="6"/>
  <c r="O167" i="6"/>
  <c r="O152" i="6"/>
  <c r="O151" i="6"/>
  <c r="O150" i="6"/>
  <c r="O149" i="6"/>
  <c r="O148" i="6"/>
  <c r="O147" i="6"/>
  <c r="O136" i="6"/>
  <c r="O117" i="6"/>
  <c r="O116" i="6"/>
  <c r="O115" i="6"/>
  <c r="O114" i="6"/>
  <c r="O113" i="6"/>
  <c r="O68" i="6"/>
  <c r="O67" i="6"/>
  <c r="O14" i="6" s="1"/>
  <c r="O66" i="6"/>
  <c r="O65" i="6"/>
  <c r="O64" i="6"/>
  <c r="O63" i="6"/>
  <c r="O55" i="6"/>
  <c r="O48" i="6"/>
  <c r="O40" i="6"/>
  <c r="O28" i="6"/>
  <c r="O21" i="6"/>
  <c r="O20" i="6"/>
  <c r="O17" i="6"/>
  <c r="O16" i="6"/>
  <c r="T277" i="6"/>
  <c r="R277" i="6"/>
  <c r="Q277" i="6"/>
  <c r="S270" i="6"/>
  <c r="R270" i="6"/>
  <c r="Q270" i="6"/>
  <c r="S263" i="6"/>
  <c r="R263" i="6"/>
  <c r="Q263" i="6"/>
  <c r="T256" i="6"/>
  <c r="S256" i="6"/>
  <c r="R256" i="6"/>
  <c r="Q256" i="6"/>
  <c r="S249" i="6"/>
  <c r="R249" i="6"/>
  <c r="Q249" i="6"/>
  <c r="T242" i="6"/>
  <c r="S242" i="6"/>
  <c r="R242" i="6"/>
  <c r="Q242" i="6"/>
  <c r="T235" i="6"/>
  <c r="S235" i="6"/>
  <c r="R235" i="6"/>
  <c r="Q235" i="6"/>
  <c r="T228" i="6"/>
  <c r="Q228" i="6"/>
  <c r="T221" i="6"/>
  <c r="S221" i="6"/>
  <c r="R221" i="6"/>
  <c r="Q221" i="6"/>
  <c r="Q207" i="6"/>
  <c r="T189" i="6"/>
  <c r="Q189" i="6"/>
  <c r="T182" i="6"/>
  <c r="Q182" i="6"/>
  <c r="T175" i="6"/>
  <c r="Q175" i="6"/>
  <c r="T167" i="6"/>
  <c r="Q167" i="6"/>
  <c r="Q160" i="6"/>
  <c r="T152" i="6"/>
  <c r="Q152" i="6"/>
  <c r="Q150" i="6"/>
  <c r="Q149" i="6"/>
  <c r="Q136" i="6"/>
  <c r="T129" i="6"/>
  <c r="Q129" i="6"/>
  <c r="Q118" i="6"/>
  <c r="Q117" i="6"/>
  <c r="Q116" i="6"/>
  <c r="Q115" i="6"/>
  <c r="Q114" i="6"/>
  <c r="Q113" i="6"/>
  <c r="Q105" i="6"/>
  <c r="Q97" i="6"/>
  <c r="Q90" i="6"/>
  <c r="Q83" i="6"/>
  <c r="Q76" i="6"/>
  <c r="Q68" i="6"/>
  <c r="S67" i="6"/>
  <c r="S14" i="6" s="1"/>
  <c r="R67" i="6"/>
  <c r="R14" i="6" s="1"/>
  <c r="Q67" i="6"/>
  <c r="S66" i="6"/>
  <c r="S13" i="6" s="1"/>
  <c r="R66" i="6"/>
  <c r="R13" i="6" s="1"/>
  <c r="Q66" i="6"/>
  <c r="S65" i="6"/>
  <c r="S12" i="6" s="1"/>
  <c r="R65" i="6"/>
  <c r="R12" i="6" s="1"/>
  <c r="Q65" i="6"/>
  <c r="S64" i="6"/>
  <c r="S11" i="6" s="1"/>
  <c r="R64" i="6"/>
  <c r="R11" i="6" s="1"/>
  <c r="Q64" i="6"/>
  <c r="S63" i="6"/>
  <c r="S10" i="6" s="1"/>
  <c r="R63" i="6"/>
  <c r="Q63" i="6"/>
  <c r="T55" i="6"/>
  <c r="Q55" i="6"/>
  <c r="T48" i="6"/>
  <c r="Q48" i="6"/>
  <c r="Q40" i="6"/>
  <c r="Q28" i="6"/>
  <c r="T21" i="6"/>
  <c r="R21" i="6"/>
  <c r="Q21" i="6"/>
  <c r="J11" i="6"/>
  <c r="J12" i="6"/>
  <c r="J13" i="6"/>
  <c r="J14" i="6"/>
  <c r="J15" i="6"/>
  <c r="O13" i="6" l="1"/>
  <c r="Q146" i="6"/>
  <c r="R62" i="6"/>
  <c r="R10" i="6"/>
  <c r="R9" i="6" s="1"/>
  <c r="S9" i="6"/>
  <c r="S62" i="6"/>
  <c r="J9" i="6"/>
  <c r="T9" i="6"/>
  <c r="O15" i="6"/>
  <c r="O12" i="6"/>
  <c r="O146" i="6"/>
  <c r="O200" i="6"/>
  <c r="Q62" i="6"/>
  <c r="Q112" i="6"/>
  <c r="O112" i="6"/>
  <c r="O10" i="6"/>
  <c r="O11" i="6"/>
  <c r="O62" i="6"/>
  <c r="L16" i="6"/>
  <c r="M16" i="6"/>
  <c r="N16" i="6"/>
  <c r="P16" i="6" s="1"/>
  <c r="L17" i="6"/>
  <c r="M17" i="6"/>
  <c r="N17" i="6"/>
  <c r="P17" i="6" s="1"/>
  <c r="L18" i="6"/>
  <c r="M18" i="6"/>
  <c r="N18" i="6"/>
  <c r="P18" i="6" s="1"/>
  <c r="L19" i="6"/>
  <c r="M19" i="6"/>
  <c r="N19" i="6"/>
  <c r="P19" i="6" s="1"/>
  <c r="L20" i="6"/>
  <c r="M20" i="6"/>
  <c r="N20" i="6"/>
  <c r="P20" i="6" s="1"/>
  <c r="K17" i="6"/>
  <c r="K18" i="6"/>
  <c r="K19" i="6"/>
  <c r="K20" i="6"/>
  <c r="O9" i="6" l="1"/>
  <c r="M189" i="6"/>
  <c r="N189" i="6"/>
  <c r="P189" i="6" s="1"/>
  <c r="M175" i="6"/>
  <c r="M167" i="6"/>
  <c r="U167" i="6"/>
  <c r="L167" i="6"/>
  <c r="N167" i="6"/>
  <c r="P167" i="6" s="1"/>
  <c r="L160" i="6"/>
  <c r="M160" i="6"/>
  <c r="N160" i="6"/>
  <c r="P160" i="6" s="1"/>
  <c r="N152" i="6"/>
  <c r="P152" i="6" s="1"/>
  <c r="M148" i="6"/>
  <c r="M152" i="6"/>
  <c r="L189" i="6"/>
  <c r="U189" i="6"/>
  <c r="L182" i="6"/>
  <c r="M182" i="6"/>
  <c r="N182" i="6"/>
  <c r="P182" i="6" s="1"/>
  <c r="U182" i="6"/>
  <c r="L175" i="6"/>
  <c r="N175" i="6"/>
  <c r="P175" i="6" s="1"/>
  <c r="U175" i="6"/>
  <c r="L152" i="6"/>
  <c r="U152" i="6"/>
  <c r="L148" i="6"/>
  <c r="L149" i="6"/>
  <c r="M149" i="6"/>
  <c r="N149" i="6"/>
  <c r="P149" i="6" s="1"/>
  <c r="L150" i="6"/>
  <c r="M150" i="6"/>
  <c r="N150" i="6"/>
  <c r="P150" i="6" s="1"/>
  <c r="L151" i="6"/>
  <c r="M151" i="6"/>
  <c r="N151" i="6"/>
  <c r="P151" i="6" s="1"/>
  <c r="L147" i="6"/>
  <c r="N147" i="6"/>
  <c r="P147" i="6" s="1"/>
  <c r="L55" i="6"/>
  <c r="M55" i="6"/>
  <c r="N55" i="6"/>
  <c r="P55" i="6" s="1"/>
  <c r="L48" i="6"/>
  <c r="M48" i="6"/>
  <c r="N48" i="6"/>
  <c r="P48" i="6" s="1"/>
  <c r="L40" i="6"/>
  <c r="M40" i="6"/>
  <c r="N40" i="6"/>
  <c r="P40" i="6" s="1"/>
  <c r="L28" i="6"/>
  <c r="M28" i="6"/>
  <c r="N28" i="6"/>
  <c r="P28" i="6" s="1"/>
  <c r="N21" i="6"/>
  <c r="P21" i="6" s="1"/>
  <c r="M21" i="6"/>
  <c r="L21" i="6"/>
  <c r="L146" i="6" l="1"/>
  <c r="N148" i="6"/>
  <c r="M147" i="6"/>
  <c r="M146" i="6" s="1"/>
  <c r="N146" i="6" l="1"/>
  <c r="P146" i="6" s="1"/>
  <c r="P148" i="6"/>
  <c r="U55" i="6"/>
  <c r="U48" i="6"/>
  <c r="U40" i="6"/>
  <c r="U28" i="6"/>
  <c r="U21" i="6"/>
  <c r="M15" i="6"/>
  <c r="N15" i="6"/>
  <c r="P15" i="6" s="1"/>
  <c r="L15" i="6"/>
  <c r="N201" i="6" l="1"/>
  <c r="N202" i="6"/>
  <c r="N203" i="6"/>
  <c r="N204" i="6"/>
  <c r="N205" i="6"/>
  <c r="N114" i="6"/>
  <c r="P114" i="6" s="1"/>
  <c r="L113" i="6"/>
  <c r="M113" i="6"/>
  <c r="N113" i="6"/>
  <c r="P113" i="6" s="1"/>
  <c r="L114" i="6"/>
  <c r="M114" i="6"/>
  <c r="L115" i="6"/>
  <c r="M115" i="6"/>
  <c r="N115" i="6"/>
  <c r="P115" i="6" s="1"/>
  <c r="L116" i="6"/>
  <c r="M116" i="6"/>
  <c r="N116" i="6"/>
  <c r="P116" i="6" s="1"/>
  <c r="L117" i="6"/>
  <c r="M117" i="6"/>
  <c r="N117" i="6"/>
  <c r="P117" i="6" s="1"/>
  <c r="L136" i="6"/>
  <c r="M136" i="6"/>
  <c r="N136" i="6"/>
  <c r="P136" i="6" s="1"/>
  <c r="U136" i="6"/>
  <c r="M112" i="6" l="1"/>
  <c r="L112" i="6"/>
  <c r="N200" i="6"/>
  <c r="N112" i="6"/>
  <c r="P112" i="6" s="1"/>
  <c r="M68" i="6"/>
  <c r="N68" i="6"/>
  <c r="P68" i="6" s="1"/>
  <c r="L68" i="6"/>
  <c r="L63" i="6"/>
  <c r="M63" i="6"/>
  <c r="N63" i="6"/>
  <c r="L64" i="6"/>
  <c r="M64" i="6"/>
  <c r="N64" i="6"/>
  <c r="L65" i="6"/>
  <c r="M65" i="6"/>
  <c r="N65" i="6"/>
  <c r="P65" i="6" s="1"/>
  <c r="L66" i="6"/>
  <c r="M66" i="6"/>
  <c r="N66" i="6"/>
  <c r="P66" i="6" s="1"/>
  <c r="L67" i="6"/>
  <c r="M67" i="6"/>
  <c r="N67" i="6"/>
  <c r="L201" i="6"/>
  <c r="M201" i="6"/>
  <c r="L202" i="6"/>
  <c r="M202" i="6"/>
  <c r="L203" i="6"/>
  <c r="M203" i="6"/>
  <c r="L204" i="6"/>
  <c r="M204" i="6"/>
  <c r="L205" i="6"/>
  <c r="M205" i="6"/>
  <c r="K202" i="6"/>
  <c r="K203" i="6"/>
  <c r="K204" i="6"/>
  <c r="K205" i="6"/>
  <c r="N214" i="6"/>
  <c r="M214" i="6"/>
  <c r="L214" i="6"/>
  <c r="N14" i="6" l="1"/>
  <c r="P14" i="6" s="1"/>
  <c r="P67" i="6"/>
  <c r="N11" i="6"/>
  <c r="P11" i="6" s="1"/>
  <c r="P64" i="6"/>
  <c r="N10" i="6"/>
  <c r="P10" i="6" s="1"/>
  <c r="P63" i="6"/>
  <c r="L14" i="6"/>
  <c r="L11" i="6"/>
  <c r="L10" i="6"/>
  <c r="M14" i="6"/>
  <c r="M11" i="6"/>
  <c r="M10" i="6"/>
  <c r="M200" i="6"/>
  <c r="L200" i="6"/>
  <c r="L62" i="6"/>
  <c r="M62" i="6"/>
  <c r="N62" i="6"/>
  <c r="P62" i="6" s="1"/>
  <c r="N277" i="6"/>
  <c r="P277" i="6" s="1"/>
  <c r="M277" i="6"/>
  <c r="L277" i="6"/>
  <c r="U277" i="6"/>
  <c r="K270" i="6" l="1"/>
  <c r="K263" i="6"/>
  <c r="K256" i="6"/>
  <c r="K249" i="6"/>
  <c r="K242" i="6"/>
  <c r="K235" i="6"/>
  <c r="K228" i="6"/>
  <c r="K221" i="6"/>
  <c r="K214" i="6"/>
  <c r="K207" i="6"/>
  <c r="K189" i="6"/>
  <c r="K182" i="6"/>
  <c r="K175" i="6"/>
  <c r="K167" i="6"/>
  <c r="K160" i="6"/>
  <c r="K152" i="6"/>
  <c r="K136" i="6"/>
  <c r="K129" i="6"/>
  <c r="K118" i="6"/>
  <c r="K105" i="6"/>
  <c r="K97" i="6"/>
  <c r="K83" i="6"/>
  <c r="K90" i="6"/>
  <c r="K76" i="6"/>
  <c r="K68" i="6"/>
  <c r="K55" i="6"/>
  <c r="K48" i="6"/>
  <c r="K40" i="6"/>
  <c r="K28" i="6"/>
  <c r="K21" i="6"/>
  <c r="K201" i="6"/>
  <c r="K148" i="6"/>
  <c r="K149" i="6"/>
  <c r="K150" i="6"/>
  <c r="K151" i="6"/>
  <c r="K147" i="6"/>
  <c r="K114" i="6"/>
  <c r="K115" i="6"/>
  <c r="K116" i="6"/>
  <c r="K117" i="6"/>
  <c r="K113" i="6"/>
  <c r="K64" i="6"/>
  <c r="K65" i="6"/>
  <c r="K66" i="6"/>
  <c r="K67" i="6"/>
  <c r="K63" i="6"/>
  <c r="K16" i="6"/>
  <c r="K12" i="6" l="1"/>
  <c r="K112" i="6"/>
  <c r="K200" i="6"/>
  <c r="K14" i="6"/>
  <c r="K62" i="6"/>
  <c r="K146" i="6"/>
  <c r="K13" i="6"/>
  <c r="K11" i="6"/>
  <c r="K15" i="6"/>
  <c r="K10" i="6"/>
  <c r="K277" i="6"/>
  <c r="K9" i="6" l="1"/>
  <c r="J256" i="6"/>
  <c r="J242" i="6"/>
  <c r="J235" i="6"/>
  <c r="J228" i="6"/>
  <c r="J221" i="6"/>
  <c r="J167" i="6"/>
  <c r="J146" i="6"/>
  <c r="J129" i="6"/>
  <c r="J112" i="6"/>
  <c r="J28" i="6"/>
  <c r="N129" i="6" l="1"/>
  <c r="P129" i="6" s="1"/>
  <c r="N12" i="6" l="1"/>
  <c r="P12" i="6" s="1"/>
  <c r="N13" i="6"/>
  <c r="P13" i="6" s="1"/>
  <c r="L12" i="6"/>
  <c r="L249" i="6"/>
  <c r="M249" i="6"/>
  <c r="M12" i="6"/>
  <c r="N9" i="6" l="1"/>
  <c r="P9" i="6" s="1"/>
  <c r="N228" i="6" l="1"/>
  <c r="P228" i="6" s="1"/>
  <c r="M270" i="6" l="1"/>
  <c r="L270" i="6"/>
  <c r="M263" i="6"/>
  <c r="L263" i="6"/>
  <c r="N256" i="6"/>
  <c r="P256" i="6" s="1"/>
  <c r="M256" i="6"/>
  <c r="L256" i="6"/>
  <c r="N242" i="6"/>
  <c r="P242" i="6" s="1"/>
  <c r="M242" i="6"/>
  <c r="L242" i="6"/>
  <c r="N235" i="6"/>
  <c r="P235" i="6" s="1"/>
  <c r="M235" i="6"/>
  <c r="L235" i="6"/>
  <c r="N221" i="6"/>
  <c r="P221" i="6" s="1"/>
  <c r="M221" i="6"/>
  <c r="L221" i="6"/>
  <c r="M13" i="6" l="1"/>
  <c r="M9" i="6" s="1"/>
  <c r="L13" i="6" l="1"/>
  <c r="L9" i="6" s="1"/>
</calcChain>
</file>

<file path=xl/sharedStrings.xml><?xml version="1.0" encoding="utf-8"?>
<sst xmlns="http://schemas.openxmlformats.org/spreadsheetml/2006/main" count="1975" uniqueCount="213">
  <si>
    <t>факт</t>
  </si>
  <si>
    <t>Статус</t>
  </si>
  <si>
    <t>всего</t>
  </si>
  <si>
    <t>федеральный бюджет</t>
  </si>
  <si>
    <t>местные бюджеты</t>
  </si>
  <si>
    <t>республииканский бюджет Чувашской Республики</t>
  </si>
  <si>
    <t>территориальный государственный внебюджетный фонд Чувашской Республики</t>
  </si>
  <si>
    <t>внебюджетные источники</t>
  </si>
  <si>
    <t>Приложение № 5</t>
  </si>
  <si>
    <t xml:space="preserve">ИНФОРМАЦИЯ
 о финансировании реализации ведомственных целевых программ Чувашской Республики и основных мероприятий (мероприятий) подпрограмм государственной программы Чувашской Республики за счет всех источников финансирования 
за 2015 год
</t>
  </si>
  <si>
    <t>Наименование подпрограммы государственной программы Чувашской Республики, ведомственных целевых программ Чувашской Республики, основного мероприятия (мероприятия), показателя (индикатора)</t>
  </si>
  <si>
    <t>главный распорядитель средств бюджета</t>
  </si>
  <si>
    <t>раздел, подраздел</t>
  </si>
  <si>
    <t>группа (группа и подгруп-па) вида расхо-дов</t>
  </si>
  <si>
    <t>Ответственный исполнитель, соисполнители</t>
  </si>
  <si>
    <t>Код бюджетной классификации</t>
  </si>
  <si>
    <t>план</t>
  </si>
  <si>
    <t xml:space="preserve">сводная роспись на 1 января </t>
  </si>
  <si>
    <t>сводная роспись на 31 декабря</t>
  </si>
  <si>
    <t>Данные за отчетный год</t>
  </si>
  <si>
    <t>Подпрограмма государственной программы Чувашской Республики</t>
  </si>
  <si>
    <t>х</t>
  </si>
  <si>
    <t>тыс. рублей</t>
  </si>
  <si>
    <t xml:space="preserve">Источники 
финансирования
</t>
  </si>
  <si>
    <t>%</t>
  </si>
  <si>
    <t>человек</t>
  </si>
  <si>
    <t>единиц</t>
  </si>
  <si>
    <t xml:space="preserve">Реализация законодательства в области предоставления мер социальной поддержки отдельным категориям граждан
</t>
  </si>
  <si>
    <t xml:space="preserve">Модернизация и развитие сектора социальных услуг
</t>
  </si>
  <si>
    <t xml:space="preserve">"Старшее поколение"
</t>
  </si>
  <si>
    <t xml:space="preserve">Основное мероприятие 1 </t>
  </si>
  <si>
    <t xml:space="preserve">Осуществление мер по улучшению положения и качества жизни пожилых людей и инвалидов
</t>
  </si>
  <si>
    <t>Основное мероприятие 2</t>
  </si>
  <si>
    <t>Государственной программа Чувашской Республики</t>
  </si>
  <si>
    <t>Основное мероприятие 3</t>
  </si>
  <si>
    <t>Основное мероприятие 4</t>
  </si>
  <si>
    <t>Основное мероприятие 5</t>
  </si>
  <si>
    <t>Основное мероприятие 1</t>
  </si>
  <si>
    <t>Основное мероприятие 6</t>
  </si>
  <si>
    <t>Основное мероприятие 7</t>
  </si>
  <si>
    <t>Основное мероприятие 8</t>
  </si>
  <si>
    <t>Основное мероприятие 9</t>
  </si>
  <si>
    <t>Основное мероприятие 10</t>
  </si>
  <si>
    <t>Совершенствование социальной поддержки семьи и детей</t>
  </si>
  <si>
    <t>Организацияи проведения денежных выплат и пособий гражданам, имеющим детей</t>
  </si>
  <si>
    <t>Удельный вес безнадзорных и беспризорных несовершеннолетних детей, помещенных в специализированные учреждения для несовершеннолетних, нуждающихся в социальной реабилитации, в общей численности детского населения в Чувашской Республике</t>
  </si>
  <si>
    <t>Осуществление мероприятий по профилактике безнадзорности и правонарушений несовершеннолетних</t>
  </si>
  <si>
    <t>Организация и проведение мероприятий, направленных на сохранение семейных ценностей</t>
  </si>
  <si>
    <t xml:space="preserve">Основное мероприятие 2 </t>
  </si>
  <si>
    <t>Плановые данные на очередной финансовый год</t>
  </si>
  <si>
    <t>Минтруд Чувашии</t>
  </si>
  <si>
    <t>Оказание имущественной поддержки</t>
  </si>
  <si>
    <t>Минэкономразвития Чувашии, Минюст Чуваши</t>
  </si>
  <si>
    <t>Предоставление информационной поддержки</t>
  </si>
  <si>
    <t>Минэкономразвития Чувашии, Мининформполитикм Чувашии</t>
  </si>
  <si>
    <t xml:space="preserve">Минэкономразвития Чувашии </t>
  </si>
  <si>
    <t>Меры, стимулирующие поддержку деятельности социально ориентированных некоммерческих организаций и участие в ней граждан</t>
  </si>
  <si>
    <t>Обеспечение поддержки деятельности социально ориентированных некоммерческих организаций на местном уровне</t>
  </si>
  <si>
    <t xml:space="preserve">"Обеспечение реализации государственной программы Чувашской Республики "Социальная поддержка граждан" 
</t>
  </si>
  <si>
    <t xml:space="preserve">"Социальная поддержка граждан" </t>
  </si>
  <si>
    <t>Доля населения с доходами ниже величины прожиточного минимума, процентов</t>
  </si>
  <si>
    <t>Количество спальных комнат повышенной комфортности на условиях оплаты в организациях социального обслуживания, предоставляющих социальные услуги в стационарной форме</t>
  </si>
  <si>
    <t>Количество пунктов проката средств и предметов ухода за пожилыми людьми, нарастающим итогом</t>
  </si>
  <si>
    <t>Численность пожилых людей, прошедших обучение компьютерной грамотности в течение года</t>
  </si>
  <si>
    <t xml:space="preserve"> </t>
  </si>
  <si>
    <t xml:space="preserve">Минтруд Чувашии </t>
  </si>
  <si>
    <t>Суммарный коэффициент рождаемости</t>
  </si>
  <si>
    <t>Единица измерения</t>
  </si>
  <si>
    <t>Значение целевого индикатора отсутствует, ввиду отсутствия данных Чувашстата</t>
  </si>
  <si>
    <t>Целевой показатель (индикатор) Государственной программы, увязанный с основным мероприятием 1</t>
  </si>
  <si>
    <t>Доля граждан, получивших социальные услуги в организациях социального обслуживания, в общем числе граждан, обратившихся за получением социальных услуг в организации социального обслуживания, процентов</t>
  </si>
  <si>
    <t xml:space="preserve">Целевые показатели (индикаторы) подпрограммы, увязанные с основным мероприятием 5
</t>
  </si>
  <si>
    <t xml:space="preserve">Целевые показатели (индикаторы) подпрограммы, увязанный с основным мероприятием 6
</t>
  </si>
  <si>
    <t xml:space="preserve">Целевые показатели (индикаторы) подпрограммы, увязанный с основным мероприятием 4
</t>
  </si>
  <si>
    <t>Целевой  показатель (индикатор)      подпрограммы, уваязанный с основным мероприятием</t>
  </si>
  <si>
    <t>целевая статья расходов</t>
  </si>
  <si>
    <t xml:space="preserve">          </t>
  </si>
  <si>
    <t>Удельный вес детей-инвалидов, получивших социальные услуги в организациях социального обслуживания для детей-инвалидов, в общей численности детей-инвалидов</t>
  </si>
  <si>
    <t xml:space="preserve">"Социальное обеспечение граждан"
</t>
  </si>
  <si>
    <t xml:space="preserve">Основное мероприятие 3 </t>
  </si>
  <si>
    <t>Реализация мероприятий регионального проекта "Медицинские кадры Чувашской Республики"</t>
  </si>
  <si>
    <t>Поддержка социально ориентированных некоммерческих организаций в Чувашской Республике</t>
  </si>
  <si>
    <t>Предоставление субсидий (грантов) социально ориентированным некоммерческим организациям</t>
  </si>
  <si>
    <t>Организация поддержки в области подготовки, дополнительного профессионального образования работников и добровольцев (волонтеров) социально ориентированных некоммерческих организаций</t>
  </si>
  <si>
    <t>Целевые показатели (индикаторы) Программы, уваязанный с основным мероприятием 1</t>
  </si>
  <si>
    <t>Удельный вес получателей социальных услуг, проживающих в сельской местности, охваченных мобильными бригадами, в общем количестве получателей социальных услуг, проживающих в сельской местности, процентов</t>
  </si>
  <si>
    <t xml:space="preserve">Развитие организаций социального обслуживания граждан пожилого возраста и инвалидов
</t>
  </si>
  <si>
    <t>Реализация мероприятий регионального проекта "Старшее поколение"</t>
  </si>
  <si>
    <t>"Оказание содействия добровольному переселению в Чувашскую Республику соотечественников, проживающих за рубежом"</t>
  </si>
  <si>
    <t>«Обеспечение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 утвержденной Указом Президента Российской Федерации от 22 июня 2006 г. № 637»</t>
  </si>
  <si>
    <t xml:space="preserve">Принятие нормативных правовых актов, необходимых для реализации подпрограммы </t>
  </si>
  <si>
    <t>Численность участников Государственной программы и членов их семей, прибывших в Чувашскую Республику и поставленных на учет в Министерство внутренних дел по Чувашской Республике, человек (в абсолютных величинах на отчетный период)</t>
  </si>
  <si>
    <t>Содействие в жилищном обустройстве участников Государственной программы и членов их семей, включая выделение переселенцам жилых помещений для временного размещения, обеспечение жилыми помещениями для временного размещения или компенсация найма жилья на срок не менее шести месяцев либо осуществление иных мероприятий</t>
  </si>
  <si>
    <t>Доля расходов бюджета Чувашской Республики на реализацию предусмотренных подпрограммой мероприятий, связанных с предоставлением дополнительных гарантий и мер социальной поддержки участников Государственной программы и членов их семей, в том числе с предоставлением им временного жилья и оказания помощи в жилищном обустройстве, в общем размере расходов бюджета Чувашской Республики – 6% ежегодно.</t>
  </si>
  <si>
    <t>Предоставление информационных, консультационных, услуг о проведении медицинского освидетельствования в медицинских организациях и оказанию медицинской помощи.</t>
  </si>
  <si>
    <t xml:space="preserve">Численность участников Государственной программы и членов их семей, прибывших в Чувашскую Республику и поставленных на учет в Министерство внутренних дел по Чувашской Республике, человек (в абсолютных величинах на отчетный период)
</t>
  </si>
  <si>
    <t>Предоставление участникам Государственной программы и членам их семей государственных услуг в области содействия занятости населения</t>
  </si>
  <si>
    <t>Доля занятых участников Государственной программы и членов их семей, в том числе квалифицированных кадров в сельском хозяйстве, здравоохранении, образовании а также работающих по найму, осуществляющих предпринимательскую деятельность в качестве индивидуальных предпринимателей в общем числе прибывших в Чувашскую Республику и поставленных на учет в МВД по Чувашской Республике – 65 процентов ежегодно</t>
  </si>
  <si>
    <t xml:space="preserve">Оказание содействия в получении дополнительного образования, в том числе в повышении квалификации, переобучении и профессиональной переподготовке 
</t>
  </si>
  <si>
    <t xml:space="preserve">Предоставление информационных, консультационных, юридических и других услуг участникам Государственной программы и членам их семей
</t>
  </si>
  <si>
    <t xml:space="preserve">Оказание содействия в приобретении участниками Государственной программы земельных участков 
</t>
  </si>
  <si>
    <t>Реализация мероприятий регионального проекта "Финансовая поддержка семей при рождении детей"</t>
  </si>
  <si>
    <t>Совершенствование социального обслуживания семьи и детей</t>
  </si>
  <si>
    <t>Удельный вес несовершеннолетних, находящихся в трудной жизненной ситуации, охваченных организованным отдыхом и оздоровлением, в общей численности несовершеннолетних, обратившихся за их получением в организации социального обслуживания</t>
  </si>
  <si>
    <t>Целевые показатели (индикаторы) подпрограммы, увязанные с основным мероприятием 6</t>
  </si>
  <si>
    <t>Суммарный коэффициент рождаемости (число детей на одну женщину), единиц</t>
  </si>
  <si>
    <t>Коэффициенты рождаемости в возрастных группах (число родившихся на 1000 женщин соответствующего возраста)</t>
  </si>
  <si>
    <t>25 - 29 лет</t>
  </si>
  <si>
    <t>30 - 34 лет</t>
  </si>
  <si>
    <t>Подпрограмма</t>
  </si>
  <si>
    <t>Ц310000000</t>
  </si>
  <si>
    <t>Ц310100000</t>
  </si>
  <si>
    <t>Ц310300000</t>
  </si>
  <si>
    <t>Ц310400000</t>
  </si>
  <si>
    <t>Ц310500000</t>
  </si>
  <si>
    <t>Ц31N500000</t>
  </si>
  <si>
    <t>Ц320000000</t>
  </si>
  <si>
    <t>Ц320100000</t>
  </si>
  <si>
    <t>Ц320500000</t>
  </si>
  <si>
    <t>Ц330000000</t>
  </si>
  <si>
    <t>Ц330100000</t>
  </si>
  <si>
    <t>Ц33P300000</t>
  </si>
  <si>
    <t>Ц340000000</t>
  </si>
  <si>
    <t>Ц340100000</t>
  </si>
  <si>
    <t>Ц340200000</t>
  </si>
  <si>
    <t>Ц340300000</t>
  </si>
  <si>
    <t>Ц340400000</t>
  </si>
  <si>
    <t>Ц340500000</t>
  </si>
  <si>
    <t>Ц34Р100000</t>
  </si>
  <si>
    <t>Ц350000000</t>
  </si>
  <si>
    <t>Ц3Э000000</t>
  </si>
  <si>
    <t>856, 802</t>
  </si>
  <si>
    <t xml:space="preserve">ответственный исполнитель - Минтруд Чувашии, соисполнители - КУ "Центр предоставления мер социальной поддержки" Минтруда Чувашии, государственные организации социального обслуживания
</t>
  </si>
  <si>
    <t xml:space="preserve">Минэкономразвития Чувашии
Минобразования Чувашии, соисполнители - Минздрав Чувашии, Минтруд Чувашии
</t>
  </si>
  <si>
    <t xml:space="preserve">Минтруд Чувашии, соисполнители - государственные организации социального обслуживания
</t>
  </si>
  <si>
    <t xml:space="preserve">Минтруд Чувашии, соисполнители - Минздрав Чувашии, Мининформполитики Чувашии, Минобразования Чувашии, Минкультуры Чувашии, Минспорт Чувашии, государственные организации социального обслуживания
</t>
  </si>
  <si>
    <t xml:space="preserve">Минтруд Чувашии, соисполнители - Минздрав Чувашии, Минобразования Чувашии, Минспорт Чувашии, государственные организации социального обслуживания, Новочебоксарский СРЦН
</t>
  </si>
  <si>
    <t xml:space="preserve">Минтруд Чувашии, соисполнители - Минздрав Чувашии, Минобразования Чувашии, Минспорт Чувашии, участники - органы местного самоуправления муниципальных районов и городских округов 
</t>
  </si>
  <si>
    <t xml:space="preserve">Минтруд Чувашии, соисполнители - государственные организации социального обслуживания
 </t>
  </si>
  <si>
    <t xml:space="preserve">Минтруд Чувашии, соисполнители - Минобразования Чувашии, государственные организации социального обслуживания, участники - органы местного самоуправления муниципальных районов и городских округов
</t>
  </si>
  <si>
    <t xml:space="preserve">Минтруд Чувашии, участники - органы местного самоуправления муниципальных районов и городских округов
 </t>
  </si>
  <si>
    <t xml:space="preserve">Минтруд Чувашииувашии
, соисполнители - Минобразования Чувашии,
Мининформполитики Чувашии
</t>
  </si>
  <si>
    <t xml:space="preserve">Минтруд Чувашии, соисполнители - Минздрав Чувашии, Минобразования Чувашии, Мининформполитики Чувашии
</t>
  </si>
  <si>
    <t xml:space="preserve">Минтруд Чувашии
</t>
  </si>
  <si>
    <t xml:space="preserve">Минтруд Чувашии, соисполнители - Минздрав Чувашии, Территориальный Фонд ОМС
</t>
  </si>
  <si>
    <t xml:space="preserve">Минтруд Чувашии, соисполнитель - Минобразования Чувашии
</t>
  </si>
  <si>
    <t xml:space="preserve">Минтруд Чувашии, соисполнитель - Мининформполитики Чувашии
</t>
  </si>
  <si>
    <t xml:space="preserve">Минобразования Чувашии
</t>
  </si>
  <si>
    <t xml:space="preserve">Минтруд Чувашии, соисполнитель - КУ "Центр предоставления мер социальной поддержки" Минтруда Чувашии
</t>
  </si>
  <si>
    <t>Минздрав Чувашии</t>
  </si>
  <si>
    <t>Минэкономразвития Чувашии</t>
  </si>
  <si>
    <t>99.9</t>
  </si>
  <si>
    <t xml:space="preserve">Основное мероприятие 6
</t>
  </si>
  <si>
    <t xml:space="preserve">Основное мероприятие 3
</t>
  </si>
  <si>
    <t xml:space="preserve">Основное мероприятие 5
</t>
  </si>
  <si>
    <t>Удельный вес зданий стационарных организаций социального обслуживания граждан пожилого возраста, инвалидов (взрослых и детей), лиц без определенного места жительства и занятий, требующих реконструкции, зданий, находящихся в аварийном состоянии, ветхих зданий в общем количестве зданий стационарных организаций социального обслуживания граждан пожилого возраста, инвалидов (взрослых и детей), лиц без определенного места жительства и занятий, процентов</t>
  </si>
  <si>
    <t>Удельный вес граждан, находящихся в социально опасном положении и нуждающихся в социальном обслуживании, получивших услуги в негосударственных организациях социального обслуживания, в общей численности граждан, находящихся в социально опасном положении и нуждающихся в социальном обслуживании, получивших услуги в организациях социального обслуживания всех форм собственности, процентов</t>
  </si>
  <si>
    <t>Соотношение средней заработной платы социальных работников организаций и средней заработной платы в Чувашской Республике, процентов</t>
  </si>
  <si>
    <t>Доля получателей социальных услуг, проживающих в сельской местности, в общем количестве получателей социальных услуг в Чувашской Республике, процентов</t>
  </si>
  <si>
    <t>Доля граждан, получивших социальные услуги в организациях социального обслуживания, в общем числе граждан, обратившихся за получением социальных услуг в организации социального обслуживания</t>
  </si>
  <si>
    <t>Количество граждан, нуждающихся в предоставлении социальных услуг в стационарной форме социального обслуживания, получающих социальные услуги в полустационарной форме социального обслуживания и форме социального обслуживания на дому с применением стационарзамещающих технологий, человек</t>
  </si>
  <si>
    <t xml:space="preserve">Обеспечение доступности социальных услуг высокого качества для всех нуждающихся граждан пожилого возраста и инвалидов, включая детей-инвалидов, путем дальнейшего развития сети организаций различных организационно-правовых форм и форм собственности, предоставляющих социальные услуги
</t>
  </si>
  <si>
    <t>Доля средств республиканского бюджета Чувашской Республики, выделяемых социально ориентированным некоммерческим организациям на предоставление социальных услуг на дому, в общем объеме средств республиканского бюджета Чувашской Республики, выделяемых на предоставление этих услуг в сфере социального обслуживания, процентов</t>
  </si>
  <si>
    <t>Создание благоприятных условий жизнедеятельности ветеранам, гражданам пожилого возраста, инвалидам</t>
  </si>
  <si>
    <t>Количество социально ориентированных некоммерческих организаций, зарегистрированных на территории Чувашской Республики, единиц(муниципальных) учреждений), в общем объеме валового регионального продукта</t>
  </si>
  <si>
    <t xml:space="preserve"> единица</t>
  </si>
  <si>
    <t>Увеличение количества зарегистрированных на территории Чувашской Республики благотворительных организаций</t>
  </si>
  <si>
    <t>Увеличение количества публикаций и сюжетов в средствах массовой информации о деятельности социально ориентированных некоммерческих организаций</t>
  </si>
  <si>
    <t>Среднеговодовая численность рабоников социально ориентированных некоммерческих орагнизаций, зарегистрированных на территории Чувашской Рсепублики (включая нештатных работников и привлекаемых по договорам гражданско-правовго характера)</t>
  </si>
  <si>
    <t xml:space="preserve">Основное мероприятие 5 </t>
  </si>
  <si>
    <t>Количество социально ориентированных некоммерческих организаций, зарегистрированных на территории Чувашской Республики</t>
  </si>
  <si>
    <t>единица</t>
  </si>
  <si>
    <t>Среднегодовая численность добровольцев социально ориентированных некоммерческих организаций, зарегистрированных на территории Чувашской Республики</t>
  </si>
  <si>
    <t>Охват граждан пожилого возраста стационарным, полустационарным и надомным социальным обслуживанием на 10 тыс. получателей трудовых пенсий по старости</t>
  </si>
  <si>
    <t>Целевые показатели (индикаторы) Программы, уваязанный с основным мероприятием 2</t>
  </si>
  <si>
    <t>Количество организаций социального обслуживания, предоставляющих социальные услуги в стационарной форме, имеющих площади спальных комнат из расчета не менее 5 кв. метров на человека</t>
  </si>
  <si>
    <t>Количество единиц автомобильного транспорта, приобретенного для организаций социального обслуживания, предоставляющих социальные услуги на мобильной основе</t>
  </si>
  <si>
    <t>Реализация мероприятий по проведению оздоровительной кампании детей, в том числе детей, находящихся в трудной жизненной ситуации</t>
  </si>
  <si>
    <t>чеолвек</t>
  </si>
  <si>
    <t xml:space="preserve">Доля соотечественников трудоспособного возраста, прибывших и вставших на учет в МВД по Чувашской Республике, имеющих среднее профессиональное и высшее образование, в общей численности соотечественников трудоспособного возраста, ежегодно
</t>
  </si>
  <si>
    <t xml:space="preserve">Информационное обеспечение и сопровождение реализации подпрограммы 
</t>
  </si>
  <si>
    <t>Доля рассмотренных уполномоченным органом заявлений соотечественников – потенциальных участников Государственной программы от общего числа поступивших заявлений, ежегодно</t>
  </si>
  <si>
    <t xml:space="preserve">Содействие в обеспечении детей участников Государственной программы Российской Федерации местами в дошкольных образовательных и общеобразовательных организациях
</t>
  </si>
  <si>
    <t>Доля занятых участников Государственной программы и членов их семей, в том числе квалифицированных кадров в сельском хозяйстве, здравоохранении, образовании а также работающих по найму, осуществляющих предпринимательскую деятельность в качестве индивидуальных предпринимателей в общем числе прибывших в Чувашскую Республику и поставленных на учет в МВД по Чувашской Республике, ежегодно</t>
  </si>
  <si>
    <t>Доля проведенных консультаций для соотечественников по вопросу участия в подпрограмме Чувашской Республики в том числе с использованием технических средств связи, от общего числа обратившихся соотечественников в уполномоченный орган, ежегодно</t>
  </si>
  <si>
    <t>Численность участников Государственной программы и членов их семей, прибывших в Чувашскую Республику и поставленных на учет в МВД по Чувашской Республике (в абсолютных величинах на отчетный период)</t>
  </si>
  <si>
    <t xml:space="preserve">Целевые показатели (индикаторы) подпрограммы, увязанный с основным мероприятием 2
</t>
  </si>
  <si>
    <t>Целевые показатели (индикаторы) подпрограммы, увязанный с основным мероприятием 3</t>
  </si>
  <si>
    <t>Целевые показатели (индикаторы) подпрограммы, увязанный с основным мероприятием 4</t>
  </si>
  <si>
    <t xml:space="preserve">Целевые показатели (индикаторы) подпрограммы, увязанный с основным мероприятием 1
</t>
  </si>
  <si>
    <t xml:space="preserve">Целевые показатели (индикаторы) подпрограммы, увязанный с основным мероприятием 3
</t>
  </si>
  <si>
    <t xml:space="preserve">Целевые показатели (индикаторы) подпрограммы, увязанный с основным мероприятием 2 </t>
  </si>
  <si>
    <t xml:space="preserve">Целевые показатели (индикаторы) подпрограммы, увязанный с основным мероприятием 4 </t>
  </si>
  <si>
    <t>Целевые показатели (индикаторы) подпрограммы, увязанный с основным мероприятием 5</t>
  </si>
  <si>
    <t>Целевые показатели (индикаторы) подпрограммы, увязанный с основным мероприятием</t>
  </si>
  <si>
    <t>Целевой индикатор и показатель государственной программы (подпрограммы) 1</t>
  </si>
  <si>
    <t>Целевые показатели (индикаторы) подпрограммы, увязанный с основным мероприятием 2</t>
  </si>
  <si>
    <t>Целевые показатели (индикаторы) подпрограммы, увязанный с основным мероприятием 6</t>
  </si>
  <si>
    <t>Целевые показатели (индикаторы) подпрограммы, увязанный с основным мероприятием 7</t>
  </si>
  <si>
    <t>Целевые показатели (индикаторы) подпрограммы, увязанный с основным мероприятием 8</t>
  </si>
  <si>
    <t>Целевые показатели (индикаторы) подпрограммы, увязанный с основным мероприятием 9</t>
  </si>
  <si>
    <t>Целевые показатели (индикаторы) подпрограммы, увязанный с основным мероприятием 10</t>
  </si>
  <si>
    <t xml:space="preserve">Оказание поддержки участникам Государственной программы и членам их семей в осуществлении малого и среднего предпринимательства, включая создание крестьянских (фермерских) хозяйств
</t>
  </si>
  <si>
    <t xml:space="preserve">территориальный государственный внебюджетный фонд Чувашской Республики </t>
  </si>
  <si>
    <r>
      <t>ИНФОРМАЦИЯ                                                                                                                                                                                                                                                                                                                                                       
 о финансировании реализации ведомственных целевых программ Чувашской Республики и основных мероприятий (мероприятий) подпрограмм государственной программы Чувашской Республики 
за счет всех источников финансирования за</t>
    </r>
    <r>
      <rPr>
        <b/>
        <sz val="13"/>
        <rFont val="Times New Roman"/>
        <family val="1"/>
        <charset val="204"/>
      </rPr>
      <t xml:space="preserve"> 2021 </t>
    </r>
    <r>
      <rPr>
        <b/>
        <sz val="13"/>
        <color theme="1"/>
        <rFont val="Times New Roman"/>
        <family val="1"/>
        <charset val="204"/>
      </rPr>
      <t>год</t>
    </r>
  </si>
  <si>
    <t>Фактические данные за 2019 год</t>
  </si>
  <si>
    <t>Данные за 2020 год</t>
  </si>
  <si>
    <t>Плановые данные на 2020 год</t>
  </si>
  <si>
    <t>Фактические данные за 2020 год</t>
  </si>
  <si>
    <t>Доля граждан старше трудоспособного возраста и инвалидов, получающих услуги в рамках системы долговременного ухода, от общего числа граждан старшего трудоспособного возраста и инвалидов, нуждающихся в долговременном уходе</t>
  </si>
  <si>
    <t>процентов</t>
  </si>
  <si>
    <t>Доля граждан старше трудоспособного возраста и инвалидов, получивших социальные услуги в организациях социального обслуживания, от общего числа граждан старше трудоспособного возраста и инвалидов</t>
  </si>
  <si>
    <t xml:space="preserve">Численность нуждающихся семей, получающих ежемесячные выплаты в связи с рождением (усыновлением) первого ребенка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</si>
</sst>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3"/>
      <color theme="1"/>
      <name val="Times New Roman"/>
      <family val="1"/>
      <charset val="204"/>
    </font>
    <font>
      <b/>
      <sz val="13"/>
      <color theme="1"/>
      <name val="Times New Roman"/>
      <family val="1"/>
      <charset val="204"/>
    </font>
    <font>
      <b/>
      <sz val="13"/>
      <name val="Times New Roman"/>
      <family val="1"/>
      <charset val="204"/>
    </font>
    <font>
      <sz val="13"/>
      <color theme="1"/>
      <name val="Calibri"/>
      <family val="2"/>
      <charset val="204"/>
      <scheme val="minor"/>
    </font>
    <font>
      <sz val="13"/>
      <name val="Times New Roman"/>
      <family val="1"/>
      <charset val="204"/>
    </font>
    <font>
      <sz val="13"/>
      <color indexed="8"/>
      <name val="Times New Roman"/>
      <family val="1"/>
      <charset val="204"/>
    </font>
    <font>
      <sz val="13"/>
      <name val="Calibri"/>
      <family val="2"/>
      <charset val="204"/>
      <scheme val="minor"/>
    </font>
    <font>
      <sz val="12"/>
      <color theme="1"/>
      <name val="Times New Roman"/>
      <family val="1"/>
      <charset val="204"/>
    </font>
    <font>
      <b/>
      <sz val="13"/>
      <color theme="1"/>
      <name val="Calibri"/>
      <family val="2"/>
      <charset val="204"/>
      <scheme val="minor"/>
    </font>
    <font>
      <sz val="11.5"/>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cellStyleXfs>
  <cellXfs count="204">
    <xf numFmtId="0" fontId="0" fillId="0" borderId="0" xfId="0"/>
    <xf numFmtId="0" fontId="3" fillId="2" borderId="2" xfId="0" applyFont="1" applyFill="1" applyBorder="1" applyAlignment="1">
      <alignment horizontal="center" vertical="center"/>
    </xf>
    <xf numFmtId="0" fontId="3" fillId="2" borderId="1" xfId="0" applyFont="1" applyFill="1" applyBorder="1"/>
    <xf numFmtId="0" fontId="3" fillId="2" borderId="3" xfId="0" applyFont="1" applyFill="1" applyBorder="1" applyAlignment="1">
      <alignment horizontal="justify" vertical="top" wrapText="1"/>
    </xf>
    <xf numFmtId="0" fontId="6" fillId="2" borderId="5" xfId="0" applyFont="1" applyFill="1" applyBorder="1" applyAlignment="1">
      <alignment wrapText="1"/>
    </xf>
    <xf numFmtId="0" fontId="6" fillId="2" borderId="2" xfId="0" applyFont="1" applyFill="1" applyBorder="1" applyAlignment="1">
      <alignment wrapText="1"/>
    </xf>
    <xf numFmtId="4" fontId="3"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2" fontId="7" fillId="2" borderId="2"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0" fontId="7" fillId="2" borderId="1" xfId="0" applyFont="1" applyFill="1" applyBorder="1" applyAlignment="1">
      <alignment horizontal="left" vertical="top" wrapText="1"/>
    </xf>
    <xf numFmtId="0" fontId="3" fillId="2" borderId="3" xfId="0" applyFont="1" applyFill="1" applyBorder="1" applyAlignment="1">
      <alignment horizontal="center" vertical="center"/>
    </xf>
    <xf numFmtId="0" fontId="3" fillId="2" borderId="5" xfId="0" applyFont="1" applyFill="1" applyBorder="1" applyAlignment="1">
      <alignment vertical="top" wrapText="1"/>
    </xf>
    <xf numFmtId="165" fontId="3" fillId="2" borderId="1" xfId="0" applyNumberFormat="1" applyFont="1" applyFill="1" applyBorder="1" applyAlignment="1">
      <alignment horizontal="center" vertical="center"/>
    </xf>
    <xf numFmtId="0" fontId="4" fillId="2" borderId="3" xfId="0" applyFont="1" applyFill="1" applyBorder="1" applyAlignment="1">
      <alignment horizontal="justify" vertical="top" wrapText="1"/>
    </xf>
    <xf numFmtId="0" fontId="4" fillId="2" borderId="1" xfId="0" applyFont="1" applyFill="1" applyBorder="1" applyAlignment="1">
      <alignment horizontal="justify" vertical="top"/>
    </xf>
    <xf numFmtId="0" fontId="3" fillId="2" borderId="1" xfId="0" applyNumberFormat="1" applyFont="1" applyFill="1" applyBorder="1" applyAlignment="1">
      <alignment horizontal="left" vertical="top" wrapText="1"/>
    </xf>
    <xf numFmtId="4" fontId="3" fillId="2" borderId="1" xfId="0" applyNumberFormat="1" applyFont="1" applyFill="1" applyBorder="1" applyAlignment="1">
      <alignment horizontal="center" vertical="center" wrapText="1"/>
    </xf>
    <xf numFmtId="0" fontId="3" fillId="2" borderId="9" xfId="0" applyFont="1" applyFill="1" applyBorder="1" applyAlignment="1">
      <alignment horizontal="justify" vertical="top" wrapText="1"/>
    </xf>
    <xf numFmtId="4" fontId="3" fillId="2" borderId="2" xfId="0" applyNumberFormat="1" applyFont="1" applyFill="1" applyBorder="1" applyAlignment="1">
      <alignment horizontal="center" vertical="center"/>
    </xf>
    <xf numFmtId="0" fontId="3" fillId="2" borderId="1" xfId="0" applyFont="1" applyFill="1" applyBorder="1" applyAlignment="1">
      <alignment horizontal="center" vertical="top" wrapText="1"/>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165" fontId="3" fillId="2" borderId="4" xfId="0" applyNumberFormat="1" applyFont="1" applyFill="1" applyBorder="1" applyAlignment="1">
      <alignment horizontal="center" vertical="center"/>
    </xf>
    <xf numFmtId="0" fontId="3" fillId="2" borderId="1" xfId="0" applyNumberFormat="1" applyFont="1" applyFill="1" applyBorder="1" applyAlignment="1">
      <alignment horizontal="left" vertical="top" wrapText="1" shrinkToFit="1"/>
    </xf>
    <xf numFmtId="2" fontId="7"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1" xfId="0" applyFont="1" applyFill="1" applyBorder="1"/>
    <xf numFmtId="0" fontId="11" fillId="2" borderId="2" xfId="0" applyFont="1" applyFill="1" applyBorder="1" applyAlignment="1">
      <alignment horizontal="left" wrapText="1"/>
    </xf>
    <xf numFmtId="164" fontId="3" fillId="2" borderId="1" xfId="0" applyNumberFormat="1" applyFont="1" applyFill="1" applyBorder="1" applyAlignment="1">
      <alignment horizontal="center" vertical="center"/>
    </xf>
    <xf numFmtId="0" fontId="7" fillId="2" borderId="4"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center" vertical="top" wrapText="1"/>
    </xf>
    <xf numFmtId="0" fontId="3" fillId="2" borderId="5" xfId="0" applyFont="1" applyFill="1" applyBorder="1" applyAlignment="1">
      <alignment horizontal="justify" vertical="top"/>
    </xf>
    <xf numFmtId="0" fontId="3" fillId="2" borderId="2" xfId="0" applyFont="1" applyFill="1" applyBorder="1" applyAlignment="1">
      <alignment horizontal="justify" vertical="top"/>
    </xf>
    <xf numFmtId="0" fontId="3"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4" fillId="2" borderId="2" xfId="0" applyFont="1" applyFill="1" applyBorder="1" applyAlignment="1">
      <alignment horizontal="justify" vertical="top"/>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left" wrapText="1"/>
    </xf>
    <xf numFmtId="4" fontId="6"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1" fillId="2" borderId="0" xfId="0" applyFont="1" applyFill="1"/>
    <xf numFmtId="0" fontId="1" fillId="2" borderId="0" xfId="0" applyFont="1" applyFill="1" applyAlignment="1">
      <alignment horizontal="right"/>
    </xf>
    <xf numFmtId="4" fontId="1" fillId="2" borderId="0" xfId="0" applyNumberFormat="1" applyFont="1" applyFill="1" applyAlignment="1">
      <alignment horizontal="right"/>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2" borderId="0" xfId="0" applyFont="1" applyFill="1" applyBorder="1" applyAlignment="1"/>
    <xf numFmtId="0" fontId="7" fillId="2" borderId="1" xfId="0" applyFont="1" applyFill="1" applyBorder="1" applyAlignment="1">
      <alignment horizontal="center" vertical="center" wrapText="1"/>
    </xf>
    <xf numFmtId="4" fontId="1" fillId="2" borderId="0" xfId="0" applyNumberFormat="1" applyFont="1" applyFill="1"/>
    <xf numFmtId="0" fontId="0" fillId="2" borderId="1" xfId="0" applyFill="1" applyBorder="1" applyAlignment="1">
      <alignment horizontal="center" vertical="center" wrapText="1"/>
    </xf>
    <xf numFmtId="0" fontId="3" fillId="2" borderId="1" xfId="0" applyFont="1" applyFill="1" applyBorder="1" applyAlignment="1">
      <alignment horizontal="justify" vertical="center" wrapText="1"/>
    </xf>
    <xf numFmtId="0" fontId="1" fillId="2" borderId="2" xfId="0" applyFont="1" applyFill="1" applyBorder="1"/>
    <xf numFmtId="0" fontId="2" fillId="2" borderId="2" xfId="0" applyFont="1" applyFill="1" applyBorder="1" applyAlignment="1">
      <alignment horizontal="justify" vertical="top"/>
    </xf>
    <xf numFmtId="0" fontId="2" fillId="2" borderId="1" xfId="0" applyFont="1" applyFill="1" applyBorder="1" applyAlignment="1">
      <alignment horizontal="justify" vertical="top" wrapText="1"/>
    </xf>
    <xf numFmtId="164"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0" fontId="2" fillId="2" borderId="1" xfId="0" applyFont="1" applyFill="1" applyBorder="1" applyAlignment="1">
      <alignment horizontal="justify" vertical="top"/>
    </xf>
    <xf numFmtId="0" fontId="1" fillId="2" borderId="1" xfId="0" applyFont="1" applyFill="1" applyBorder="1" applyAlignment="1">
      <alignment horizontal="justify" vertical="top"/>
    </xf>
    <xf numFmtId="0" fontId="1" fillId="2" borderId="1" xfId="0" applyFont="1" applyFill="1" applyBorder="1" applyAlignment="1">
      <alignment horizontal="justify" vertical="top" wrapText="1"/>
    </xf>
    <xf numFmtId="0" fontId="3" fillId="2" borderId="1" xfId="0" applyFont="1" applyFill="1" applyBorder="1" applyAlignment="1">
      <alignment horizontal="left" vertical="center" wrapText="1"/>
    </xf>
    <xf numFmtId="0" fontId="1" fillId="2" borderId="1" xfId="0" applyFont="1" applyFill="1" applyBorder="1" applyAlignment="1">
      <alignment vertical="center"/>
    </xf>
    <xf numFmtId="0" fontId="4" fillId="2" borderId="1" xfId="0" applyFont="1" applyFill="1" applyBorder="1" applyAlignment="1">
      <alignment horizontal="center" wrapText="1"/>
    </xf>
    <xf numFmtId="0" fontId="5" fillId="2" borderId="1" xfId="0" applyFont="1" applyFill="1" applyBorder="1" applyAlignment="1">
      <alignment horizontal="left" vertical="top" wrapText="1"/>
    </xf>
    <xf numFmtId="0" fontId="11" fillId="2" borderId="5" xfId="0" applyFont="1" applyFill="1" applyBorder="1" applyAlignment="1">
      <alignment horizontal="left" wrapText="1"/>
    </xf>
    <xf numFmtId="0" fontId="11" fillId="2" borderId="5" xfId="0" applyFont="1" applyFill="1" applyBorder="1" applyAlignment="1">
      <alignment horizontal="center" wrapText="1"/>
    </xf>
    <xf numFmtId="0" fontId="11" fillId="2" borderId="5" xfId="0" applyFont="1" applyFill="1" applyBorder="1" applyAlignment="1">
      <alignment wrapText="1"/>
    </xf>
    <xf numFmtId="0" fontId="11" fillId="2" borderId="2" xfId="0" applyFont="1" applyFill="1" applyBorder="1" applyAlignment="1">
      <alignment horizontal="center" wrapText="1"/>
    </xf>
    <xf numFmtId="0" fontId="11" fillId="2" borderId="2" xfId="0" applyFont="1" applyFill="1" applyBorder="1" applyAlignment="1">
      <alignment wrapText="1"/>
    </xf>
    <xf numFmtId="0" fontId="3" fillId="2" borderId="10" xfId="0" applyFont="1" applyFill="1" applyBorder="1" applyAlignment="1">
      <alignment horizontal="justify" vertical="top" wrapText="1"/>
    </xf>
    <xf numFmtId="3" fontId="3" fillId="2" borderId="1" xfId="0" applyNumberFormat="1" applyFont="1" applyFill="1" applyBorder="1" applyAlignment="1">
      <alignment horizontal="center" vertical="center"/>
    </xf>
    <xf numFmtId="0" fontId="3" fillId="2" borderId="11" xfId="0" applyFont="1" applyFill="1" applyBorder="1" applyAlignment="1">
      <alignment horizontal="justify" vertical="top" wrapText="1"/>
    </xf>
    <xf numFmtId="0" fontId="12" fillId="2" borderId="1" xfId="0" applyFont="1" applyFill="1" applyBorder="1" applyAlignment="1">
      <alignment horizontal="justify" vertical="top" wrapText="1"/>
    </xf>
    <xf numFmtId="2" fontId="4" fillId="2" borderId="1" xfId="0" applyNumberFormat="1" applyFont="1" applyFill="1" applyBorder="1" applyAlignment="1">
      <alignment horizontal="center" vertical="center"/>
    </xf>
    <xf numFmtId="0" fontId="3" fillId="2" borderId="1" xfId="0" applyFont="1" applyFill="1" applyBorder="1" applyAlignment="1">
      <alignment horizontal="left" vertical="top"/>
    </xf>
    <xf numFmtId="0" fontId="12" fillId="2" borderId="1" xfId="0" applyFont="1" applyFill="1" applyBorder="1" applyAlignment="1">
      <alignment horizontal="left" vertical="top" wrapText="1"/>
    </xf>
    <xf numFmtId="0" fontId="3" fillId="2" borderId="1" xfId="0" applyFont="1" applyFill="1" applyBorder="1" applyAlignment="1">
      <alignment horizontal="center"/>
    </xf>
    <xf numFmtId="0" fontId="6"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top"/>
    </xf>
    <xf numFmtId="0" fontId="5"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xf numFmtId="0" fontId="9"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top"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top"/>
    </xf>
    <xf numFmtId="0" fontId="7" fillId="2" borderId="2" xfId="0" applyFont="1" applyFill="1" applyBorder="1" applyAlignment="1">
      <alignment horizontal="center" vertical="top" wrapText="1"/>
    </xf>
    <xf numFmtId="0" fontId="7" fillId="2" borderId="1" xfId="0" applyFont="1" applyFill="1" applyBorder="1" applyAlignment="1">
      <alignment horizontal="left" vertical="top"/>
    </xf>
    <xf numFmtId="2" fontId="7" fillId="2" borderId="2" xfId="0" applyNumberFormat="1" applyFont="1" applyFill="1" applyBorder="1" applyAlignment="1">
      <alignment horizontal="left" vertical="top" wrapText="1"/>
    </xf>
    <xf numFmtId="0" fontId="7" fillId="2" borderId="1" xfId="0" applyFont="1" applyFill="1" applyBorder="1" applyAlignment="1">
      <alignment horizontal="center" vertical="top"/>
    </xf>
    <xf numFmtId="0" fontId="3" fillId="2" borderId="0" xfId="0" applyFont="1" applyFill="1" applyAlignment="1">
      <alignment horizontal="left" vertical="top" wrapText="1"/>
    </xf>
    <xf numFmtId="0" fontId="3" fillId="2" borderId="0" xfId="0" applyFont="1" applyFill="1"/>
    <xf numFmtId="0" fontId="3" fillId="2" borderId="0" xfId="0" applyFont="1" applyFill="1" applyAlignment="1">
      <alignment horizontal="left" vertical="center" wrapText="1"/>
    </xf>
    <xf numFmtId="0" fontId="3" fillId="2" borderId="0" xfId="0" applyFont="1" applyFill="1" applyAlignment="1">
      <alignment horizontal="justify" vertical="center"/>
    </xf>
    <xf numFmtId="0" fontId="3" fillId="2" borderId="0" xfId="0" applyFont="1" applyFill="1" applyAlignment="1">
      <alignment horizontal="justify" vertical="center" wrapText="1"/>
    </xf>
    <xf numFmtId="2" fontId="7" fillId="2" borderId="1" xfId="0" applyNumberFormat="1" applyFont="1" applyFill="1" applyBorder="1" applyAlignment="1">
      <alignment horizontal="left" vertical="top" wrapText="1"/>
    </xf>
    <xf numFmtId="2" fontId="7" fillId="2" borderId="1" xfId="0" applyNumberFormat="1" applyFont="1" applyFill="1" applyBorder="1" applyAlignment="1">
      <alignment horizontal="left" vertical="center"/>
    </xf>
    <xf numFmtId="2" fontId="5" fillId="2" borderId="1" xfId="0" applyNumberFormat="1" applyFont="1" applyFill="1" applyBorder="1" applyAlignment="1">
      <alignment horizontal="center" vertical="center"/>
    </xf>
    <xf numFmtId="0" fontId="4" fillId="2" borderId="5" xfId="0" applyFont="1" applyFill="1" applyBorder="1" applyAlignment="1">
      <alignment vertical="top" wrapText="1"/>
    </xf>
    <xf numFmtId="0" fontId="4" fillId="2" borderId="2" xfId="0" applyFont="1" applyFill="1" applyBorder="1" applyAlignment="1">
      <alignment vertical="top" wrapText="1"/>
    </xf>
    <xf numFmtId="0" fontId="1" fillId="2" borderId="0" xfId="0" applyFont="1" applyFill="1" applyAlignment="1">
      <alignment horizontal="center"/>
    </xf>
    <xf numFmtId="4" fontId="1" fillId="2" borderId="0" xfId="0" applyNumberFormat="1" applyFont="1" applyFill="1" applyAlignment="1">
      <alignment horizontal="center"/>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xf>
    <xf numFmtId="0" fontId="3" fillId="2" borderId="2" xfId="0" applyFont="1" applyFill="1" applyBorder="1" applyAlignment="1">
      <alignment horizontal="left" vertical="top"/>
    </xf>
    <xf numFmtId="0" fontId="3" fillId="2" borderId="5" xfId="0" applyFont="1" applyFill="1" applyBorder="1" applyAlignment="1">
      <alignment horizontal="left" vertical="top" wrapText="1"/>
    </xf>
    <xf numFmtId="0" fontId="3" fillId="2" borderId="2" xfId="0" applyFont="1" applyFill="1" applyBorder="1" applyAlignment="1">
      <alignment horizontal="left" vertical="top" wrapText="1"/>
    </xf>
    <xf numFmtId="0" fontId="6" fillId="2" borderId="5" xfId="0" applyFont="1" applyFill="1" applyBorder="1" applyAlignment="1">
      <alignment horizontal="left"/>
    </xf>
    <xf numFmtId="0" fontId="6" fillId="2" borderId="2" xfId="0" applyFont="1" applyFill="1" applyBorder="1" applyAlignment="1">
      <alignment horizontal="left"/>
    </xf>
    <xf numFmtId="0" fontId="8"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6" fillId="2" borderId="4" xfId="0" applyFont="1" applyFill="1" applyBorder="1" applyAlignment="1">
      <alignment horizontal="left" vertical="top"/>
    </xf>
    <xf numFmtId="0" fontId="3" fillId="2" borderId="1" xfId="0" applyFont="1" applyFill="1" applyBorder="1" applyAlignment="1">
      <alignment horizontal="justify" vertical="top" wrapText="1"/>
    </xf>
    <xf numFmtId="0" fontId="6" fillId="2" borderId="1" xfId="0" applyFont="1" applyFill="1" applyBorder="1" applyAlignment="1">
      <alignment horizontal="justify" vertical="top"/>
    </xf>
    <xf numFmtId="0" fontId="3" fillId="2" borderId="4" xfId="0" applyFont="1" applyFill="1" applyBorder="1" applyAlignment="1">
      <alignment vertical="top" wrapText="1"/>
    </xf>
    <xf numFmtId="0" fontId="6" fillId="2" borderId="5" xfId="0" applyFont="1" applyFill="1" applyBorder="1" applyAlignment="1">
      <alignment vertical="top" wrapText="1"/>
    </xf>
    <xf numFmtId="0" fontId="6" fillId="2" borderId="2" xfId="0" applyFont="1" applyFill="1" applyBorder="1" applyAlignment="1">
      <alignment vertical="top" wrapText="1"/>
    </xf>
    <xf numFmtId="0" fontId="3" fillId="2" borderId="5" xfId="0" applyFont="1" applyFill="1" applyBorder="1" applyAlignment="1">
      <alignment vertical="top" wrapText="1"/>
    </xf>
    <xf numFmtId="0" fontId="3" fillId="2" borderId="2" xfId="0" applyFont="1" applyFill="1" applyBorder="1" applyAlignment="1">
      <alignment vertical="top" wrapText="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2" xfId="0" applyFont="1" applyFill="1" applyBorder="1" applyAlignment="1">
      <alignment horizontal="center" vertical="top" wrapText="1"/>
    </xf>
    <xf numFmtId="0" fontId="6" fillId="2" borderId="5" xfId="0" applyFont="1" applyFill="1" applyBorder="1" applyAlignment="1">
      <alignment horizontal="left" wrapText="1"/>
    </xf>
    <xf numFmtId="0" fontId="6" fillId="2" borderId="2" xfId="0" applyFont="1" applyFill="1" applyBorder="1" applyAlignment="1">
      <alignment horizontal="left"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2" xfId="0" applyFont="1" applyFill="1" applyBorder="1" applyAlignment="1">
      <alignment horizontal="left" vertical="top"/>
    </xf>
    <xf numFmtId="0" fontId="4" fillId="2" borderId="1" xfId="0" applyFont="1" applyFill="1" applyBorder="1" applyAlignment="1">
      <alignment horizontal="center"/>
    </xf>
    <xf numFmtId="0" fontId="3" fillId="2" borderId="4" xfId="0" applyFont="1" applyFill="1" applyBorder="1" applyAlignment="1">
      <alignment horizontal="justify" vertical="top" wrapText="1"/>
    </xf>
    <xf numFmtId="0" fontId="3" fillId="2" borderId="5" xfId="0" applyFont="1" applyFill="1" applyBorder="1" applyAlignment="1">
      <alignment horizontal="justify" vertical="top"/>
    </xf>
    <xf numFmtId="0" fontId="3" fillId="2" borderId="2" xfId="0" applyFont="1" applyFill="1" applyBorder="1" applyAlignment="1">
      <alignment horizontal="justify" vertical="top"/>
    </xf>
    <xf numFmtId="0" fontId="3" fillId="2" borderId="1" xfId="0" applyFont="1" applyFill="1" applyBorder="1" applyAlignment="1">
      <alignment horizontal="justify" vertical="top"/>
    </xf>
    <xf numFmtId="0" fontId="3" fillId="2" borderId="4" xfId="0" applyFont="1" applyFill="1" applyBorder="1" applyAlignment="1">
      <alignment horizontal="center" vertical="top"/>
    </xf>
    <xf numFmtId="0" fontId="3" fillId="2" borderId="5" xfId="0" applyFont="1" applyFill="1" applyBorder="1" applyAlignment="1">
      <alignment horizontal="center" vertical="top"/>
    </xf>
    <xf numFmtId="0" fontId="3" fillId="2" borderId="2" xfId="0" applyFont="1" applyFill="1" applyBorder="1" applyAlignment="1">
      <alignment horizontal="center" vertical="top"/>
    </xf>
    <xf numFmtId="0" fontId="3" fillId="2" borderId="1" xfId="0" applyFont="1" applyFill="1" applyBorder="1" applyAlignment="1">
      <alignment horizontal="center" vertical="top"/>
    </xf>
    <xf numFmtId="0" fontId="4" fillId="2" borderId="4" xfId="0" applyFont="1" applyFill="1" applyBorder="1" applyAlignment="1">
      <alignment horizontal="justify" vertical="top" wrapText="1"/>
    </xf>
    <xf numFmtId="0" fontId="4" fillId="2" borderId="5" xfId="0" applyFont="1" applyFill="1" applyBorder="1" applyAlignment="1">
      <alignment horizontal="justify" vertical="top"/>
    </xf>
    <xf numFmtId="0" fontId="4" fillId="2" borderId="2" xfId="0" applyFont="1" applyFill="1" applyBorder="1" applyAlignment="1">
      <alignment horizontal="justify" vertical="top"/>
    </xf>
    <xf numFmtId="0" fontId="3" fillId="2" borderId="4" xfId="0" applyFont="1" applyFill="1" applyBorder="1" applyAlignment="1">
      <alignment horizontal="justify" vertical="top"/>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4" fontId="3" fillId="2" borderId="4"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2"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2" xfId="0" applyFont="1" applyFill="1" applyBorder="1" applyAlignment="1">
      <alignment horizontal="left" vertical="top" wrapText="1"/>
    </xf>
    <xf numFmtId="0" fontId="4" fillId="2" borderId="4" xfId="0" applyFont="1" applyFill="1" applyBorder="1" applyAlignment="1">
      <alignment horizontal="justify" vertical="top"/>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2" borderId="0" xfId="0" applyFont="1" applyFill="1" applyBorder="1" applyAlignment="1"/>
    <xf numFmtId="0" fontId="3"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0" xfId="0" applyFont="1" applyFill="1" applyBorder="1" applyAlignment="1">
      <alignment horizontal="right" wrapText="1"/>
    </xf>
    <xf numFmtId="0" fontId="0" fillId="2" borderId="0" xfId="0" applyFont="1" applyFill="1" applyBorder="1" applyAlignment="1">
      <alignment horizontal="right" wrapText="1"/>
    </xf>
    <xf numFmtId="0" fontId="3" fillId="2" borderId="4" xfId="0" applyNumberFormat="1" applyFont="1" applyFill="1" applyBorder="1" applyAlignment="1">
      <alignment horizontal="left" vertical="top" wrapText="1" shrinkToFit="1"/>
    </xf>
    <xf numFmtId="0" fontId="3" fillId="2" borderId="5" xfId="0" applyNumberFormat="1" applyFont="1" applyFill="1" applyBorder="1" applyAlignment="1">
      <alignment horizontal="left" vertical="top" wrapText="1" shrinkToFit="1"/>
    </xf>
    <xf numFmtId="0" fontId="3" fillId="2" borderId="2" xfId="0" applyNumberFormat="1" applyFont="1" applyFill="1" applyBorder="1" applyAlignment="1">
      <alignment horizontal="left" vertical="top" wrapText="1" shrinkToFit="1"/>
    </xf>
    <xf numFmtId="0" fontId="3" fillId="2" borderId="4" xfId="0" applyFont="1" applyFill="1" applyBorder="1" applyAlignment="1">
      <alignment horizontal="left" vertical="top"/>
    </xf>
    <xf numFmtId="0" fontId="4" fillId="2" borderId="5" xfId="0" applyFont="1" applyFill="1" applyBorder="1" applyAlignment="1">
      <alignment horizontal="left" vertical="top"/>
    </xf>
    <xf numFmtId="0" fontId="4" fillId="2" borderId="2" xfId="0" applyFont="1" applyFill="1" applyBorder="1" applyAlignment="1">
      <alignment horizontal="left" vertical="top"/>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2" xfId="0" applyFont="1" applyFill="1" applyBorder="1" applyAlignment="1">
      <alignment horizontal="left" vertical="top" wrapText="1"/>
    </xf>
    <xf numFmtId="0" fontId="6" fillId="2" borderId="5" xfId="0" applyFont="1" applyFill="1" applyBorder="1" applyAlignment="1">
      <alignment horizontal="center" vertical="top" wrapText="1"/>
    </xf>
    <xf numFmtId="0" fontId="6" fillId="2" borderId="2"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3"/>
  <sheetViews>
    <sheetView tabSelected="1" topLeftCell="A4" zoomScale="80" zoomScaleNormal="80" workbookViewId="0">
      <pane ySplit="5" topLeftCell="A271" activePane="bottomLeft" state="frozen"/>
      <selection activeCell="A4" sqref="A4"/>
      <selection pane="bottomLeft" activeCell="A5" sqref="A5:U282"/>
    </sheetView>
  </sheetViews>
  <sheetFormatPr defaultColWidth="9.140625" defaultRowHeight="15" x14ac:dyDescent="0.25"/>
  <cols>
    <col min="1" max="1" width="32.7109375" style="53" customWidth="1"/>
    <col min="2" max="2" width="51.140625" style="53" customWidth="1"/>
    <col min="3" max="3" width="23.28515625" style="53" customWidth="1"/>
    <col min="4" max="4" width="15" style="53" hidden="1" customWidth="1"/>
    <col min="5" max="5" width="14.85546875" style="53" hidden="1" customWidth="1"/>
    <col min="6" max="6" width="10.5703125" style="53" hidden="1" customWidth="1"/>
    <col min="7" max="7" width="9.140625" style="53" hidden="1" customWidth="1"/>
    <col min="8" max="8" width="25.42578125" style="53" customWidth="1"/>
    <col min="9" max="9" width="15.28515625" style="53" customWidth="1"/>
    <col min="10" max="10" width="24.85546875" style="53" hidden="1" customWidth="1"/>
    <col min="11" max="11" width="22.7109375" style="53" hidden="1" customWidth="1"/>
    <col min="12" max="12" width="20.140625" style="53" hidden="1" customWidth="1"/>
    <col min="13" max="13" width="22.7109375" style="53" hidden="1" customWidth="1"/>
    <col min="14" max="15" width="22.85546875" style="53" hidden="1" customWidth="1"/>
    <col min="16" max="16" width="22.85546875" style="53" customWidth="1"/>
    <col min="17" max="17" width="19.140625" style="53" customWidth="1"/>
    <col min="18" max="18" width="20.7109375" style="53" customWidth="1"/>
    <col min="19" max="19" width="20.28515625" style="53" customWidth="1"/>
    <col min="20" max="20" width="18.85546875" style="53" customWidth="1"/>
    <col min="21" max="21" width="21.42578125" style="60" customWidth="1"/>
    <col min="22" max="22" width="18.85546875" style="53" customWidth="1"/>
    <col min="23" max="16384" width="9.140625" style="53"/>
  </cols>
  <sheetData>
    <row r="1" spans="1:22" x14ac:dyDescent="0.25">
      <c r="E1" s="54"/>
      <c r="U1" s="55" t="s">
        <v>8</v>
      </c>
    </row>
    <row r="3" spans="1:22" ht="84" customHeight="1" x14ac:dyDescent="0.25">
      <c r="A3" s="182" t="s">
        <v>9</v>
      </c>
      <c r="B3" s="183"/>
      <c r="C3" s="183"/>
      <c r="D3" s="183"/>
      <c r="E3" s="183"/>
      <c r="F3" s="184"/>
      <c r="G3" s="184"/>
      <c r="H3" s="184"/>
      <c r="I3" s="184"/>
      <c r="J3" s="184"/>
      <c r="K3" s="184"/>
      <c r="L3" s="184"/>
      <c r="M3" s="184"/>
      <c r="N3" s="184"/>
      <c r="O3" s="184"/>
      <c r="P3" s="184"/>
      <c r="Q3" s="184"/>
      <c r="R3" s="184"/>
      <c r="S3" s="184"/>
      <c r="T3" s="184"/>
      <c r="U3" s="184"/>
    </row>
    <row r="4" spans="1:22" ht="16.5" customHeight="1" x14ac:dyDescent="0.25">
      <c r="A4" s="56"/>
      <c r="B4" s="57"/>
      <c r="C4" s="57"/>
      <c r="D4" s="57"/>
      <c r="E4" s="57"/>
      <c r="F4" s="58"/>
      <c r="G4" s="58"/>
      <c r="H4" s="58"/>
      <c r="I4" s="58"/>
      <c r="J4" s="58"/>
      <c r="K4" s="58"/>
      <c r="L4" s="58"/>
      <c r="M4" s="58"/>
      <c r="N4" s="189" t="s">
        <v>8</v>
      </c>
      <c r="O4" s="189"/>
      <c r="P4" s="189"/>
      <c r="Q4" s="189"/>
      <c r="R4" s="189"/>
      <c r="S4" s="189"/>
      <c r="T4" s="189"/>
      <c r="U4" s="190"/>
    </row>
    <row r="5" spans="1:22" ht="53.25" customHeight="1" x14ac:dyDescent="0.25">
      <c r="A5" s="186" t="s">
        <v>204</v>
      </c>
      <c r="B5" s="187"/>
      <c r="C5" s="187"/>
      <c r="D5" s="187"/>
      <c r="E5" s="187"/>
      <c r="F5" s="188"/>
      <c r="G5" s="188"/>
      <c r="H5" s="188"/>
      <c r="I5" s="188"/>
      <c r="J5" s="188"/>
      <c r="K5" s="188"/>
      <c r="L5" s="188"/>
      <c r="M5" s="188"/>
      <c r="N5" s="188"/>
      <c r="O5" s="188"/>
      <c r="P5" s="188"/>
      <c r="Q5" s="188"/>
      <c r="R5" s="188"/>
      <c r="S5" s="188"/>
      <c r="T5" s="188"/>
      <c r="U5" s="188"/>
    </row>
    <row r="6" spans="1:22" ht="15" customHeight="1" x14ac:dyDescent="0.25">
      <c r="A6" s="185" t="s">
        <v>1</v>
      </c>
      <c r="B6" s="185" t="s">
        <v>10</v>
      </c>
      <c r="C6" s="185" t="s">
        <v>14</v>
      </c>
      <c r="D6" s="185" t="s">
        <v>15</v>
      </c>
      <c r="E6" s="163"/>
      <c r="F6" s="163"/>
      <c r="G6" s="163"/>
      <c r="H6" s="185" t="s">
        <v>23</v>
      </c>
      <c r="I6" s="185" t="s">
        <v>67</v>
      </c>
      <c r="J6" s="167" t="s">
        <v>205</v>
      </c>
      <c r="K6" s="162" t="s">
        <v>206</v>
      </c>
      <c r="L6" s="163"/>
      <c r="M6" s="163"/>
      <c r="N6" s="163"/>
      <c r="O6" s="164" t="s">
        <v>207</v>
      </c>
      <c r="P6" s="167" t="s">
        <v>208</v>
      </c>
      <c r="Q6" s="162" t="s">
        <v>19</v>
      </c>
      <c r="R6" s="163"/>
      <c r="S6" s="163"/>
      <c r="T6" s="163"/>
      <c r="U6" s="164" t="s">
        <v>49</v>
      </c>
    </row>
    <row r="7" spans="1:22" x14ac:dyDescent="0.25">
      <c r="A7" s="185"/>
      <c r="B7" s="185"/>
      <c r="C7" s="163"/>
      <c r="D7" s="163"/>
      <c r="E7" s="163"/>
      <c r="F7" s="163"/>
      <c r="G7" s="163"/>
      <c r="H7" s="163"/>
      <c r="I7" s="163"/>
      <c r="J7" s="168"/>
      <c r="K7" s="163"/>
      <c r="L7" s="163"/>
      <c r="M7" s="163"/>
      <c r="N7" s="163"/>
      <c r="O7" s="165"/>
      <c r="P7" s="168"/>
      <c r="Q7" s="163"/>
      <c r="R7" s="163"/>
      <c r="S7" s="163"/>
      <c r="T7" s="163"/>
      <c r="U7" s="165"/>
    </row>
    <row r="8" spans="1:22" ht="96" customHeight="1" x14ac:dyDescent="0.25">
      <c r="A8" s="163"/>
      <c r="B8" s="163"/>
      <c r="C8" s="163"/>
      <c r="D8" s="45" t="s">
        <v>11</v>
      </c>
      <c r="E8" s="45" t="s">
        <v>12</v>
      </c>
      <c r="F8" s="45" t="s">
        <v>75</v>
      </c>
      <c r="G8" s="45" t="s">
        <v>13</v>
      </c>
      <c r="H8" s="163"/>
      <c r="I8" s="163"/>
      <c r="J8" s="169"/>
      <c r="K8" s="33" t="s">
        <v>16</v>
      </c>
      <c r="L8" s="45" t="s">
        <v>17</v>
      </c>
      <c r="M8" s="59" t="s">
        <v>18</v>
      </c>
      <c r="N8" s="45" t="s">
        <v>0</v>
      </c>
      <c r="O8" s="166"/>
      <c r="P8" s="169"/>
      <c r="Q8" s="33" t="s">
        <v>16</v>
      </c>
      <c r="R8" s="45" t="s">
        <v>17</v>
      </c>
      <c r="S8" s="59" t="s">
        <v>18</v>
      </c>
      <c r="T8" s="45" t="s">
        <v>0</v>
      </c>
      <c r="U8" s="166"/>
      <c r="V8" s="53" t="s">
        <v>76</v>
      </c>
    </row>
    <row r="9" spans="1:22" ht="16.5" customHeight="1" x14ac:dyDescent="0.25">
      <c r="A9" s="170" t="s">
        <v>33</v>
      </c>
      <c r="B9" s="170" t="s">
        <v>59</v>
      </c>
      <c r="C9" s="161" t="s">
        <v>50</v>
      </c>
      <c r="D9" s="1">
        <v>0</v>
      </c>
      <c r="E9" s="1" t="s">
        <v>21</v>
      </c>
      <c r="F9" s="2"/>
      <c r="G9" s="1" t="s">
        <v>21</v>
      </c>
      <c r="H9" s="43" t="s">
        <v>2</v>
      </c>
      <c r="I9" s="16" t="s">
        <v>22</v>
      </c>
      <c r="J9" s="7">
        <f>J10+J11+J14</f>
        <v>6623333.0000000009</v>
      </c>
      <c r="K9" s="7">
        <f>SUM(K10:K14)</f>
        <v>11097654.43</v>
      </c>
      <c r="L9" s="7">
        <f>SUM(L10:L14)</f>
        <v>10977755.983549999</v>
      </c>
      <c r="M9" s="7">
        <f t="shared" ref="M9:N9" si="0">SUM(M10:M14)</f>
        <v>10977756.023549998</v>
      </c>
      <c r="N9" s="7">
        <f t="shared" si="0"/>
        <v>10753635.56945</v>
      </c>
      <c r="O9" s="7">
        <f t="shared" ref="O9" si="1">O10+O11+O12+O13+O14</f>
        <v>10925606.599999998</v>
      </c>
      <c r="P9" s="7">
        <f>N9</f>
        <v>10753635.56945</v>
      </c>
      <c r="Q9" s="7">
        <f t="shared" ref="Q9" si="2">SUM(Q10:Q14)</f>
        <v>12259174.508870002</v>
      </c>
      <c r="R9" s="7">
        <f t="shared" ref="R9:T9" si="3">SUM(R10:R14)</f>
        <v>11033952</v>
      </c>
      <c r="S9" s="7">
        <f t="shared" ref="S9" si="4">SUM(S10:S14)</f>
        <v>12223670.84887</v>
      </c>
      <c r="T9" s="7">
        <f t="shared" si="3"/>
        <v>12144383.265999999</v>
      </c>
      <c r="U9" s="7">
        <f t="shared" ref="U9" si="5">SUM(U10:U14)</f>
        <v>12449841.700000001</v>
      </c>
    </row>
    <row r="10" spans="1:22" ht="31.5" customHeight="1" x14ac:dyDescent="0.25">
      <c r="A10" s="171"/>
      <c r="B10" s="171"/>
      <c r="C10" s="151"/>
      <c r="D10" s="2"/>
      <c r="E10" s="2"/>
      <c r="F10" s="2"/>
      <c r="G10" s="2"/>
      <c r="H10" s="17" t="s">
        <v>3</v>
      </c>
      <c r="I10" s="16" t="s">
        <v>22</v>
      </c>
      <c r="J10" s="7">
        <v>1849901.57</v>
      </c>
      <c r="K10" s="7">
        <f t="shared" ref="K10:O12" si="6">K16+K63+K113+K147+K201+K278</f>
        <v>5822887</v>
      </c>
      <c r="L10" s="7">
        <f t="shared" si="6"/>
        <v>5655756</v>
      </c>
      <c r="M10" s="7">
        <f t="shared" si="6"/>
        <v>5655756.0200000005</v>
      </c>
      <c r="N10" s="7">
        <f t="shared" si="6"/>
        <v>5562114.2100999989</v>
      </c>
      <c r="O10" s="7">
        <f t="shared" si="6"/>
        <v>5790391.3999999994</v>
      </c>
      <c r="P10" s="7">
        <f t="shared" ref="P10:P73" si="7">N10</f>
        <v>5562114.2100999989</v>
      </c>
      <c r="Q10" s="7">
        <f t="shared" ref="Q10" si="8">Q16+Q63+Q113+Q147+Q201+Q278</f>
        <v>6872129.9000000004</v>
      </c>
      <c r="R10" s="7">
        <f t="shared" ref="R10:U14" si="9">R16+R63+R113+R147+R201+R278</f>
        <v>5788600.9999999991</v>
      </c>
      <c r="S10" s="7">
        <f t="shared" si="9"/>
        <v>6916303.5499999998</v>
      </c>
      <c r="T10" s="7">
        <f t="shared" si="9"/>
        <v>6854777.2032399997</v>
      </c>
      <c r="U10" s="7">
        <f t="shared" si="9"/>
        <v>6945561.1000000006</v>
      </c>
      <c r="V10" s="60"/>
    </row>
    <row r="11" spans="1:22" ht="49.5" x14ac:dyDescent="0.25">
      <c r="A11" s="171"/>
      <c r="B11" s="171"/>
      <c r="C11" s="151"/>
      <c r="D11" s="2"/>
      <c r="E11" s="2"/>
      <c r="F11" s="2"/>
      <c r="G11" s="2"/>
      <c r="H11" s="17" t="s">
        <v>5</v>
      </c>
      <c r="I11" s="16" t="s">
        <v>22</v>
      </c>
      <c r="J11" s="7">
        <f>J17+J64+J114+J148+J202+J279</f>
        <v>4406002.7300000004</v>
      </c>
      <c r="K11" s="7">
        <f t="shared" si="6"/>
        <v>4907338.7299999995</v>
      </c>
      <c r="L11" s="7">
        <f t="shared" si="6"/>
        <v>4905065.7235499993</v>
      </c>
      <c r="M11" s="7">
        <f t="shared" si="6"/>
        <v>4905065.7435499988</v>
      </c>
      <c r="N11" s="7">
        <f t="shared" si="6"/>
        <v>4846314.1193500012</v>
      </c>
      <c r="O11" s="7">
        <f t="shared" si="6"/>
        <v>4767786.5</v>
      </c>
      <c r="P11" s="7">
        <f t="shared" si="7"/>
        <v>4846314.1193500012</v>
      </c>
      <c r="Q11" s="7">
        <f t="shared" ref="Q11" si="10">Q17+Q64+Q114+Q148+Q202+Q279</f>
        <v>4915340.8088699998</v>
      </c>
      <c r="R11" s="7">
        <f t="shared" si="9"/>
        <v>4867922.3000000007</v>
      </c>
      <c r="S11" s="7">
        <f t="shared" si="9"/>
        <v>4932204.4988699993</v>
      </c>
      <c r="T11" s="7">
        <f t="shared" si="9"/>
        <v>4827902.2627599994</v>
      </c>
      <c r="U11" s="7">
        <f t="shared" si="9"/>
        <v>5004108.7</v>
      </c>
    </row>
    <row r="12" spans="1:22" ht="16.5" customHeight="1" x14ac:dyDescent="0.25">
      <c r="A12" s="171"/>
      <c r="B12" s="171"/>
      <c r="C12" s="151"/>
      <c r="D12" s="1" t="s">
        <v>21</v>
      </c>
      <c r="E12" s="1" t="s">
        <v>21</v>
      </c>
      <c r="F12" s="1" t="s">
        <v>21</v>
      </c>
      <c r="G12" s="1" t="s">
        <v>21</v>
      </c>
      <c r="H12" s="17" t="s">
        <v>4</v>
      </c>
      <c r="I12" s="16" t="s">
        <v>22</v>
      </c>
      <c r="J12" s="7">
        <f>J18+J65+J115+J149+J203+J280</f>
        <v>0</v>
      </c>
      <c r="K12" s="7">
        <f t="shared" si="6"/>
        <v>0</v>
      </c>
      <c r="L12" s="7">
        <f t="shared" si="6"/>
        <v>0</v>
      </c>
      <c r="M12" s="7">
        <f t="shared" si="6"/>
        <v>0</v>
      </c>
      <c r="N12" s="7">
        <f t="shared" si="6"/>
        <v>0</v>
      </c>
      <c r="O12" s="7">
        <f t="shared" si="6"/>
        <v>0</v>
      </c>
      <c r="P12" s="7">
        <f t="shared" si="7"/>
        <v>0</v>
      </c>
      <c r="Q12" s="7">
        <f t="shared" ref="Q12" si="11">Q18+Q65+Q115+Q149+Q203+Q280</f>
        <v>0</v>
      </c>
      <c r="R12" s="7">
        <f t="shared" si="9"/>
        <v>0</v>
      </c>
      <c r="S12" s="7">
        <f t="shared" si="9"/>
        <v>0</v>
      </c>
      <c r="T12" s="7">
        <f t="shared" si="9"/>
        <v>0</v>
      </c>
      <c r="U12" s="7">
        <f t="shared" si="9"/>
        <v>0</v>
      </c>
    </row>
    <row r="13" spans="1:22" ht="82.5" x14ac:dyDescent="0.25">
      <c r="A13" s="171"/>
      <c r="B13" s="171"/>
      <c r="C13" s="151"/>
      <c r="D13" s="1" t="s">
        <v>64</v>
      </c>
      <c r="E13" s="1" t="s">
        <v>21</v>
      </c>
      <c r="F13" s="1" t="s">
        <v>21</v>
      </c>
      <c r="G13" s="1" t="s">
        <v>21</v>
      </c>
      <c r="H13" s="17" t="s">
        <v>6</v>
      </c>
      <c r="I13" s="16" t="s">
        <v>22</v>
      </c>
      <c r="J13" s="7">
        <f>J19+J66+J116+J150+J204+J281</f>
        <v>0</v>
      </c>
      <c r="K13" s="7">
        <f>K19+K66+K116+K150+K204+K281</f>
        <v>0</v>
      </c>
      <c r="L13" s="7">
        <f>L19+L66+L150+L204+L281</f>
        <v>0</v>
      </c>
      <c r="M13" s="7">
        <f>M19+M66+M150+M204+M281</f>
        <v>0</v>
      </c>
      <c r="N13" s="7">
        <f>N19+N66+N116+N150+N204+N281</f>
        <v>0</v>
      </c>
      <c r="O13" s="7">
        <f>O19+O66+O116+O150+O204+O281</f>
        <v>0</v>
      </c>
      <c r="P13" s="7">
        <f t="shared" si="7"/>
        <v>0</v>
      </c>
      <c r="Q13" s="7">
        <f t="shared" ref="Q13" si="12">Q19+Q66+Q116+Q150+Q204+Q281</f>
        <v>10000</v>
      </c>
      <c r="R13" s="7">
        <f t="shared" si="9"/>
        <v>0</v>
      </c>
      <c r="S13" s="7">
        <f t="shared" si="9"/>
        <v>0</v>
      </c>
      <c r="T13" s="7">
        <f t="shared" si="9"/>
        <v>0</v>
      </c>
      <c r="U13" s="7">
        <f t="shared" si="9"/>
        <v>0</v>
      </c>
    </row>
    <row r="14" spans="1:22" ht="33" x14ac:dyDescent="0.3">
      <c r="A14" s="172"/>
      <c r="B14" s="46"/>
      <c r="C14" s="152"/>
      <c r="D14" s="1" t="s">
        <v>21</v>
      </c>
      <c r="E14" s="1" t="s">
        <v>21</v>
      </c>
      <c r="F14" s="1" t="s">
        <v>21</v>
      </c>
      <c r="G14" s="1" t="s">
        <v>21</v>
      </c>
      <c r="H14" s="17" t="s">
        <v>7</v>
      </c>
      <c r="I14" s="16" t="s">
        <v>22</v>
      </c>
      <c r="J14" s="7">
        <f>J20+J67+J117+J151+J205+J282</f>
        <v>367428.69999999995</v>
      </c>
      <c r="K14" s="7">
        <f>K20+K67+K117+K151+K205+K282</f>
        <v>367428.69999999995</v>
      </c>
      <c r="L14" s="7">
        <f>L20+L67+L117+L151+L205+L282</f>
        <v>416934.25999999995</v>
      </c>
      <c r="M14" s="7">
        <f>M20+M67+M117+M151+M205+M282</f>
        <v>416934.25999999995</v>
      </c>
      <c r="N14" s="7">
        <f>N20+N67+N117+N151+N205+N282</f>
        <v>345207.24000000005</v>
      </c>
      <c r="O14" s="7">
        <f>O20+O67+O117+O151+O205+O282</f>
        <v>367428.69999999995</v>
      </c>
      <c r="P14" s="7">
        <f t="shared" si="7"/>
        <v>345207.24000000005</v>
      </c>
      <c r="Q14" s="7">
        <f t="shared" ref="Q14" si="13">Q20+Q67+Q117+Q151+Q205+Q282</f>
        <v>461703.8</v>
      </c>
      <c r="R14" s="7">
        <f t="shared" si="9"/>
        <v>377428.69999999995</v>
      </c>
      <c r="S14" s="7">
        <f t="shared" si="9"/>
        <v>375162.8</v>
      </c>
      <c r="T14" s="7">
        <f t="shared" si="9"/>
        <v>461703.8</v>
      </c>
      <c r="U14" s="7">
        <f t="shared" si="9"/>
        <v>500171.89999999997</v>
      </c>
    </row>
    <row r="15" spans="1:22" ht="33" customHeight="1" x14ac:dyDescent="0.25">
      <c r="A15" s="170" t="s">
        <v>20</v>
      </c>
      <c r="B15" s="170" t="s">
        <v>78</v>
      </c>
      <c r="C15" s="158" t="s">
        <v>132</v>
      </c>
      <c r="D15" s="28">
        <v>856</v>
      </c>
      <c r="E15" s="28" t="s">
        <v>21</v>
      </c>
      <c r="F15" s="29" t="s">
        <v>110</v>
      </c>
      <c r="G15" s="28" t="s">
        <v>21</v>
      </c>
      <c r="H15" s="43" t="s">
        <v>2</v>
      </c>
      <c r="I15" s="16" t="s">
        <v>22</v>
      </c>
      <c r="J15" s="7">
        <f>J16+J17+J18+J19+J20</f>
        <v>3847909.77</v>
      </c>
      <c r="K15" s="7">
        <f>SUM(K16:K20)</f>
        <v>4697391.13</v>
      </c>
      <c r="L15" s="7">
        <f>SUM(L16:L20)</f>
        <v>4743954.42</v>
      </c>
      <c r="M15" s="7">
        <f t="shared" ref="M15:N15" si="14">SUM(M16:M20)</f>
        <v>4743954.46</v>
      </c>
      <c r="N15" s="7">
        <f t="shared" si="14"/>
        <v>4639354.830000001</v>
      </c>
      <c r="O15" s="7">
        <f>SUM(O16:O20)</f>
        <v>4905172</v>
      </c>
      <c r="P15" s="7">
        <f t="shared" si="7"/>
        <v>4639354.830000001</v>
      </c>
      <c r="Q15" s="7">
        <f t="shared" ref="Q15" si="15">SUM(Q16:Q20)</f>
        <v>4798999.3</v>
      </c>
      <c r="R15" s="7">
        <f t="shared" ref="R15:T15" si="16">SUM(R16:R20)</f>
        <v>4954776.4000000004</v>
      </c>
      <c r="S15" s="7">
        <f t="shared" ref="S15" si="17">SUM(S16:S20)</f>
        <v>4709414.25</v>
      </c>
      <c r="T15" s="7">
        <f t="shared" si="16"/>
        <v>4745381.8399999989</v>
      </c>
      <c r="U15" s="7">
        <f t="shared" ref="U15" si="18">SUM(U16:U20)</f>
        <v>5143975.5999999996</v>
      </c>
    </row>
    <row r="16" spans="1:22" ht="33" x14ac:dyDescent="0.25">
      <c r="A16" s="171"/>
      <c r="B16" s="171"/>
      <c r="C16" s="159"/>
      <c r="D16" s="30"/>
      <c r="E16" s="30"/>
      <c r="F16" s="30"/>
      <c r="G16" s="30"/>
      <c r="H16" s="17" t="s">
        <v>3</v>
      </c>
      <c r="I16" s="16" t="s">
        <v>22</v>
      </c>
      <c r="J16" s="7">
        <v>486697.49</v>
      </c>
      <c r="K16" s="7">
        <f>K22+K29+K41+K49+K56</f>
        <v>1014942.5</v>
      </c>
      <c r="L16" s="7">
        <f t="shared" ref="L16:N16" si="19">L22+L29+L41+L49+L56</f>
        <v>1013601.76</v>
      </c>
      <c r="M16" s="7">
        <f t="shared" si="19"/>
        <v>1013601.7799999999</v>
      </c>
      <c r="N16" s="7">
        <f t="shared" si="19"/>
        <v>999982.52</v>
      </c>
      <c r="O16" s="7">
        <f>O22+O29+O41+O49+O56</f>
        <v>1195256.2</v>
      </c>
      <c r="P16" s="7">
        <f t="shared" si="7"/>
        <v>999982.52</v>
      </c>
      <c r="Q16" s="7">
        <f>Q22+Q29+Q41+Q49+Q56</f>
        <v>946320.29999999993</v>
      </c>
      <c r="R16" s="7">
        <f>R22+R29+R41+R49+R56</f>
        <v>1195265.8</v>
      </c>
      <c r="S16" s="7">
        <f>S22+S29+S41+S49+S56</f>
        <v>935420.34000000008</v>
      </c>
      <c r="T16" s="7">
        <f>T22+T29+T41+T49+T56</f>
        <v>934302.82000000007</v>
      </c>
      <c r="U16" s="7">
        <f>U22+U29+U41+U49+U56</f>
        <v>1169075</v>
      </c>
      <c r="V16" s="60"/>
    </row>
    <row r="17" spans="1:21" ht="49.5" x14ac:dyDescent="0.25">
      <c r="A17" s="171"/>
      <c r="B17" s="171"/>
      <c r="C17" s="159"/>
      <c r="D17" s="30"/>
      <c r="E17" s="30"/>
      <c r="F17" s="30"/>
      <c r="G17" s="30"/>
      <c r="H17" s="17" t="s">
        <v>5</v>
      </c>
      <c r="I17" s="16" t="s">
        <v>22</v>
      </c>
      <c r="J17" s="7">
        <v>3008889.68</v>
      </c>
      <c r="K17" s="7">
        <f t="shared" ref="K17:N20" si="20">K23+K30+K42+K50+K57</f>
        <v>3330126.0300000003</v>
      </c>
      <c r="L17" s="7">
        <f t="shared" si="20"/>
        <v>3330958.1900000004</v>
      </c>
      <c r="M17" s="7">
        <f t="shared" si="20"/>
        <v>3330958.21</v>
      </c>
      <c r="N17" s="7">
        <f t="shared" si="20"/>
        <v>3309069.2800000003</v>
      </c>
      <c r="O17" s="7">
        <f>O23+O30+O42+O50+O57</f>
        <v>3357593.2</v>
      </c>
      <c r="P17" s="7">
        <f t="shared" si="7"/>
        <v>3309069.2800000003</v>
      </c>
      <c r="Q17" s="7">
        <f t="shared" ref="Q17" si="21">Q23+Q30+Q42+Q50+Q57</f>
        <v>3413815.4</v>
      </c>
      <c r="R17" s="7">
        <f t="shared" ref="R17:S20" si="22">R23+R30+R42+R50+R57</f>
        <v>3407188.0000000005</v>
      </c>
      <c r="S17" s="7">
        <f t="shared" si="22"/>
        <v>3421671.31</v>
      </c>
      <c r="T17" s="7">
        <f t="shared" ref="T17:U17" si="23">T23+T30+T42+T50+T57</f>
        <v>3372215.4199999995</v>
      </c>
      <c r="U17" s="7">
        <f t="shared" si="23"/>
        <v>3518482.5</v>
      </c>
    </row>
    <row r="18" spans="1:21" ht="16.5" customHeight="1" x14ac:dyDescent="0.25">
      <c r="A18" s="171"/>
      <c r="B18" s="171"/>
      <c r="C18" s="159"/>
      <c r="D18" s="28" t="s">
        <v>21</v>
      </c>
      <c r="E18" s="28" t="s">
        <v>21</v>
      </c>
      <c r="F18" s="28" t="s">
        <v>21</v>
      </c>
      <c r="G18" s="28" t="s">
        <v>21</v>
      </c>
      <c r="H18" s="17" t="s">
        <v>4</v>
      </c>
      <c r="I18" s="16" t="s">
        <v>22</v>
      </c>
      <c r="J18" s="7">
        <v>0</v>
      </c>
      <c r="K18" s="7">
        <f t="shared" si="20"/>
        <v>0</v>
      </c>
      <c r="L18" s="7">
        <f t="shared" si="20"/>
        <v>0</v>
      </c>
      <c r="M18" s="7">
        <f t="shared" si="20"/>
        <v>0</v>
      </c>
      <c r="N18" s="7">
        <f t="shared" si="20"/>
        <v>0</v>
      </c>
      <c r="O18" s="7">
        <v>0</v>
      </c>
      <c r="P18" s="7">
        <f t="shared" si="7"/>
        <v>0</v>
      </c>
      <c r="Q18" s="7">
        <f t="shared" ref="Q18" si="24">Q24+Q31+Q43+Q51+Q58</f>
        <v>0</v>
      </c>
      <c r="R18" s="7">
        <f t="shared" si="22"/>
        <v>0</v>
      </c>
      <c r="S18" s="7">
        <f t="shared" si="22"/>
        <v>0</v>
      </c>
      <c r="T18" s="7">
        <f t="shared" ref="T18:U18" si="25">T24+T31+T43+T51+T58</f>
        <v>0</v>
      </c>
      <c r="U18" s="7">
        <f t="shared" si="25"/>
        <v>0</v>
      </c>
    </row>
    <row r="19" spans="1:21" ht="82.5" x14ac:dyDescent="0.25">
      <c r="A19" s="171"/>
      <c r="B19" s="171"/>
      <c r="C19" s="159"/>
      <c r="D19" s="28" t="s">
        <v>21</v>
      </c>
      <c r="E19" s="28" t="s">
        <v>21</v>
      </c>
      <c r="F19" s="28" t="s">
        <v>21</v>
      </c>
      <c r="G19" s="28" t="s">
        <v>21</v>
      </c>
      <c r="H19" s="17" t="s">
        <v>6</v>
      </c>
      <c r="I19" s="16" t="s">
        <v>22</v>
      </c>
      <c r="J19" s="7">
        <v>0</v>
      </c>
      <c r="K19" s="7">
        <f t="shared" si="20"/>
        <v>0</v>
      </c>
      <c r="L19" s="7">
        <f t="shared" si="20"/>
        <v>0</v>
      </c>
      <c r="M19" s="7">
        <f t="shared" si="20"/>
        <v>0</v>
      </c>
      <c r="N19" s="7">
        <f t="shared" si="20"/>
        <v>0</v>
      </c>
      <c r="O19" s="7">
        <v>0</v>
      </c>
      <c r="P19" s="7">
        <f t="shared" si="7"/>
        <v>0</v>
      </c>
      <c r="Q19" s="7">
        <f t="shared" ref="Q19" si="26">Q25+Q32+Q44+Q52+Q59</f>
        <v>0</v>
      </c>
      <c r="R19" s="7">
        <f t="shared" si="22"/>
        <v>0</v>
      </c>
      <c r="S19" s="7">
        <f t="shared" si="22"/>
        <v>0</v>
      </c>
      <c r="T19" s="7">
        <f t="shared" ref="T19:U19" si="27">T25+T32+T44+T52+T59</f>
        <v>0</v>
      </c>
      <c r="U19" s="7">
        <f t="shared" si="27"/>
        <v>0</v>
      </c>
    </row>
    <row r="20" spans="1:21" ht="33" x14ac:dyDescent="0.3">
      <c r="A20" s="172"/>
      <c r="B20" s="31"/>
      <c r="C20" s="160"/>
      <c r="D20" s="28" t="s">
        <v>21</v>
      </c>
      <c r="E20" s="28" t="s">
        <v>21</v>
      </c>
      <c r="F20" s="28" t="s">
        <v>21</v>
      </c>
      <c r="G20" s="28" t="s">
        <v>21</v>
      </c>
      <c r="H20" s="17" t="s">
        <v>7</v>
      </c>
      <c r="I20" s="16" t="s">
        <v>22</v>
      </c>
      <c r="J20" s="7">
        <v>352322.6</v>
      </c>
      <c r="K20" s="7">
        <f t="shared" si="20"/>
        <v>352322.6</v>
      </c>
      <c r="L20" s="7">
        <f t="shared" si="20"/>
        <v>399394.47</v>
      </c>
      <c r="M20" s="7">
        <f t="shared" si="20"/>
        <v>399394.47</v>
      </c>
      <c r="N20" s="7">
        <f t="shared" si="20"/>
        <v>330303.03000000003</v>
      </c>
      <c r="O20" s="7">
        <f>O26+O33+O45+O53+O60</f>
        <v>352322.6</v>
      </c>
      <c r="P20" s="7">
        <f t="shared" si="7"/>
        <v>330303.03000000003</v>
      </c>
      <c r="Q20" s="7">
        <f t="shared" ref="Q20" si="28">Q26+Q33+Q45+Q53+Q60</f>
        <v>438863.6</v>
      </c>
      <c r="R20" s="7">
        <f t="shared" si="22"/>
        <v>352322.6</v>
      </c>
      <c r="S20" s="7">
        <f t="shared" si="22"/>
        <v>352322.6</v>
      </c>
      <c r="T20" s="7">
        <f t="shared" ref="T20:U20" si="29">T26+T33+T45+T53+T60</f>
        <v>438863.6</v>
      </c>
      <c r="U20" s="7">
        <f t="shared" si="29"/>
        <v>456418.1</v>
      </c>
    </row>
    <row r="21" spans="1:21" ht="33" x14ac:dyDescent="0.25">
      <c r="A21" s="35" t="s">
        <v>37</v>
      </c>
      <c r="B21" s="121" t="s">
        <v>27</v>
      </c>
      <c r="C21" s="150" t="s">
        <v>148</v>
      </c>
      <c r="D21" s="22"/>
      <c r="E21" s="1" t="s">
        <v>21</v>
      </c>
      <c r="F21" s="22" t="s">
        <v>111</v>
      </c>
      <c r="G21" s="1" t="s">
        <v>21</v>
      </c>
      <c r="H21" s="41" t="s">
        <v>2</v>
      </c>
      <c r="I21" s="3" t="s">
        <v>22</v>
      </c>
      <c r="J21" s="6">
        <v>2741601.84</v>
      </c>
      <c r="K21" s="6">
        <f>SUM(K22:K26)</f>
        <v>3422742.5</v>
      </c>
      <c r="L21" s="6">
        <f>SUM(L22:L26)</f>
        <v>3422614.7</v>
      </c>
      <c r="M21" s="6">
        <f>SUM(M22:M26)</f>
        <v>3422614.7399999998</v>
      </c>
      <c r="N21" s="6">
        <f>SUM(N22:N26)</f>
        <v>3388438.75</v>
      </c>
      <c r="O21" s="6">
        <f>SUM(O22:O26)</f>
        <v>3765189.9000000004</v>
      </c>
      <c r="P21" s="7">
        <f t="shared" si="7"/>
        <v>3388438.75</v>
      </c>
      <c r="Q21" s="6">
        <f>SUM(Q22:Q26)</f>
        <v>3483286</v>
      </c>
      <c r="R21" s="6">
        <f>SUM(R22:R26)</f>
        <v>3796554</v>
      </c>
      <c r="S21" s="6">
        <f>SUM(S22:S26)</f>
        <v>3472351.67</v>
      </c>
      <c r="T21" s="6">
        <f>SUM(T22:T26)</f>
        <v>3424643.98</v>
      </c>
      <c r="U21" s="6">
        <f>SUM(U22:U26)</f>
        <v>3848589.5</v>
      </c>
    </row>
    <row r="22" spans="1:21" ht="17.25" x14ac:dyDescent="0.3">
      <c r="A22" s="4"/>
      <c r="B22" s="124"/>
      <c r="C22" s="151"/>
      <c r="D22" s="2"/>
      <c r="E22" s="2"/>
      <c r="F22" s="2"/>
      <c r="G22" s="2"/>
      <c r="H22" s="41" t="s">
        <v>3</v>
      </c>
      <c r="I22" s="3" t="s">
        <v>22</v>
      </c>
      <c r="J22" s="6">
        <v>486697.49</v>
      </c>
      <c r="K22" s="6">
        <v>891812.6</v>
      </c>
      <c r="L22" s="6">
        <v>890848.8</v>
      </c>
      <c r="M22" s="6">
        <v>890848.82</v>
      </c>
      <c r="N22" s="6">
        <v>877305.15</v>
      </c>
      <c r="O22" s="6">
        <v>1195256.2</v>
      </c>
      <c r="P22" s="7">
        <f t="shared" si="7"/>
        <v>877305.15</v>
      </c>
      <c r="Q22" s="6">
        <v>937894.1</v>
      </c>
      <c r="R22" s="6">
        <v>1195265.8</v>
      </c>
      <c r="S22" s="6">
        <v>926546.66</v>
      </c>
      <c r="T22" s="6">
        <v>925429.14</v>
      </c>
      <c r="U22" s="6">
        <v>1169075</v>
      </c>
    </row>
    <row r="23" spans="1:21" ht="49.5" x14ac:dyDescent="0.3">
      <c r="A23" s="4"/>
      <c r="B23" s="124"/>
      <c r="C23" s="151"/>
      <c r="D23" s="2"/>
      <c r="E23" s="2"/>
      <c r="F23" s="2"/>
      <c r="G23" s="2"/>
      <c r="H23" s="41" t="s">
        <v>5</v>
      </c>
      <c r="I23" s="3" t="s">
        <v>22</v>
      </c>
      <c r="J23" s="6">
        <v>2254904.36</v>
      </c>
      <c r="K23" s="6">
        <v>2530929.9</v>
      </c>
      <c r="L23" s="6">
        <v>2531765.9</v>
      </c>
      <c r="M23" s="6">
        <v>2531765.92</v>
      </c>
      <c r="N23" s="6">
        <v>2511133.6</v>
      </c>
      <c r="O23" s="6">
        <v>2569933.7000000002</v>
      </c>
      <c r="P23" s="7">
        <f t="shared" si="7"/>
        <v>2511133.6</v>
      </c>
      <c r="Q23" s="6">
        <v>2545391.9</v>
      </c>
      <c r="R23" s="6">
        <v>2601288.2000000002</v>
      </c>
      <c r="S23" s="6">
        <v>2545805.0099999998</v>
      </c>
      <c r="T23" s="6">
        <v>2499214.84</v>
      </c>
      <c r="U23" s="6">
        <v>2679514.5</v>
      </c>
    </row>
    <row r="24" spans="1:21" ht="17.25" x14ac:dyDescent="0.3">
      <c r="A24" s="4"/>
      <c r="B24" s="124"/>
      <c r="C24" s="151"/>
      <c r="D24" s="1" t="s">
        <v>21</v>
      </c>
      <c r="E24" s="1" t="s">
        <v>21</v>
      </c>
      <c r="F24" s="1" t="s">
        <v>21</v>
      </c>
      <c r="G24" s="1" t="s">
        <v>21</v>
      </c>
      <c r="H24" s="41" t="s">
        <v>4</v>
      </c>
      <c r="I24" s="3" t="s">
        <v>22</v>
      </c>
      <c r="J24" s="6">
        <v>0</v>
      </c>
      <c r="K24" s="6">
        <v>0</v>
      </c>
      <c r="L24" s="6">
        <v>0</v>
      </c>
      <c r="M24" s="6">
        <v>0</v>
      </c>
      <c r="N24" s="6">
        <v>0</v>
      </c>
      <c r="O24" s="6">
        <v>0</v>
      </c>
      <c r="P24" s="7">
        <f t="shared" si="7"/>
        <v>0</v>
      </c>
      <c r="Q24" s="6">
        <v>0</v>
      </c>
      <c r="R24" s="6">
        <v>0</v>
      </c>
      <c r="S24" s="6">
        <v>0</v>
      </c>
      <c r="T24" s="6">
        <v>0</v>
      </c>
      <c r="U24" s="6">
        <v>0</v>
      </c>
    </row>
    <row r="25" spans="1:21" ht="82.5" x14ac:dyDescent="0.3">
      <c r="A25" s="4"/>
      <c r="B25" s="124"/>
      <c r="C25" s="151"/>
      <c r="D25" s="1" t="s">
        <v>21</v>
      </c>
      <c r="E25" s="1" t="s">
        <v>21</v>
      </c>
      <c r="F25" s="1" t="s">
        <v>21</v>
      </c>
      <c r="G25" s="1" t="s">
        <v>21</v>
      </c>
      <c r="H25" s="41" t="s">
        <v>6</v>
      </c>
      <c r="I25" s="3" t="s">
        <v>22</v>
      </c>
      <c r="J25" s="6">
        <v>0</v>
      </c>
      <c r="K25" s="6">
        <v>0</v>
      </c>
      <c r="L25" s="6">
        <v>0</v>
      </c>
      <c r="M25" s="6">
        <v>0</v>
      </c>
      <c r="N25" s="6">
        <v>0</v>
      </c>
      <c r="O25" s="6">
        <v>0</v>
      </c>
      <c r="P25" s="7">
        <f t="shared" si="7"/>
        <v>0</v>
      </c>
      <c r="Q25" s="6">
        <v>0</v>
      </c>
      <c r="R25" s="6">
        <v>0</v>
      </c>
      <c r="S25" s="6">
        <v>0</v>
      </c>
      <c r="T25" s="6">
        <v>0</v>
      </c>
      <c r="U25" s="6">
        <v>0</v>
      </c>
    </row>
    <row r="26" spans="1:21" ht="33" x14ac:dyDescent="0.3">
      <c r="A26" s="5"/>
      <c r="B26" s="5"/>
      <c r="C26" s="152"/>
      <c r="D26" s="1" t="s">
        <v>21</v>
      </c>
      <c r="E26" s="1" t="s">
        <v>21</v>
      </c>
      <c r="F26" s="1" t="s">
        <v>21</v>
      </c>
      <c r="G26" s="1" t="s">
        <v>21</v>
      </c>
      <c r="H26" s="41" t="s">
        <v>7</v>
      </c>
      <c r="I26" s="3" t="s">
        <v>22</v>
      </c>
      <c r="J26" s="6">
        <v>0</v>
      </c>
      <c r="K26" s="6">
        <v>0</v>
      </c>
      <c r="L26" s="6">
        <v>0</v>
      </c>
      <c r="M26" s="6">
        <v>0</v>
      </c>
      <c r="N26" s="6">
        <v>0</v>
      </c>
      <c r="O26" s="6">
        <v>0</v>
      </c>
      <c r="P26" s="7">
        <f t="shared" si="7"/>
        <v>0</v>
      </c>
      <c r="Q26" s="6">
        <v>0</v>
      </c>
      <c r="R26" s="6">
        <v>0</v>
      </c>
      <c r="S26" s="6">
        <v>0</v>
      </c>
      <c r="T26" s="6">
        <v>0</v>
      </c>
      <c r="U26" s="6">
        <v>0</v>
      </c>
    </row>
    <row r="27" spans="1:21" ht="66" x14ac:dyDescent="0.25">
      <c r="A27" s="37" t="s">
        <v>69</v>
      </c>
      <c r="B27" s="18" t="s">
        <v>60</v>
      </c>
      <c r="C27" s="1" t="s">
        <v>21</v>
      </c>
      <c r="D27" s="1" t="s">
        <v>21</v>
      </c>
      <c r="E27" s="1" t="s">
        <v>21</v>
      </c>
      <c r="F27" s="1" t="s">
        <v>21</v>
      </c>
      <c r="G27" s="1" t="s">
        <v>21</v>
      </c>
      <c r="H27" s="1" t="s">
        <v>21</v>
      </c>
      <c r="I27" s="13" t="s">
        <v>24</v>
      </c>
      <c r="J27" s="6">
        <v>18.5</v>
      </c>
      <c r="K27" s="6">
        <v>17</v>
      </c>
      <c r="L27" s="6" t="s">
        <v>21</v>
      </c>
      <c r="M27" s="6" t="s">
        <v>21</v>
      </c>
      <c r="N27" s="6">
        <v>17</v>
      </c>
      <c r="O27" s="6">
        <v>16.899999999999999</v>
      </c>
      <c r="P27" s="7">
        <v>16.8</v>
      </c>
      <c r="Q27" s="6">
        <v>16.899999999999999</v>
      </c>
      <c r="R27" s="6" t="s">
        <v>21</v>
      </c>
      <c r="S27" s="6" t="s">
        <v>21</v>
      </c>
      <c r="T27" s="6">
        <v>16.899999999999999</v>
      </c>
      <c r="U27" s="6">
        <v>16.5</v>
      </c>
    </row>
    <row r="28" spans="1:21" ht="33" x14ac:dyDescent="0.25">
      <c r="A28" s="121" t="s">
        <v>48</v>
      </c>
      <c r="B28" s="121" t="s">
        <v>28</v>
      </c>
      <c r="C28" s="150" t="s">
        <v>134</v>
      </c>
      <c r="D28" s="44">
        <v>856</v>
      </c>
      <c r="E28" s="1" t="s">
        <v>21</v>
      </c>
      <c r="F28" s="22" t="s">
        <v>112</v>
      </c>
      <c r="G28" s="1" t="s">
        <v>21</v>
      </c>
      <c r="H28" s="41" t="s">
        <v>2</v>
      </c>
      <c r="I28" s="3" t="s">
        <v>22</v>
      </c>
      <c r="J28" s="6">
        <f>J30+J31+J32+J33</f>
        <v>1094404.01</v>
      </c>
      <c r="K28" s="6">
        <f>SUM(K29:K33)</f>
        <v>1257483.6000000001</v>
      </c>
      <c r="L28" s="6">
        <f t="shared" ref="L28:N28" si="30">SUM(L29:L33)</f>
        <v>1304174.69</v>
      </c>
      <c r="M28" s="6">
        <f t="shared" si="30"/>
        <v>1304174.69</v>
      </c>
      <c r="N28" s="6">
        <f t="shared" si="30"/>
        <v>1234088.29</v>
      </c>
      <c r="O28" s="6">
        <f>SUM(O29:O33)</f>
        <v>1122440.7</v>
      </c>
      <c r="P28" s="7">
        <f t="shared" si="7"/>
        <v>1234088.29</v>
      </c>
      <c r="Q28" s="6">
        <f>SUM(Q29:Q33)</f>
        <v>1295653.2</v>
      </c>
      <c r="R28" s="6">
        <f t="shared" ref="R28:T28" si="31">SUM(R29:R33)</f>
        <v>1137969.5</v>
      </c>
      <c r="S28" s="6">
        <f t="shared" si="31"/>
        <v>1217002.48</v>
      </c>
      <c r="T28" s="6">
        <f t="shared" si="31"/>
        <v>1302402.42</v>
      </c>
      <c r="U28" s="6">
        <f>SUM(U29:U33)</f>
        <v>1276445.5</v>
      </c>
    </row>
    <row r="29" spans="1:21" ht="16.5" x14ac:dyDescent="0.25">
      <c r="A29" s="124"/>
      <c r="B29" s="124"/>
      <c r="C29" s="151"/>
      <c r="D29" s="2"/>
      <c r="E29" s="2"/>
      <c r="F29" s="2"/>
      <c r="G29" s="2"/>
      <c r="H29" s="41" t="s">
        <v>3</v>
      </c>
      <c r="I29" s="3" t="s">
        <v>22</v>
      </c>
      <c r="J29" s="6">
        <v>0</v>
      </c>
      <c r="K29" s="61">
        <v>123129.9</v>
      </c>
      <c r="L29" s="19">
        <v>122752.96000000001</v>
      </c>
      <c r="M29" s="19">
        <v>122752.96000000001</v>
      </c>
      <c r="N29" s="19">
        <v>122677.37</v>
      </c>
      <c r="O29" s="6">
        <v>0</v>
      </c>
      <c r="P29" s="7">
        <f t="shared" si="7"/>
        <v>122677.37</v>
      </c>
      <c r="Q29" s="45">
        <v>8426.2000000000007</v>
      </c>
      <c r="R29" s="45">
        <v>0</v>
      </c>
      <c r="S29" s="45">
        <v>8873.68</v>
      </c>
      <c r="T29" s="45">
        <v>8873.68</v>
      </c>
      <c r="U29" s="6">
        <v>0</v>
      </c>
    </row>
    <row r="30" spans="1:21" ht="49.5" x14ac:dyDescent="0.25">
      <c r="A30" s="124"/>
      <c r="B30" s="124"/>
      <c r="C30" s="151"/>
      <c r="D30" s="2"/>
      <c r="E30" s="2"/>
      <c r="F30" s="2"/>
      <c r="G30" s="2"/>
      <c r="H30" s="41" t="s">
        <v>5</v>
      </c>
      <c r="I30" s="3" t="s">
        <v>22</v>
      </c>
      <c r="J30" s="6">
        <v>742081.41</v>
      </c>
      <c r="K30" s="6">
        <v>782031.1</v>
      </c>
      <c r="L30" s="6">
        <v>782027.26</v>
      </c>
      <c r="M30" s="6">
        <v>782027.26</v>
      </c>
      <c r="N30" s="6">
        <v>781107.89</v>
      </c>
      <c r="O30" s="6">
        <v>770118.1</v>
      </c>
      <c r="P30" s="7">
        <f t="shared" si="7"/>
        <v>781107.89</v>
      </c>
      <c r="Q30" s="6">
        <v>848363.4</v>
      </c>
      <c r="R30" s="6">
        <v>785646.9</v>
      </c>
      <c r="S30" s="6">
        <v>855806.2</v>
      </c>
      <c r="T30" s="6">
        <v>854665.14</v>
      </c>
      <c r="U30" s="6">
        <v>820027.4</v>
      </c>
    </row>
    <row r="31" spans="1:21" ht="16.5" x14ac:dyDescent="0.25">
      <c r="A31" s="124"/>
      <c r="B31" s="124"/>
      <c r="C31" s="151"/>
      <c r="D31" s="1" t="s">
        <v>21</v>
      </c>
      <c r="E31" s="1" t="s">
        <v>21</v>
      </c>
      <c r="F31" s="1" t="s">
        <v>21</v>
      </c>
      <c r="G31" s="1" t="s">
        <v>21</v>
      </c>
      <c r="H31" s="41" t="s">
        <v>4</v>
      </c>
      <c r="I31" s="3" t="s">
        <v>22</v>
      </c>
      <c r="J31" s="6">
        <v>0</v>
      </c>
      <c r="K31" s="6">
        <v>0</v>
      </c>
      <c r="L31" s="6">
        <v>0</v>
      </c>
      <c r="M31" s="6">
        <v>0</v>
      </c>
      <c r="N31" s="6">
        <v>0</v>
      </c>
      <c r="O31" s="6">
        <v>0</v>
      </c>
      <c r="P31" s="7">
        <f t="shared" si="7"/>
        <v>0</v>
      </c>
      <c r="Q31" s="6">
        <v>0</v>
      </c>
      <c r="R31" s="6">
        <v>0</v>
      </c>
      <c r="S31" s="6">
        <v>0</v>
      </c>
      <c r="T31" s="6">
        <v>0</v>
      </c>
      <c r="U31" s="6">
        <v>0</v>
      </c>
    </row>
    <row r="32" spans="1:21" ht="82.5" x14ac:dyDescent="0.25">
      <c r="A32" s="124"/>
      <c r="B32" s="124"/>
      <c r="C32" s="151"/>
      <c r="D32" s="1" t="s">
        <v>21</v>
      </c>
      <c r="E32" s="1" t="s">
        <v>21</v>
      </c>
      <c r="F32" s="1" t="s">
        <v>21</v>
      </c>
      <c r="G32" s="1" t="s">
        <v>21</v>
      </c>
      <c r="H32" s="41" t="s">
        <v>6</v>
      </c>
      <c r="I32" s="3" t="s">
        <v>22</v>
      </c>
      <c r="J32" s="6">
        <v>0</v>
      </c>
      <c r="K32" s="6">
        <v>0</v>
      </c>
      <c r="L32" s="6">
        <v>0</v>
      </c>
      <c r="M32" s="6">
        <v>0</v>
      </c>
      <c r="N32" s="6">
        <v>0</v>
      </c>
      <c r="O32" s="6">
        <v>0</v>
      </c>
      <c r="P32" s="7">
        <f t="shared" si="7"/>
        <v>0</v>
      </c>
      <c r="Q32" s="6">
        <v>0</v>
      </c>
      <c r="R32" s="6">
        <v>0</v>
      </c>
      <c r="S32" s="6">
        <v>0</v>
      </c>
      <c r="T32" s="6">
        <v>0</v>
      </c>
      <c r="U32" s="6">
        <v>0</v>
      </c>
    </row>
    <row r="33" spans="1:21" ht="33" x14ac:dyDescent="0.25">
      <c r="A33" s="125"/>
      <c r="B33" s="125"/>
      <c r="C33" s="152"/>
      <c r="D33" s="1" t="s">
        <v>21</v>
      </c>
      <c r="E33" s="1" t="s">
        <v>21</v>
      </c>
      <c r="F33" s="1" t="s">
        <v>21</v>
      </c>
      <c r="G33" s="1" t="s">
        <v>21</v>
      </c>
      <c r="H33" s="41" t="s">
        <v>7</v>
      </c>
      <c r="I33" s="3" t="s">
        <v>22</v>
      </c>
      <c r="J33" s="6">
        <v>352322.6</v>
      </c>
      <c r="K33" s="6">
        <v>352322.6</v>
      </c>
      <c r="L33" s="6">
        <v>399394.47</v>
      </c>
      <c r="M33" s="6">
        <v>399394.47</v>
      </c>
      <c r="N33" s="6">
        <v>330303.03000000003</v>
      </c>
      <c r="O33" s="6">
        <v>352322.6</v>
      </c>
      <c r="P33" s="7">
        <f t="shared" si="7"/>
        <v>330303.03000000003</v>
      </c>
      <c r="Q33" s="6">
        <v>438863.6</v>
      </c>
      <c r="R33" s="6">
        <v>352322.6</v>
      </c>
      <c r="S33" s="6">
        <v>352322.6</v>
      </c>
      <c r="T33" s="6">
        <v>438863.6</v>
      </c>
      <c r="U33" s="6">
        <v>456418.1</v>
      </c>
    </row>
    <row r="34" spans="1:21" ht="66" customHeight="1" x14ac:dyDescent="0.25">
      <c r="A34" s="121" t="s">
        <v>186</v>
      </c>
      <c r="B34" s="37" t="s">
        <v>159</v>
      </c>
      <c r="C34" s="44" t="s">
        <v>21</v>
      </c>
      <c r="D34" s="1" t="s">
        <v>21</v>
      </c>
      <c r="E34" s="1" t="s">
        <v>21</v>
      </c>
      <c r="F34" s="1" t="s">
        <v>21</v>
      </c>
      <c r="G34" s="1" t="s">
        <v>21</v>
      </c>
      <c r="H34" s="44" t="s">
        <v>21</v>
      </c>
      <c r="I34" s="13" t="s">
        <v>24</v>
      </c>
      <c r="J34" s="15">
        <v>99.9</v>
      </c>
      <c r="K34" s="15">
        <v>99.9</v>
      </c>
      <c r="L34" s="6" t="s">
        <v>21</v>
      </c>
      <c r="M34" s="6" t="s">
        <v>21</v>
      </c>
      <c r="N34" s="15">
        <v>100</v>
      </c>
      <c r="O34" s="15">
        <v>100</v>
      </c>
      <c r="P34" s="7">
        <v>99.9</v>
      </c>
      <c r="Q34" s="15">
        <v>100</v>
      </c>
      <c r="R34" s="6" t="s">
        <v>21</v>
      </c>
      <c r="S34" s="6" t="s">
        <v>21</v>
      </c>
      <c r="T34" s="15">
        <v>100</v>
      </c>
      <c r="U34" s="15">
        <v>100</v>
      </c>
    </row>
    <row r="35" spans="1:21" ht="132" x14ac:dyDescent="0.25">
      <c r="A35" s="124"/>
      <c r="B35" s="26" t="s">
        <v>160</v>
      </c>
      <c r="C35" s="1" t="s">
        <v>21</v>
      </c>
      <c r="D35" s="1" t="s">
        <v>21</v>
      </c>
      <c r="E35" s="1" t="s">
        <v>21</v>
      </c>
      <c r="F35" s="1" t="s">
        <v>21</v>
      </c>
      <c r="G35" s="1" t="s">
        <v>21</v>
      </c>
      <c r="H35" s="1" t="s">
        <v>21</v>
      </c>
      <c r="I35" s="15" t="s">
        <v>25</v>
      </c>
      <c r="J35" s="15">
        <v>225</v>
      </c>
      <c r="K35" s="15">
        <v>245</v>
      </c>
      <c r="L35" s="6" t="s">
        <v>21</v>
      </c>
      <c r="M35" s="6" t="s">
        <v>21</v>
      </c>
      <c r="N35" s="15">
        <v>245</v>
      </c>
      <c r="O35" s="15">
        <v>245</v>
      </c>
      <c r="P35" s="7">
        <f t="shared" si="7"/>
        <v>245</v>
      </c>
      <c r="Q35" s="15">
        <v>245</v>
      </c>
      <c r="R35" s="6" t="s">
        <v>21</v>
      </c>
      <c r="S35" s="6" t="s">
        <v>21</v>
      </c>
      <c r="T35" s="15">
        <v>245</v>
      </c>
      <c r="U35" s="15">
        <v>245</v>
      </c>
    </row>
    <row r="36" spans="1:21" ht="198" x14ac:dyDescent="0.25">
      <c r="A36" s="124"/>
      <c r="B36" s="62" t="s">
        <v>155</v>
      </c>
      <c r="C36" s="1" t="s">
        <v>21</v>
      </c>
      <c r="D36" s="1" t="s">
        <v>21</v>
      </c>
      <c r="E36" s="1" t="s">
        <v>21</v>
      </c>
      <c r="F36" s="1" t="s">
        <v>21</v>
      </c>
      <c r="G36" s="1" t="s">
        <v>21</v>
      </c>
      <c r="H36" s="1" t="s">
        <v>21</v>
      </c>
      <c r="I36" s="13" t="s">
        <v>24</v>
      </c>
      <c r="J36" s="15">
        <v>0</v>
      </c>
      <c r="K36" s="15">
        <v>0</v>
      </c>
      <c r="L36" s="6" t="s">
        <v>21</v>
      </c>
      <c r="M36" s="6" t="s">
        <v>21</v>
      </c>
      <c r="N36" s="15">
        <v>0</v>
      </c>
      <c r="O36" s="15">
        <v>0</v>
      </c>
      <c r="P36" s="7">
        <f t="shared" si="7"/>
        <v>0</v>
      </c>
      <c r="Q36" s="15">
        <v>0</v>
      </c>
      <c r="R36" s="6" t="s">
        <v>21</v>
      </c>
      <c r="S36" s="6" t="s">
        <v>21</v>
      </c>
      <c r="T36" s="15">
        <v>0</v>
      </c>
      <c r="U36" s="15">
        <v>0</v>
      </c>
    </row>
    <row r="37" spans="1:21" ht="181.5" x14ac:dyDescent="0.25">
      <c r="A37" s="124"/>
      <c r="B37" s="62" t="s">
        <v>156</v>
      </c>
      <c r="C37" s="1" t="s">
        <v>21</v>
      </c>
      <c r="D37" s="1" t="s">
        <v>21</v>
      </c>
      <c r="E37" s="1" t="s">
        <v>21</v>
      </c>
      <c r="F37" s="1" t="s">
        <v>21</v>
      </c>
      <c r="G37" s="1" t="s">
        <v>21</v>
      </c>
      <c r="H37" s="1" t="s">
        <v>21</v>
      </c>
      <c r="I37" s="13" t="s">
        <v>24</v>
      </c>
      <c r="J37" s="6">
        <v>0.12</v>
      </c>
      <c r="K37" s="6">
        <v>0.12</v>
      </c>
      <c r="L37" s="6" t="s">
        <v>21</v>
      </c>
      <c r="M37" s="6" t="s">
        <v>21</v>
      </c>
      <c r="N37" s="6">
        <v>0.12</v>
      </c>
      <c r="O37" s="6">
        <v>0.12</v>
      </c>
      <c r="P37" s="7">
        <v>0.11</v>
      </c>
      <c r="Q37" s="6">
        <v>0.12</v>
      </c>
      <c r="R37" s="6" t="s">
        <v>21</v>
      </c>
      <c r="S37" s="6" t="s">
        <v>21</v>
      </c>
      <c r="T37" s="6">
        <v>0.12</v>
      </c>
      <c r="U37" s="6">
        <v>0.12</v>
      </c>
    </row>
    <row r="38" spans="1:21" ht="66" x14ac:dyDescent="0.25">
      <c r="A38" s="124"/>
      <c r="B38" s="62" t="s">
        <v>157</v>
      </c>
      <c r="C38" s="1" t="s">
        <v>21</v>
      </c>
      <c r="D38" s="1" t="s">
        <v>21</v>
      </c>
      <c r="E38" s="1" t="s">
        <v>21</v>
      </c>
      <c r="F38" s="1" t="s">
        <v>21</v>
      </c>
      <c r="G38" s="1" t="s">
        <v>21</v>
      </c>
      <c r="H38" s="1" t="s">
        <v>21</v>
      </c>
      <c r="I38" s="13" t="s">
        <v>24</v>
      </c>
      <c r="J38" s="15">
        <v>100</v>
      </c>
      <c r="K38" s="15">
        <v>100</v>
      </c>
      <c r="L38" s="6" t="s">
        <v>21</v>
      </c>
      <c r="M38" s="6" t="s">
        <v>21</v>
      </c>
      <c r="N38" s="15">
        <v>100</v>
      </c>
      <c r="O38" s="15">
        <v>100</v>
      </c>
      <c r="P38" s="7">
        <f t="shared" si="7"/>
        <v>100</v>
      </c>
      <c r="Q38" s="15">
        <v>100</v>
      </c>
      <c r="R38" s="6" t="s">
        <v>21</v>
      </c>
      <c r="S38" s="6" t="s">
        <v>21</v>
      </c>
      <c r="T38" s="15">
        <v>100</v>
      </c>
      <c r="U38" s="15">
        <v>100</v>
      </c>
    </row>
    <row r="39" spans="1:21" ht="66" x14ac:dyDescent="0.25">
      <c r="A39" s="124"/>
      <c r="B39" s="62" t="s">
        <v>158</v>
      </c>
      <c r="C39" s="1" t="s">
        <v>21</v>
      </c>
      <c r="D39" s="1" t="s">
        <v>21</v>
      </c>
      <c r="E39" s="1" t="s">
        <v>21</v>
      </c>
      <c r="F39" s="1" t="s">
        <v>21</v>
      </c>
      <c r="G39" s="1" t="s">
        <v>21</v>
      </c>
      <c r="H39" s="1" t="s">
        <v>21</v>
      </c>
      <c r="I39" s="13" t="s">
        <v>24</v>
      </c>
      <c r="J39" s="15">
        <v>49.9</v>
      </c>
      <c r="K39" s="15">
        <v>49.9</v>
      </c>
      <c r="L39" s="6" t="s">
        <v>21</v>
      </c>
      <c r="M39" s="6" t="s">
        <v>21</v>
      </c>
      <c r="N39" s="15">
        <v>49.9</v>
      </c>
      <c r="O39" s="15">
        <v>49.9</v>
      </c>
      <c r="P39" s="7">
        <f t="shared" si="7"/>
        <v>49.9</v>
      </c>
      <c r="Q39" s="15">
        <v>49.9</v>
      </c>
      <c r="R39" s="6" t="s">
        <v>21</v>
      </c>
      <c r="S39" s="6" t="s">
        <v>21</v>
      </c>
      <c r="T39" s="15">
        <v>49.9</v>
      </c>
      <c r="U39" s="15">
        <v>49.9</v>
      </c>
    </row>
    <row r="40" spans="1:21" ht="33" x14ac:dyDescent="0.25">
      <c r="A40" s="179" t="s">
        <v>79</v>
      </c>
      <c r="B40" s="124" t="s">
        <v>161</v>
      </c>
      <c r="C40" s="161" t="s">
        <v>50</v>
      </c>
      <c r="D40" s="44">
        <v>856</v>
      </c>
      <c r="E40" s="1" t="s">
        <v>21</v>
      </c>
      <c r="F40" s="22" t="s">
        <v>113</v>
      </c>
      <c r="G40" s="1" t="s">
        <v>21</v>
      </c>
      <c r="H40" s="41" t="s">
        <v>2</v>
      </c>
      <c r="I40" s="3" t="s">
        <v>22</v>
      </c>
      <c r="J40" s="6">
        <v>10201.290000000001</v>
      </c>
      <c r="K40" s="6">
        <f>SUM(K41:K45)</f>
        <v>14095.2</v>
      </c>
      <c r="L40" s="6">
        <f t="shared" ref="L40:N40" si="32">SUM(L41:L45)</f>
        <v>14095.2</v>
      </c>
      <c r="M40" s="6">
        <f t="shared" si="32"/>
        <v>14095.2</v>
      </c>
      <c r="N40" s="6">
        <f t="shared" si="32"/>
        <v>13881.87</v>
      </c>
      <c r="O40" s="6">
        <f>SUM(O41:O45)</f>
        <v>14178.7</v>
      </c>
      <c r="P40" s="7">
        <f t="shared" si="7"/>
        <v>13881.87</v>
      </c>
      <c r="Q40" s="6">
        <f>SUM(Q41:Q45)</f>
        <v>14178.7</v>
      </c>
      <c r="R40" s="6">
        <f t="shared" ref="R40:T40" si="33">SUM(R41:R45)</f>
        <v>14178.7</v>
      </c>
      <c r="S40" s="6">
        <f t="shared" si="33"/>
        <v>14178.7</v>
      </c>
      <c r="T40" s="6">
        <f t="shared" si="33"/>
        <v>12629.13</v>
      </c>
      <c r="U40" s="6">
        <f>SUM(U41:U45)</f>
        <v>14178.7</v>
      </c>
    </row>
    <row r="41" spans="1:21" ht="16.5" x14ac:dyDescent="0.25">
      <c r="A41" s="180"/>
      <c r="B41" s="124"/>
      <c r="C41" s="151"/>
      <c r="D41" s="2"/>
      <c r="E41" s="2"/>
      <c r="F41" s="2"/>
      <c r="G41" s="2"/>
      <c r="H41" s="41" t="s">
        <v>3</v>
      </c>
      <c r="I41" s="3" t="s">
        <v>22</v>
      </c>
      <c r="J41" s="6">
        <v>0</v>
      </c>
      <c r="K41" s="6">
        <v>0</v>
      </c>
      <c r="L41" s="6">
        <v>0</v>
      </c>
      <c r="M41" s="6">
        <v>0</v>
      </c>
      <c r="N41" s="6">
        <v>0</v>
      </c>
      <c r="O41" s="6">
        <v>0</v>
      </c>
      <c r="P41" s="7">
        <f t="shared" si="7"/>
        <v>0</v>
      </c>
      <c r="Q41" s="6">
        <v>0</v>
      </c>
      <c r="R41" s="6">
        <v>0</v>
      </c>
      <c r="S41" s="6">
        <v>0</v>
      </c>
      <c r="T41" s="6">
        <v>0</v>
      </c>
      <c r="U41" s="6">
        <v>0</v>
      </c>
    </row>
    <row r="42" spans="1:21" ht="49.5" x14ac:dyDescent="0.25">
      <c r="A42" s="180"/>
      <c r="B42" s="124"/>
      <c r="C42" s="151"/>
      <c r="D42" s="2"/>
      <c r="E42" s="2"/>
      <c r="F42" s="2"/>
      <c r="G42" s="2"/>
      <c r="H42" s="41" t="s">
        <v>5</v>
      </c>
      <c r="I42" s="3" t="s">
        <v>22</v>
      </c>
      <c r="J42" s="6">
        <v>10201.290000000001</v>
      </c>
      <c r="K42" s="6">
        <v>14095.2</v>
      </c>
      <c r="L42" s="6">
        <v>14095.2</v>
      </c>
      <c r="M42" s="6">
        <v>14095.2</v>
      </c>
      <c r="N42" s="6">
        <v>13881.87</v>
      </c>
      <c r="O42" s="6">
        <v>14178.7</v>
      </c>
      <c r="P42" s="7">
        <f t="shared" si="7"/>
        <v>13881.87</v>
      </c>
      <c r="Q42" s="6">
        <v>14178.7</v>
      </c>
      <c r="R42" s="6">
        <v>14178.7</v>
      </c>
      <c r="S42" s="6">
        <v>14178.7</v>
      </c>
      <c r="T42" s="6">
        <v>12629.13</v>
      </c>
      <c r="U42" s="6">
        <v>14178.7</v>
      </c>
    </row>
    <row r="43" spans="1:21" ht="16.5" x14ac:dyDescent="0.25">
      <c r="A43" s="180"/>
      <c r="B43" s="124"/>
      <c r="C43" s="151"/>
      <c r="D43" s="1" t="s">
        <v>21</v>
      </c>
      <c r="E43" s="1" t="s">
        <v>21</v>
      </c>
      <c r="F43" s="1" t="s">
        <v>21</v>
      </c>
      <c r="G43" s="1" t="s">
        <v>21</v>
      </c>
      <c r="H43" s="41" t="s">
        <v>4</v>
      </c>
      <c r="I43" s="3" t="s">
        <v>22</v>
      </c>
      <c r="J43" s="6">
        <v>0</v>
      </c>
      <c r="K43" s="6">
        <v>0</v>
      </c>
      <c r="L43" s="6">
        <v>0</v>
      </c>
      <c r="M43" s="6">
        <v>0</v>
      </c>
      <c r="N43" s="6">
        <v>0</v>
      </c>
      <c r="O43" s="6">
        <v>0</v>
      </c>
      <c r="P43" s="7">
        <f t="shared" si="7"/>
        <v>0</v>
      </c>
      <c r="Q43" s="6">
        <v>0</v>
      </c>
      <c r="R43" s="6">
        <v>0</v>
      </c>
      <c r="S43" s="6">
        <v>0</v>
      </c>
      <c r="T43" s="6">
        <v>0</v>
      </c>
      <c r="U43" s="6">
        <v>0</v>
      </c>
    </row>
    <row r="44" spans="1:21" ht="82.5" x14ac:dyDescent="0.25">
      <c r="A44" s="180"/>
      <c r="B44" s="124"/>
      <c r="C44" s="151"/>
      <c r="D44" s="1" t="s">
        <v>21</v>
      </c>
      <c r="E44" s="1" t="s">
        <v>21</v>
      </c>
      <c r="F44" s="1" t="s">
        <v>21</v>
      </c>
      <c r="G44" s="1" t="s">
        <v>21</v>
      </c>
      <c r="H44" s="41" t="s">
        <v>6</v>
      </c>
      <c r="I44" s="3" t="s">
        <v>22</v>
      </c>
      <c r="J44" s="6">
        <v>0</v>
      </c>
      <c r="K44" s="6">
        <v>0</v>
      </c>
      <c r="L44" s="6">
        <v>0</v>
      </c>
      <c r="M44" s="6">
        <v>0</v>
      </c>
      <c r="N44" s="6">
        <v>0</v>
      </c>
      <c r="O44" s="6">
        <v>0</v>
      </c>
      <c r="P44" s="7">
        <f t="shared" si="7"/>
        <v>0</v>
      </c>
      <c r="Q44" s="6">
        <v>0</v>
      </c>
      <c r="R44" s="6">
        <v>0</v>
      </c>
      <c r="S44" s="6">
        <v>0</v>
      </c>
      <c r="T44" s="6">
        <v>0</v>
      </c>
      <c r="U44" s="6">
        <v>0</v>
      </c>
    </row>
    <row r="45" spans="1:21" ht="33" x14ac:dyDescent="0.25">
      <c r="A45" s="181"/>
      <c r="B45" s="124"/>
      <c r="C45" s="152"/>
      <c r="D45" s="1" t="s">
        <v>21</v>
      </c>
      <c r="E45" s="1" t="s">
        <v>21</v>
      </c>
      <c r="F45" s="1" t="s">
        <v>21</v>
      </c>
      <c r="G45" s="1" t="s">
        <v>21</v>
      </c>
      <c r="H45" s="41" t="s">
        <v>7</v>
      </c>
      <c r="I45" s="3" t="s">
        <v>22</v>
      </c>
      <c r="J45" s="6">
        <v>0</v>
      </c>
      <c r="K45" s="6">
        <v>0</v>
      </c>
      <c r="L45" s="6">
        <v>0</v>
      </c>
      <c r="M45" s="6">
        <v>0</v>
      </c>
      <c r="N45" s="6">
        <v>0</v>
      </c>
      <c r="O45" s="6">
        <v>0</v>
      </c>
      <c r="P45" s="7">
        <f t="shared" si="7"/>
        <v>0</v>
      </c>
      <c r="Q45" s="6">
        <v>0</v>
      </c>
      <c r="R45" s="6">
        <v>0</v>
      </c>
      <c r="S45" s="6">
        <v>0</v>
      </c>
      <c r="T45" s="6">
        <v>0</v>
      </c>
      <c r="U45" s="6">
        <v>0</v>
      </c>
    </row>
    <row r="46" spans="1:21" ht="82.5" x14ac:dyDescent="0.25">
      <c r="A46" s="121" t="s">
        <v>187</v>
      </c>
      <c r="B46" s="62" t="s">
        <v>70</v>
      </c>
      <c r="C46" s="44" t="s">
        <v>21</v>
      </c>
      <c r="D46" s="1" t="s">
        <v>21</v>
      </c>
      <c r="E46" s="1" t="s">
        <v>21</v>
      </c>
      <c r="F46" s="1" t="s">
        <v>21</v>
      </c>
      <c r="G46" s="1" t="s">
        <v>21</v>
      </c>
      <c r="H46" s="44" t="s">
        <v>21</v>
      </c>
      <c r="I46" s="13" t="s">
        <v>24</v>
      </c>
      <c r="J46" s="15" t="s">
        <v>151</v>
      </c>
      <c r="K46" s="15">
        <v>99.9</v>
      </c>
      <c r="L46" s="6" t="s">
        <v>21</v>
      </c>
      <c r="M46" s="6" t="s">
        <v>21</v>
      </c>
      <c r="N46" s="15">
        <v>99.9</v>
      </c>
      <c r="O46" s="15">
        <v>100</v>
      </c>
      <c r="P46" s="7">
        <f t="shared" si="7"/>
        <v>99.9</v>
      </c>
      <c r="Q46" s="15">
        <v>99.9</v>
      </c>
      <c r="R46" s="6" t="s">
        <v>21</v>
      </c>
      <c r="S46" s="6" t="s">
        <v>21</v>
      </c>
      <c r="T46" s="15">
        <v>99.9</v>
      </c>
      <c r="U46" s="15">
        <v>100</v>
      </c>
    </row>
    <row r="47" spans="1:21" ht="148.5" x14ac:dyDescent="0.25">
      <c r="A47" s="125"/>
      <c r="B47" s="42" t="s">
        <v>162</v>
      </c>
      <c r="C47" s="1" t="s">
        <v>21</v>
      </c>
      <c r="D47" s="1" t="s">
        <v>21</v>
      </c>
      <c r="E47" s="1" t="s">
        <v>21</v>
      </c>
      <c r="F47" s="1" t="s">
        <v>21</v>
      </c>
      <c r="G47" s="1" t="s">
        <v>21</v>
      </c>
      <c r="H47" s="1" t="s">
        <v>21</v>
      </c>
      <c r="I47" s="13" t="s">
        <v>24</v>
      </c>
      <c r="J47" s="15">
        <v>8</v>
      </c>
      <c r="K47" s="6">
        <v>10</v>
      </c>
      <c r="L47" s="6" t="s">
        <v>21</v>
      </c>
      <c r="M47" s="6" t="s">
        <v>21</v>
      </c>
      <c r="N47" s="15">
        <v>10</v>
      </c>
      <c r="O47" s="15">
        <v>10</v>
      </c>
      <c r="P47" s="7">
        <f t="shared" si="7"/>
        <v>10</v>
      </c>
      <c r="Q47" s="6">
        <v>10</v>
      </c>
      <c r="R47" s="6" t="s">
        <v>21</v>
      </c>
      <c r="S47" s="6" t="s">
        <v>21</v>
      </c>
      <c r="T47" s="15">
        <v>10</v>
      </c>
      <c r="U47" s="15">
        <v>10</v>
      </c>
    </row>
    <row r="48" spans="1:21" ht="33" x14ac:dyDescent="0.25">
      <c r="A48" s="121" t="s">
        <v>35</v>
      </c>
      <c r="B48" s="121" t="s">
        <v>163</v>
      </c>
      <c r="C48" s="161" t="s">
        <v>50</v>
      </c>
      <c r="D48" s="44">
        <v>856</v>
      </c>
      <c r="E48" s="1" t="s">
        <v>21</v>
      </c>
      <c r="F48" s="22" t="s">
        <v>114</v>
      </c>
      <c r="G48" s="1" t="s">
        <v>21</v>
      </c>
      <c r="H48" s="41" t="s">
        <v>2</v>
      </c>
      <c r="I48" s="3" t="s">
        <v>22</v>
      </c>
      <c r="J48" s="6">
        <v>1277.3399999999999</v>
      </c>
      <c r="K48" s="6">
        <f>SUM(K49:K53)</f>
        <v>1329.34</v>
      </c>
      <c r="L48" s="6">
        <f t="shared" ref="L48:N48" si="34">SUM(L49:L53)</f>
        <v>1329.34</v>
      </c>
      <c r="M48" s="6">
        <f t="shared" si="34"/>
        <v>1329.34</v>
      </c>
      <c r="N48" s="6">
        <f t="shared" si="34"/>
        <v>1261.94</v>
      </c>
      <c r="O48" s="6">
        <f>SUM(O49:O53)</f>
        <v>2048.8000000000002</v>
      </c>
      <c r="P48" s="7">
        <f t="shared" si="7"/>
        <v>1261.94</v>
      </c>
      <c r="Q48" s="6">
        <f>SUM(Q49:Q53)</f>
        <v>1686.4</v>
      </c>
      <c r="R48" s="6">
        <f t="shared" ref="R48:S48" si="35">SUM(R49:R53)</f>
        <v>2764.5</v>
      </c>
      <c r="S48" s="6">
        <f t="shared" si="35"/>
        <v>1686.4</v>
      </c>
      <c r="T48" s="6">
        <f t="shared" ref="T48" si="36">SUM(T49:T53)</f>
        <v>1547.3</v>
      </c>
      <c r="U48" s="6">
        <f>SUM(U49:U53)</f>
        <v>1319.8</v>
      </c>
    </row>
    <row r="49" spans="1:21" ht="16.5" x14ac:dyDescent="0.25">
      <c r="A49" s="124"/>
      <c r="B49" s="124"/>
      <c r="C49" s="151"/>
      <c r="D49" s="2"/>
      <c r="E49" s="2"/>
      <c r="F49" s="2"/>
      <c r="G49" s="2"/>
      <c r="H49" s="41" t="s">
        <v>3</v>
      </c>
      <c r="I49" s="3" t="s">
        <v>22</v>
      </c>
      <c r="J49" s="6">
        <v>0</v>
      </c>
      <c r="K49" s="6">
        <v>0</v>
      </c>
      <c r="L49" s="6">
        <v>0</v>
      </c>
      <c r="M49" s="6">
        <v>0</v>
      </c>
      <c r="N49" s="6">
        <v>0</v>
      </c>
      <c r="O49" s="6">
        <v>0</v>
      </c>
      <c r="P49" s="7">
        <f t="shared" si="7"/>
        <v>0</v>
      </c>
      <c r="Q49" s="6">
        <v>0</v>
      </c>
      <c r="R49" s="6">
        <v>0</v>
      </c>
      <c r="S49" s="6">
        <v>0</v>
      </c>
      <c r="T49" s="6">
        <v>0</v>
      </c>
      <c r="U49" s="6">
        <v>0</v>
      </c>
    </row>
    <row r="50" spans="1:21" ht="49.5" x14ac:dyDescent="0.25">
      <c r="A50" s="124"/>
      <c r="B50" s="124"/>
      <c r="C50" s="151"/>
      <c r="D50" s="2"/>
      <c r="E50" s="2"/>
      <c r="F50" s="2"/>
      <c r="G50" s="2"/>
      <c r="H50" s="41" t="s">
        <v>5</v>
      </c>
      <c r="I50" s="3" t="s">
        <v>22</v>
      </c>
      <c r="J50" s="6">
        <v>1277.3399999999999</v>
      </c>
      <c r="K50" s="21">
        <v>1329.34</v>
      </c>
      <c r="L50" s="21">
        <v>1329.34</v>
      </c>
      <c r="M50" s="21">
        <v>1329.34</v>
      </c>
      <c r="N50" s="21">
        <v>1261.94</v>
      </c>
      <c r="O50" s="6">
        <v>2048.8000000000002</v>
      </c>
      <c r="P50" s="7">
        <f t="shared" si="7"/>
        <v>1261.94</v>
      </c>
      <c r="Q50" s="21">
        <v>1686.4</v>
      </c>
      <c r="R50" s="21">
        <v>2764.5</v>
      </c>
      <c r="S50" s="21">
        <v>1686.4</v>
      </c>
      <c r="T50" s="21">
        <v>1547.3</v>
      </c>
      <c r="U50" s="6">
        <v>1319.8</v>
      </c>
    </row>
    <row r="51" spans="1:21" ht="16.5" x14ac:dyDescent="0.25">
      <c r="A51" s="124"/>
      <c r="B51" s="124"/>
      <c r="C51" s="151"/>
      <c r="D51" s="1" t="s">
        <v>21</v>
      </c>
      <c r="E51" s="1" t="s">
        <v>21</v>
      </c>
      <c r="F51" s="1" t="s">
        <v>21</v>
      </c>
      <c r="G51" s="1" t="s">
        <v>21</v>
      </c>
      <c r="H51" s="41" t="s">
        <v>4</v>
      </c>
      <c r="I51" s="3" t="s">
        <v>22</v>
      </c>
      <c r="J51" s="6">
        <v>0</v>
      </c>
      <c r="K51" s="6">
        <v>0</v>
      </c>
      <c r="L51" s="6">
        <v>0</v>
      </c>
      <c r="M51" s="6">
        <v>0</v>
      </c>
      <c r="N51" s="6">
        <v>0</v>
      </c>
      <c r="O51" s="6">
        <v>0</v>
      </c>
      <c r="P51" s="7">
        <f t="shared" si="7"/>
        <v>0</v>
      </c>
      <c r="Q51" s="6">
        <v>0</v>
      </c>
      <c r="R51" s="6">
        <v>0</v>
      </c>
      <c r="S51" s="6">
        <v>0</v>
      </c>
      <c r="T51" s="6">
        <v>0</v>
      </c>
      <c r="U51" s="6">
        <v>0</v>
      </c>
    </row>
    <row r="52" spans="1:21" ht="82.5" x14ac:dyDescent="0.25">
      <c r="A52" s="124"/>
      <c r="B52" s="124"/>
      <c r="C52" s="151"/>
      <c r="D52" s="1" t="s">
        <v>21</v>
      </c>
      <c r="E52" s="1" t="s">
        <v>21</v>
      </c>
      <c r="F52" s="1" t="s">
        <v>21</v>
      </c>
      <c r="G52" s="1" t="s">
        <v>21</v>
      </c>
      <c r="H52" s="41" t="s">
        <v>6</v>
      </c>
      <c r="I52" s="3" t="s">
        <v>22</v>
      </c>
      <c r="J52" s="6">
        <v>0</v>
      </c>
      <c r="K52" s="21">
        <v>0</v>
      </c>
      <c r="L52" s="21">
        <v>0</v>
      </c>
      <c r="M52" s="21">
        <v>0</v>
      </c>
      <c r="N52" s="6">
        <v>0</v>
      </c>
      <c r="O52" s="6">
        <v>0</v>
      </c>
      <c r="P52" s="7">
        <f t="shared" si="7"/>
        <v>0</v>
      </c>
      <c r="Q52" s="21">
        <v>0</v>
      </c>
      <c r="R52" s="21">
        <v>0</v>
      </c>
      <c r="S52" s="21">
        <v>0</v>
      </c>
      <c r="T52" s="6">
        <v>0</v>
      </c>
      <c r="U52" s="6">
        <v>0</v>
      </c>
    </row>
    <row r="53" spans="1:21" ht="33" x14ac:dyDescent="0.25">
      <c r="A53" s="125"/>
      <c r="B53" s="125"/>
      <c r="C53" s="152"/>
      <c r="D53" s="1" t="s">
        <v>21</v>
      </c>
      <c r="E53" s="1" t="s">
        <v>21</v>
      </c>
      <c r="F53" s="1" t="s">
        <v>21</v>
      </c>
      <c r="G53" s="1" t="s">
        <v>21</v>
      </c>
      <c r="H53" s="41" t="s">
        <v>7</v>
      </c>
      <c r="I53" s="3" t="s">
        <v>22</v>
      </c>
      <c r="J53" s="6">
        <v>0</v>
      </c>
      <c r="K53" s="6">
        <v>0</v>
      </c>
      <c r="L53" s="6">
        <v>0</v>
      </c>
      <c r="M53" s="6">
        <v>0</v>
      </c>
      <c r="N53" s="6">
        <v>0</v>
      </c>
      <c r="O53" s="6">
        <v>0</v>
      </c>
      <c r="P53" s="7">
        <f t="shared" si="7"/>
        <v>0</v>
      </c>
      <c r="Q53" s="6">
        <v>0</v>
      </c>
      <c r="R53" s="6">
        <v>0</v>
      </c>
      <c r="S53" s="6">
        <v>0</v>
      </c>
      <c r="T53" s="6">
        <v>0</v>
      </c>
      <c r="U53" s="6">
        <v>0</v>
      </c>
    </row>
    <row r="54" spans="1:21" ht="82.5" x14ac:dyDescent="0.25">
      <c r="A54" s="37" t="s">
        <v>188</v>
      </c>
      <c r="B54" s="26" t="s">
        <v>159</v>
      </c>
      <c r="C54" s="44" t="s">
        <v>21</v>
      </c>
      <c r="D54" s="44" t="s">
        <v>21</v>
      </c>
      <c r="E54" s="44" t="s">
        <v>21</v>
      </c>
      <c r="F54" s="44" t="s">
        <v>21</v>
      </c>
      <c r="G54" s="44" t="s">
        <v>21</v>
      </c>
      <c r="H54" s="44" t="s">
        <v>21</v>
      </c>
      <c r="I54" s="44" t="s">
        <v>24</v>
      </c>
      <c r="J54" s="25">
        <v>99</v>
      </c>
      <c r="K54" s="25">
        <v>99</v>
      </c>
      <c r="L54" s="25" t="s">
        <v>21</v>
      </c>
      <c r="M54" s="25" t="s">
        <v>21</v>
      </c>
      <c r="N54" s="25">
        <v>99</v>
      </c>
      <c r="O54" s="25">
        <v>100</v>
      </c>
      <c r="P54" s="7">
        <f t="shared" si="7"/>
        <v>99</v>
      </c>
      <c r="Q54" s="25">
        <v>99</v>
      </c>
      <c r="R54" s="25" t="s">
        <v>21</v>
      </c>
      <c r="S54" s="25" t="s">
        <v>21</v>
      </c>
      <c r="T54" s="25">
        <v>99</v>
      </c>
      <c r="U54" s="25">
        <v>100</v>
      </c>
    </row>
    <row r="55" spans="1:21" ht="33" x14ac:dyDescent="0.25">
      <c r="A55" s="121" t="s">
        <v>36</v>
      </c>
      <c r="B55" s="191" t="s">
        <v>80</v>
      </c>
      <c r="C55" s="121" t="s">
        <v>149</v>
      </c>
      <c r="D55" s="1">
        <v>855</v>
      </c>
      <c r="E55" s="1">
        <v>1003</v>
      </c>
      <c r="F55" s="38" t="s">
        <v>115</v>
      </c>
      <c r="G55" s="1">
        <v>310</v>
      </c>
      <c r="H55" s="40" t="s">
        <v>2</v>
      </c>
      <c r="I55" s="20" t="s">
        <v>22</v>
      </c>
      <c r="J55" s="6">
        <v>425.28</v>
      </c>
      <c r="K55" s="6">
        <f>SUM(K56:K60)</f>
        <v>1740.49</v>
      </c>
      <c r="L55" s="6">
        <f t="shared" ref="L55:N55" si="37">SUM(L56:L60)</f>
        <v>1740.49</v>
      </c>
      <c r="M55" s="6">
        <f t="shared" si="37"/>
        <v>1740.49</v>
      </c>
      <c r="N55" s="6">
        <f t="shared" si="37"/>
        <v>1683.98</v>
      </c>
      <c r="O55" s="6">
        <f>SUM(O56:O60)</f>
        <v>1313.9</v>
      </c>
      <c r="P55" s="7">
        <f t="shared" si="7"/>
        <v>1683.98</v>
      </c>
      <c r="Q55" s="6">
        <f>SUM(Q56:Q60)</f>
        <v>4195</v>
      </c>
      <c r="R55" s="6">
        <f t="shared" ref="R55:S55" si="38">SUM(R56:R60)</f>
        <v>3309.7</v>
      </c>
      <c r="S55" s="6">
        <f t="shared" si="38"/>
        <v>4195</v>
      </c>
      <c r="T55" s="6">
        <f t="shared" ref="T55" si="39">SUM(T56:T60)</f>
        <v>4159.01</v>
      </c>
      <c r="U55" s="6">
        <f>SUM(U56:U60)</f>
        <v>3442.1</v>
      </c>
    </row>
    <row r="56" spans="1:21" ht="16.5" x14ac:dyDescent="0.25">
      <c r="A56" s="124"/>
      <c r="B56" s="192"/>
      <c r="C56" s="124"/>
      <c r="D56" s="2"/>
      <c r="E56" s="2"/>
      <c r="F56" s="2"/>
      <c r="G56" s="2"/>
      <c r="H56" s="41" t="s">
        <v>3</v>
      </c>
      <c r="I56" s="3" t="s">
        <v>22</v>
      </c>
      <c r="J56" s="6">
        <v>0</v>
      </c>
      <c r="K56" s="6">
        <v>0</v>
      </c>
      <c r="L56" s="6">
        <v>0</v>
      </c>
      <c r="M56" s="6">
        <v>0</v>
      </c>
      <c r="N56" s="6">
        <v>0</v>
      </c>
      <c r="O56" s="6">
        <v>0</v>
      </c>
      <c r="P56" s="7">
        <f t="shared" si="7"/>
        <v>0</v>
      </c>
      <c r="Q56" s="6">
        <v>0</v>
      </c>
      <c r="R56" s="6">
        <v>0</v>
      </c>
      <c r="S56" s="6">
        <v>0</v>
      </c>
      <c r="T56" s="6">
        <v>0</v>
      </c>
      <c r="U56" s="6">
        <v>0</v>
      </c>
    </row>
    <row r="57" spans="1:21" ht="49.5" x14ac:dyDescent="0.25">
      <c r="A57" s="124"/>
      <c r="B57" s="192"/>
      <c r="C57" s="124"/>
      <c r="D57" s="2"/>
      <c r="E57" s="2"/>
      <c r="F57" s="2"/>
      <c r="G57" s="2"/>
      <c r="H57" s="41" t="s">
        <v>5</v>
      </c>
      <c r="I57" s="3" t="s">
        <v>22</v>
      </c>
      <c r="J57" s="6">
        <v>425.28</v>
      </c>
      <c r="K57" s="6">
        <v>1740.49</v>
      </c>
      <c r="L57" s="6">
        <v>1740.49</v>
      </c>
      <c r="M57" s="6">
        <v>1740.49</v>
      </c>
      <c r="N57" s="6">
        <v>1683.98</v>
      </c>
      <c r="O57" s="6">
        <v>1313.9</v>
      </c>
      <c r="P57" s="7">
        <f t="shared" si="7"/>
        <v>1683.98</v>
      </c>
      <c r="Q57" s="6">
        <v>4195</v>
      </c>
      <c r="R57" s="6">
        <v>3309.7</v>
      </c>
      <c r="S57" s="6">
        <v>4195</v>
      </c>
      <c r="T57" s="6">
        <v>4159.01</v>
      </c>
      <c r="U57" s="6">
        <v>3442.1</v>
      </c>
    </row>
    <row r="58" spans="1:21" ht="16.5" x14ac:dyDescent="0.25">
      <c r="A58" s="124"/>
      <c r="B58" s="192"/>
      <c r="C58" s="39"/>
      <c r="D58" s="1" t="s">
        <v>21</v>
      </c>
      <c r="E58" s="1" t="s">
        <v>21</v>
      </c>
      <c r="F58" s="1" t="s">
        <v>21</v>
      </c>
      <c r="G58" s="1" t="s">
        <v>21</v>
      </c>
      <c r="H58" s="41" t="s">
        <v>4</v>
      </c>
      <c r="I58" s="3" t="s">
        <v>22</v>
      </c>
      <c r="J58" s="6">
        <v>0</v>
      </c>
      <c r="K58" s="6">
        <v>0</v>
      </c>
      <c r="L58" s="6">
        <v>0</v>
      </c>
      <c r="M58" s="6">
        <v>0</v>
      </c>
      <c r="N58" s="6">
        <v>0</v>
      </c>
      <c r="O58" s="6">
        <v>0</v>
      </c>
      <c r="P58" s="7">
        <f t="shared" si="7"/>
        <v>0</v>
      </c>
      <c r="Q58" s="6">
        <v>0</v>
      </c>
      <c r="R58" s="6">
        <v>0</v>
      </c>
      <c r="S58" s="6">
        <v>0</v>
      </c>
      <c r="T58" s="6">
        <v>0</v>
      </c>
      <c r="U58" s="6">
        <v>0</v>
      </c>
    </row>
    <row r="59" spans="1:21" ht="82.5" x14ac:dyDescent="0.25">
      <c r="A59" s="124"/>
      <c r="B59" s="192"/>
      <c r="C59" s="39"/>
      <c r="D59" s="1" t="s">
        <v>21</v>
      </c>
      <c r="E59" s="1" t="s">
        <v>21</v>
      </c>
      <c r="F59" s="1" t="s">
        <v>21</v>
      </c>
      <c r="G59" s="1" t="s">
        <v>21</v>
      </c>
      <c r="H59" s="41" t="s">
        <v>6</v>
      </c>
      <c r="I59" s="3" t="s">
        <v>22</v>
      </c>
      <c r="J59" s="6">
        <v>0</v>
      </c>
      <c r="K59" s="6">
        <v>0</v>
      </c>
      <c r="L59" s="6">
        <v>0</v>
      </c>
      <c r="M59" s="6">
        <v>0</v>
      </c>
      <c r="N59" s="6">
        <v>0</v>
      </c>
      <c r="O59" s="6">
        <v>0</v>
      </c>
      <c r="P59" s="7">
        <f t="shared" si="7"/>
        <v>0</v>
      </c>
      <c r="Q59" s="6">
        <v>0</v>
      </c>
      <c r="R59" s="6">
        <v>0</v>
      </c>
      <c r="S59" s="6">
        <v>0</v>
      </c>
      <c r="T59" s="6">
        <v>0</v>
      </c>
      <c r="U59" s="6">
        <v>0</v>
      </c>
    </row>
    <row r="60" spans="1:21" ht="33" x14ac:dyDescent="0.25">
      <c r="A60" s="125"/>
      <c r="B60" s="193"/>
      <c r="C60" s="63"/>
      <c r="D60" s="1" t="s">
        <v>21</v>
      </c>
      <c r="E60" s="1" t="s">
        <v>21</v>
      </c>
      <c r="F60" s="1" t="s">
        <v>21</v>
      </c>
      <c r="G60" s="1" t="s">
        <v>21</v>
      </c>
      <c r="H60" s="41" t="s">
        <v>7</v>
      </c>
      <c r="I60" s="3" t="s">
        <v>22</v>
      </c>
      <c r="J60" s="6">
        <v>0</v>
      </c>
      <c r="K60" s="6">
        <v>0</v>
      </c>
      <c r="L60" s="6">
        <v>0</v>
      </c>
      <c r="M60" s="6">
        <v>0</v>
      </c>
      <c r="N60" s="6">
        <v>0</v>
      </c>
      <c r="O60" s="6">
        <v>0</v>
      </c>
      <c r="P60" s="7">
        <f t="shared" si="7"/>
        <v>0</v>
      </c>
      <c r="Q60" s="6">
        <v>0</v>
      </c>
      <c r="R60" s="6">
        <v>0</v>
      </c>
      <c r="S60" s="6">
        <v>0</v>
      </c>
      <c r="T60" s="6">
        <v>0</v>
      </c>
      <c r="U60" s="6">
        <v>0</v>
      </c>
    </row>
    <row r="61" spans="1:21" ht="66" x14ac:dyDescent="0.25">
      <c r="A61" s="37" t="s">
        <v>69</v>
      </c>
      <c r="B61" s="37" t="s">
        <v>60</v>
      </c>
      <c r="C61" s="1" t="s">
        <v>21</v>
      </c>
      <c r="D61" s="1" t="s">
        <v>21</v>
      </c>
      <c r="E61" s="1" t="s">
        <v>21</v>
      </c>
      <c r="F61" s="1" t="s">
        <v>21</v>
      </c>
      <c r="G61" s="1" t="s">
        <v>21</v>
      </c>
      <c r="H61" s="1" t="s">
        <v>21</v>
      </c>
      <c r="I61" s="13" t="s">
        <v>24</v>
      </c>
      <c r="J61" s="15">
        <v>18.5</v>
      </c>
      <c r="K61" s="15">
        <v>17</v>
      </c>
      <c r="L61" s="6" t="s">
        <v>21</v>
      </c>
      <c r="M61" s="6" t="s">
        <v>21</v>
      </c>
      <c r="N61" s="15">
        <v>17</v>
      </c>
      <c r="O61" s="15">
        <v>16.899999999999999</v>
      </c>
      <c r="P61" s="7">
        <v>16.8</v>
      </c>
      <c r="Q61" s="15">
        <v>16.899999999999999</v>
      </c>
      <c r="R61" s="6" t="s">
        <v>21</v>
      </c>
      <c r="S61" s="6" t="s">
        <v>21</v>
      </c>
      <c r="T61" s="15">
        <v>16.899999999999999</v>
      </c>
      <c r="U61" s="15">
        <v>16.5</v>
      </c>
    </row>
    <row r="62" spans="1:21" ht="33" x14ac:dyDescent="0.25">
      <c r="A62" s="170" t="s">
        <v>20</v>
      </c>
      <c r="B62" s="170" t="s">
        <v>81</v>
      </c>
      <c r="C62" s="170" t="s">
        <v>150</v>
      </c>
      <c r="D62" s="28">
        <v>840</v>
      </c>
      <c r="E62" s="28">
        <v>1006</v>
      </c>
      <c r="F62" s="29" t="s">
        <v>116</v>
      </c>
      <c r="G62" s="28" t="s">
        <v>21</v>
      </c>
      <c r="H62" s="64" t="s">
        <v>2</v>
      </c>
      <c r="I62" s="65" t="s">
        <v>22</v>
      </c>
      <c r="J62" s="66">
        <v>3680</v>
      </c>
      <c r="K62" s="66">
        <f>SUM(K63:K67)</f>
        <v>4000</v>
      </c>
      <c r="L62" s="66">
        <f t="shared" ref="L62:N62" si="40">SUM(L63:L67)</f>
        <v>4000</v>
      </c>
      <c r="M62" s="66">
        <f t="shared" si="40"/>
        <v>4000</v>
      </c>
      <c r="N62" s="66">
        <f t="shared" si="40"/>
        <v>4000</v>
      </c>
      <c r="O62" s="66">
        <f t="shared" ref="O62" si="41">SUM(O63:O67)</f>
        <v>4680</v>
      </c>
      <c r="P62" s="7">
        <f t="shared" si="7"/>
        <v>4000</v>
      </c>
      <c r="Q62" s="66">
        <f>SUM(Q63:Q67)</f>
        <v>20680</v>
      </c>
      <c r="R62" s="67">
        <f t="shared" ref="R62:S62" si="42">SUM(R63:R67)</f>
        <v>20680</v>
      </c>
      <c r="S62" s="66">
        <f t="shared" si="42"/>
        <v>20680</v>
      </c>
      <c r="T62" s="66">
        <f t="shared" ref="T62:U62" si="43">SUM(T63:T67)</f>
        <v>20680</v>
      </c>
      <c r="U62" s="66">
        <f t="shared" si="43"/>
        <v>40680</v>
      </c>
    </row>
    <row r="63" spans="1:21" ht="16.5" x14ac:dyDescent="0.25">
      <c r="A63" s="171"/>
      <c r="B63" s="173"/>
      <c r="C63" s="171"/>
      <c r="D63" s="30"/>
      <c r="E63" s="30"/>
      <c r="F63" s="30"/>
      <c r="G63" s="30"/>
      <c r="H63" s="68" t="s">
        <v>3</v>
      </c>
      <c r="I63" s="65" t="s">
        <v>22</v>
      </c>
      <c r="J63" s="66">
        <v>0</v>
      </c>
      <c r="K63" s="66">
        <f>K69+K77+K84+K91+K98+K106</f>
        <v>0</v>
      </c>
      <c r="L63" s="66">
        <f t="shared" ref="L63:N63" si="44">L69+L77+L84+L91+L98+L106</f>
        <v>0</v>
      </c>
      <c r="M63" s="66">
        <f t="shared" si="44"/>
        <v>0</v>
      </c>
      <c r="N63" s="66">
        <f t="shared" si="44"/>
        <v>0</v>
      </c>
      <c r="O63" s="66">
        <f t="shared" ref="O63" si="45">O69+O77+O84+O91+O98+O106</f>
        <v>0</v>
      </c>
      <c r="P63" s="7">
        <f t="shared" si="7"/>
        <v>0</v>
      </c>
      <c r="Q63" s="66">
        <f>Q69+Q77+Q84+Q91+Q98+Q106</f>
        <v>0</v>
      </c>
      <c r="R63" s="67">
        <f t="shared" ref="R63:S63" si="46">R69+R77+R84+R91+R98+R106</f>
        <v>0</v>
      </c>
      <c r="S63" s="66">
        <f t="shared" si="46"/>
        <v>0</v>
      </c>
      <c r="T63" s="66">
        <f t="shared" ref="T63:U63" si="47">T69+T77+T84+T91+T98+T106</f>
        <v>0</v>
      </c>
      <c r="U63" s="66">
        <f t="shared" si="47"/>
        <v>0</v>
      </c>
    </row>
    <row r="64" spans="1:21" ht="42.75" x14ac:dyDescent="0.25">
      <c r="A64" s="171"/>
      <c r="B64" s="173"/>
      <c r="C64" s="171"/>
      <c r="D64" s="30"/>
      <c r="E64" s="30"/>
      <c r="F64" s="30"/>
      <c r="G64" s="30"/>
      <c r="H64" s="68" t="s">
        <v>5</v>
      </c>
      <c r="I64" s="65" t="s">
        <v>22</v>
      </c>
      <c r="J64" s="66">
        <v>3680</v>
      </c>
      <c r="K64" s="66">
        <f>K70+K78+K85+K92+K99+K107</f>
        <v>4000</v>
      </c>
      <c r="L64" s="66">
        <f t="shared" ref="L64:N64" si="48">L70+L78+L85+L92+L99+L107</f>
        <v>4000</v>
      </c>
      <c r="M64" s="66">
        <f t="shared" si="48"/>
        <v>4000</v>
      </c>
      <c r="N64" s="66">
        <f t="shared" si="48"/>
        <v>4000</v>
      </c>
      <c r="O64" s="66">
        <f t="shared" ref="O64" si="49">O70+O78+O85+O92+O99+O107</f>
        <v>4680</v>
      </c>
      <c r="P64" s="7">
        <f t="shared" si="7"/>
        <v>4000</v>
      </c>
      <c r="Q64" s="66">
        <f>Q70+Q78+Q85+Q92+Q99+Q107</f>
        <v>10680</v>
      </c>
      <c r="R64" s="67">
        <f t="shared" ref="R64:S64" si="50">R70+R78+R85+R92+R99+R107</f>
        <v>10680</v>
      </c>
      <c r="S64" s="66">
        <f t="shared" si="50"/>
        <v>20680</v>
      </c>
      <c r="T64" s="66">
        <f t="shared" ref="T64:U64" si="51">T70+T78+T85+T92+T99+T107</f>
        <v>20680</v>
      </c>
      <c r="U64" s="66">
        <f t="shared" si="51"/>
        <v>20680</v>
      </c>
    </row>
    <row r="65" spans="1:21" ht="36.6" customHeight="1" x14ac:dyDescent="0.25">
      <c r="A65" s="171"/>
      <c r="B65" s="173"/>
      <c r="C65" s="171"/>
      <c r="D65" s="28" t="s">
        <v>21</v>
      </c>
      <c r="E65" s="28" t="s">
        <v>21</v>
      </c>
      <c r="F65" s="28" t="s">
        <v>21</v>
      </c>
      <c r="G65" s="28" t="s">
        <v>21</v>
      </c>
      <c r="H65" s="68" t="s">
        <v>4</v>
      </c>
      <c r="I65" s="65" t="s">
        <v>22</v>
      </c>
      <c r="J65" s="66">
        <v>0</v>
      </c>
      <c r="K65" s="66">
        <f>K71+K79+K86+K93+K100+K108</f>
        <v>0</v>
      </c>
      <c r="L65" s="66">
        <f t="shared" ref="L65:N65" si="52">L71+L79+L86+L93+L100+L108</f>
        <v>0</v>
      </c>
      <c r="M65" s="66">
        <f t="shared" si="52"/>
        <v>0</v>
      </c>
      <c r="N65" s="66">
        <f t="shared" si="52"/>
        <v>0</v>
      </c>
      <c r="O65" s="66">
        <f t="shared" ref="O65" si="53">O71+O79+O86+O93+O100+O108</f>
        <v>0</v>
      </c>
      <c r="P65" s="7">
        <f t="shared" si="7"/>
        <v>0</v>
      </c>
      <c r="Q65" s="66">
        <f>Q71+Q79+Q86+Q93+Q100+Q108</f>
        <v>0</v>
      </c>
      <c r="R65" s="67">
        <f t="shared" ref="R65:S65" si="54">R71+R79+R86+R93+R100+R108</f>
        <v>0</v>
      </c>
      <c r="S65" s="66">
        <f t="shared" si="54"/>
        <v>0</v>
      </c>
      <c r="T65" s="66">
        <f t="shared" ref="T65:U65" si="55">T71+T79+T86+T93+T100+T108</f>
        <v>0</v>
      </c>
      <c r="U65" s="66">
        <f t="shared" si="55"/>
        <v>0</v>
      </c>
    </row>
    <row r="66" spans="1:21" ht="57" x14ac:dyDescent="0.25">
      <c r="A66" s="171"/>
      <c r="B66" s="173"/>
      <c r="C66" s="171"/>
      <c r="D66" s="28" t="s">
        <v>21</v>
      </c>
      <c r="E66" s="28" t="s">
        <v>21</v>
      </c>
      <c r="F66" s="28" t="s">
        <v>21</v>
      </c>
      <c r="G66" s="28" t="s">
        <v>21</v>
      </c>
      <c r="H66" s="68" t="s">
        <v>6</v>
      </c>
      <c r="I66" s="65" t="s">
        <v>22</v>
      </c>
      <c r="J66" s="66">
        <v>0</v>
      </c>
      <c r="K66" s="66">
        <f>K72+K80+K87+K94+K101+K109</f>
        <v>0</v>
      </c>
      <c r="L66" s="66">
        <f t="shared" ref="L66:N66" si="56">L72+L80+L87+L94+L101+L109</f>
        <v>0</v>
      </c>
      <c r="M66" s="66">
        <f t="shared" si="56"/>
        <v>0</v>
      </c>
      <c r="N66" s="66">
        <f t="shared" si="56"/>
        <v>0</v>
      </c>
      <c r="O66" s="66">
        <f t="shared" ref="O66" si="57">O72+O80+O87+O94+O101+O109</f>
        <v>0</v>
      </c>
      <c r="P66" s="7">
        <f t="shared" si="7"/>
        <v>0</v>
      </c>
      <c r="Q66" s="66">
        <f>Q72+Q80+Q87+Q94+Q101+Q109</f>
        <v>10000</v>
      </c>
      <c r="R66" s="67">
        <f t="shared" ref="R66:S66" si="58">R72+R80+R87+R94+R101+R109</f>
        <v>0</v>
      </c>
      <c r="S66" s="66">
        <f t="shared" si="58"/>
        <v>0</v>
      </c>
      <c r="T66" s="66">
        <f t="shared" ref="T66:U66" si="59">T72+T80+T87+T94+T101+T109</f>
        <v>0</v>
      </c>
      <c r="U66" s="66">
        <f t="shared" si="59"/>
        <v>0</v>
      </c>
    </row>
    <row r="67" spans="1:21" ht="28.5" x14ac:dyDescent="0.25">
      <c r="A67" s="172"/>
      <c r="B67" s="174"/>
      <c r="C67" s="172"/>
      <c r="D67" s="28" t="s">
        <v>21</v>
      </c>
      <c r="E67" s="28" t="s">
        <v>21</v>
      </c>
      <c r="F67" s="28" t="s">
        <v>21</v>
      </c>
      <c r="G67" s="28" t="s">
        <v>21</v>
      </c>
      <c r="H67" s="68" t="s">
        <v>7</v>
      </c>
      <c r="I67" s="65" t="s">
        <v>22</v>
      </c>
      <c r="J67" s="66">
        <v>0</v>
      </c>
      <c r="K67" s="66">
        <f>K73+K81+K88+K95+K102+K110</f>
        <v>0</v>
      </c>
      <c r="L67" s="66">
        <f t="shared" ref="L67:N67" si="60">L73+L81+L88+L95+L102+L110</f>
        <v>0</v>
      </c>
      <c r="M67" s="66">
        <f t="shared" si="60"/>
        <v>0</v>
      </c>
      <c r="N67" s="66">
        <f t="shared" si="60"/>
        <v>0</v>
      </c>
      <c r="O67" s="66">
        <f t="shared" ref="O67" si="61">O73+O81+O88+O95+O102+O110</f>
        <v>0</v>
      </c>
      <c r="P67" s="7">
        <f t="shared" si="7"/>
        <v>0</v>
      </c>
      <c r="Q67" s="66">
        <f>Q73+Q81+Q88+Q95+Q102+Q110</f>
        <v>0</v>
      </c>
      <c r="R67" s="67">
        <f t="shared" ref="R67:S67" si="62">R73+R81+R88+R95+R102+R110</f>
        <v>10000</v>
      </c>
      <c r="S67" s="66">
        <f t="shared" si="62"/>
        <v>0</v>
      </c>
      <c r="T67" s="66">
        <f t="shared" ref="T67:U67" si="63">T73+T81+T88+T95+T102+T110</f>
        <v>0</v>
      </c>
      <c r="U67" s="66">
        <f t="shared" si="63"/>
        <v>20000</v>
      </c>
    </row>
    <row r="68" spans="1:21" ht="33" customHeight="1" x14ac:dyDescent="0.25">
      <c r="A68" s="194" t="s">
        <v>37</v>
      </c>
      <c r="B68" s="121" t="s">
        <v>82</v>
      </c>
      <c r="C68" s="179" t="s">
        <v>150</v>
      </c>
      <c r="D68" s="44">
        <v>840</v>
      </c>
      <c r="E68" s="44">
        <v>1006</v>
      </c>
      <c r="F68" s="22" t="s">
        <v>117</v>
      </c>
      <c r="G68" s="44">
        <v>630</v>
      </c>
      <c r="H68" s="69" t="s">
        <v>2</v>
      </c>
      <c r="I68" s="70" t="s">
        <v>22</v>
      </c>
      <c r="J68" s="19">
        <v>3000</v>
      </c>
      <c r="K68" s="6">
        <f>SUM(K69:K73)</f>
        <v>4000</v>
      </c>
      <c r="L68" s="19">
        <f>L69+L70</f>
        <v>4000</v>
      </c>
      <c r="M68" s="19">
        <f t="shared" ref="M68:N68" si="64">M69+M70</f>
        <v>4000</v>
      </c>
      <c r="N68" s="19">
        <f t="shared" si="64"/>
        <v>4000</v>
      </c>
      <c r="O68" s="19">
        <f t="shared" ref="O68" si="65">O69+O70</f>
        <v>4000</v>
      </c>
      <c r="P68" s="7">
        <f t="shared" si="7"/>
        <v>4000</v>
      </c>
      <c r="Q68" s="6">
        <f>SUM(Q69:Q73)</f>
        <v>20000</v>
      </c>
      <c r="R68" s="6">
        <f>SUM(R69:R73)</f>
        <v>20000</v>
      </c>
      <c r="S68" s="6">
        <f>SUM(S69:S73)</f>
        <v>20000</v>
      </c>
      <c r="T68" s="6">
        <f>SUM(T69:T73)</f>
        <v>20000</v>
      </c>
      <c r="U68" s="6">
        <f>SUM(U69:U73)</f>
        <v>40000</v>
      </c>
    </row>
    <row r="69" spans="1:21" ht="16.5" x14ac:dyDescent="0.25">
      <c r="A69" s="126"/>
      <c r="B69" s="144"/>
      <c r="C69" s="202"/>
      <c r="D69" s="44" t="s">
        <v>21</v>
      </c>
      <c r="E69" s="44" t="s">
        <v>21</v>
      </c>
      <c r="F69" s="44" t="s">
        <v>21</v>
      </c>
      <c r="G69" s="44" t="s">
        <v>21</v>
      </c>
      <c r="H69" s="69" t="s">
        <v>3</v>
      </c>
      <c r="I69" s="70" t="s">
        <v>22</v>
      </c>
      <c r="J69" s="19">
        <v>0</v>
      </c>
      <c r="K69" s="19">
        <v>0</v>
      </c>
      <c r="L69" s="19">
        <v>0</v>
      </c>
      <c r="M69" s="19">
        <v>0</v>
      </c>
      <c r="N69" s="19">
        <v>0</v>
      </c>
      <c r="O69" s="19">
        <v>0</v>
      </c>
      <c r="P69" s="7">
        <f t="shared" si="7"/>
        <v>0</v>
      </c>
      <c r="Q69" s="19">
        <v>0</v>
      </c>
      <c r="R69" s="19">
        <v>0</v>
      </c>
      <c r="S69" s="19">
        <v>0</v>
      </c>
      <c r="T69" s="19">
        <v>0</v>
      </c>
      <c r="U69" s="19">
        <v>0</v>
      </c>
    </row>
    <row r="70" spans="1:21" ht="30" x14ac:dyDescent="0.25">
      <c r="A70" s="126"/>
      <c r="B70" s="144"/>
      <c r="C70" s="202"/>
      <c r="D70" s="44" t="s">
        <v>21</v>
      </c>
      <c r="E70" s="44" t="s">
        <v>21</v>
      </c>
      <c r="F70" s="44" t="s">
        <v>21</v>
      </c>
      <c r="G70" s="44" t="s">
        <v>21</v>
      </c>
      <c r="H70" s="69" t="s">
        <v>5</v>
      </c>
      <c r="I70" s="70" t="s">
        <v>22</v>
      </c>
      <c r="J70" s="19">
        <v>3000</v>
      </c>
      <c r="K70" s="19">
        <v>4000</v>
      </c>
      <c r="L70" s="19">
        <v>4000</v>
      </c>
      <c r="M70" s="19">
        <v>4000</v>
      </c>
      <c r="N70" s="19">
        <v>4000</v>
      </c>
      <c r="O70" s="19">
        <v>4000</v>
      </c>
      <c r="P70" s="7">
        <f t="shared" si="7"/>
        <v>4000</v>
      </c>
      <c r="Q70" s="19">
        <v>10000</v>
      </c>
      <c r="R70" s="19">
        <v>10000</v>
      </c>
      <c r="S70" s="19">
        <v>20000</v>
      </c>
      <c r="T70" s="19">
        <v>20000</v>
      </c>
      <c r="U70" s="19">
        <v>20000</v>
      </c>
    </row>
    <row r="71" spans="1:21" ht="16.5" x14ac:dyDescent="0.25">
      <c r="A71" s="126"/>
      <c r="B71" s="144"/>
      <c r="C71" s="202"/>
      <c r="D71" s="1" t="s">
        <v>21</v>
      </c>
      <c r="E71" s="1" t="s">
        <v>21</v>
      </c>
      <c r="F71" s="1" t="s">
        <v>21</v>
      </c>
      <c r="G71" s="1" t="s">
        <v>21</v>
      </c>
      <c r="H71" s="69" t="s">
        <v>4</v>
      </c>
      <c r="I71" s="70" t="s">
        <v>22</v>
      </c>
      <c r="J71" s="19">
        <v>0</v>
      </c>
      <c r="K71" s="19">
        <v>0</v>
      </c>
      <c r="L71" s="19">
        <v>0</v>
      </c>
      <c r="M71" s="19">
        <v>0</v>
      </c>
      <c r="N71" s="19">
        <v>0</v>
      </c>
      <c r="O71" s="19">
        <v>0</v>
      </c>
      <c r="P71" s="7">
        <f t="shared" si="7"/>
        <v>0</v>
      </c>
      <c r="Q71" s="19">
        <v>0</v>
      </c>
      <c r="R71" s="19">
        <v>0</v>
      </c>
      <c r="S71" s="19">
        <v>0</v>
      </c>
      <c r="T71" s="19">
        <v>0</v>
      </c>
      <c r="U71" s="19">
        <v>0</v>
      </c>
    </row>
    <row r="72" spans="1:21" ht="60" x14ac:dyDescent="0.25">
      <c r="A72" s="126"/>
      <c r="B72" s="144"/>
      <c r="C72" s="202"/>
      <c r="D72" s="1" t="s">
        <v>21</v>
      </c>
      <c r="E72" s="1" t="s">
        <v>21</v>
      </c>
      <c r="F72" s="1" t="s">
        <v>21</v>
      </c>
      <c r="G72" s="1" t="s">
        <v>21</v>
      </c>
      <c r="H72" s="69" t="s">
        <v>6</v>
      </c>
      <c r="I72" s="70" t="s">
        <v>22</v>
      </c>
      <c r="J72" s="19">
        <v>0</v>
      </c>
      <c r="K72" s="19">
        <v>0</v>
      </c>
      <c r="L72" s="19">
        <v>0</v>
      </c>
      <c r="M72" s="19">
        <v>0</v>
      </c>
      <c r="N72" s="19">
        <v>0</v>
      </c>
      <c r="O72" s="19">
        <v>0</v>
      </c>
      <c r="P72" s="7">
        <f t="shared" si="7"/>
        <v>0</v>
      </c>
      <c r="Q72" s="19">
        <v>10000</v>
      </c>
      <c r="R72" s="19">
        <v>0</v>
      </c>
      <c r="S72" s="19">
        <v>0</v>
      </c>
      <c r="T72" s="19">
        <v>0</v>
      </c>
      <c r="U72" s="19">
        <v>0</v>
      </c>
    </row>
    <row r="73" spans="1:21" ht="16.5" x14ac:dyDescent="0.25">
      <c r="A73" s="127"/>
      <c r="B73" s="145"/>
      <c r="C73" s="203"/>
      <c r="D73" s="1" t="s">
        <v>21</v>
      </c>
      <c r="E73" s="1" t="s">
        <v>21</v>
      </c>
      <c r="F73" s="1" t="s">
        <v>21</v>
      </c>
      <c r="G73" s="1" t="s">
        <v>21</v>
      </c>
      <c r="H73" s="69" t="s">
        <v>7</v>
      </c>
      <c r="I73" s="70" t="s">
        <v>22</v>
      </c>
      <c r="J73" s="6">
        <v>0</v>
      </c>
      <c r="K73" s="6">
        <v>0</v>
      </c>
      <c r="L73" s="6">
        <v>0</v>
      </c>
      <c r="M73" s="6">
        <v>0</v>
      </c>
      <c r="N73" s="6">
        <v>0</v>
      </c>
      <c r="O73" s="6">
        <v>0</v>
      </c>
      <c r="P73" s="7">
        <f t="shared" si="7"/>
        <v>0</v>
      </c>
      <c r="Q73" s="6">
        <v>0</v>
      </c>
      <c r="R73" s="6">
        <v>10000</v>
      </c>
      <c r="S73" s="6">
        <v>0</v>
      </c>
      <c r="T73" s="6">
        <v>0</v>
      </c>
      <c r="U73" s="19">
        <v>20000</v>
      </c>
    </row>
    <row r="74" spans="1:21" ht="110.45" customHeight="1" x14ac:dyDescent="0.25">
      <c r="A74" s="121" t="s">
        <v>189</v>
      </c>
      <c r="B74" s="176" t="s">
        <v>164</v>
      </c>
      <c r="C74" s="177"/>
      <c r="D74" s="177"/>
      <c r="E74" s="177"/>
      <c r="F74" s="177"/>
      <c r="G74" s="178"/>
      <c r="H74" s="49" t="s">
        <v>21</v>
      </c>
      <c r="I74" s="48" t="s">
        <v>165</v>
      </c>
      <c r="J74" s="48">
        <v>1428</v>
      </c>
      <c r="K74" s="48">
        <v>1442</v>
      </c>
      <c r="L74" s="49" t="s">
        <v>21</v>
      </c>
      <c r="M74" s="49" t="s">
        <v>21</v>
      </c>
      <c r="N74" s="50">
        <v>1286</v>
      </c>
      <c r="O74" s="48">
        <v>1445</v>
      </c>
      <c r="P74" s="7">
        <v>1428</v>
      </c>
      <c r="Q74" s="48">
        <v>1442</v>
      </c>
      <c r="R74" s="49" t="s">
        <v>21</v>
      </c>
      <c r="S74" s="49" t="s">
        <v>21</v>
      </c>
      <c r="T74" s="50">
        <v>1286</v>
      </c>
      <c r="U74" s="48">
        <v>1445</v>
      </c>
    </row>
    <row r="75" spans="1:21" ht="16.5" x14ac:dyDescent="0.25">
      <c r="A75" s="125"/>
      <c r="B75" s="176" t="s">
        <v>166</v>
      </c>
      <c r="C75" s="177"/>
      <c r="D75" s="177"/>
      <c r="E75" s="177"/>
      <c r="F75" s="177"/>
      <c r="G75" s="178"/>
      <c r="H75" s="49" t="s">
        <v>21</v>
      </c>
      <c r="I75" s="48" t="s">
        <v>24</v>
      </c>
      <c r="J75" s="48">
        <v>100.5</v>
      </c>
      <c r="K75" s="48">
        <v>100.5</v>
      </c>
      <c r="L75" s="49" t="s">
        <v>21</v>
      </c>
      <c r="M75" s="49" t="s">
        <v>21</v>
      </c>
      <c r="N75" s="48">
        <v>90.9</v>
      </c>
      <c r="O75" s="48">
        <v>100.5</v>
      </c>
      <c r="P75" s="7">
        <v>100.5</v>
      </c>
      <c r="Q75" s="48">
        <v>100.5</v>
      </c>
      <c r="R75" s="49" t="s">
        <v>21</v>
      </c>
      <c r="S75" s="49" t="s">
        <v>21</v>
      </c>
      <c r="T75" s="48">
        <v>100.5</v>
      </c>
      <c r="U75" s="48">
        <v>100.5</v>
      </c>
    </row>
    <row r="76" spans="1:21" ht="16.5" x14ac:dyDescent="0.25">
      <c r="A76" s="121" t="s">
        <v>32</v>
      </c>
      <c r="B76" s="121" t="s">
        <v>51</v>
      </c>
      <c r="C76" s="161" t="s">
        <v>52</v>
      </c>
      <c r="D76" s="1" t="s">
        <v>21</v>
      </c>
      <c r="E76" s="1" t="s">
        <v>21</v>
      </c>
      <c r="F76" s="1" t="s">
        <v>21</v>
      </c>
      <c r="G76" s="1" t="s">
        <v>21</v>
      </c>
      <c r="H76" s="41" t="s">
        <v>2</v>
      </c>
      <c r="I76" s="3" t="s">
        <v>22</v>
      </c>
      <c r="J76" s="6">
        <v>0</v>
      </c>
      <c r="K76" s="6">
        <f>SUM(K77:K81)</f>
        <v>0</v>
      </c>
      <c r="L76" s="6">
        <v>0</v>
      </c>
      <c r="M76" s="6">
        <v>0</v>
      </c>
      <c r="N76" s="6">
        <v>0</v>
      </c>
      <c r="O76" s="6">
        <v>0</v>
      </c>
      <c r="P76" s="7">
        <f t="shared" ref="P76:S137" si="66">N76</f>
        <v>0</v>
      </c>
      <c r="Q76" s="6">
        <f>SUM(Q77:Q81)</f>
        <v>0</v>
      </c>
      <c r="R76" s="6">
        <v>0</v>
      </c>
      <c r="S76" s="6">
        <v>0</v>
      </c>
      <c r="T76" s="6">
        <v>0</v>
      </c>
      <c r="U76" s="6">
        <v>0</v>
      </c>
    </row>
    <row r="77" spans="1:21" ht="16.5" x14ac:dyDescent="0.25">
      <c r="A77" s="124"/>
      <c r="B77" s="124"/>
      <c r="C77" s="151"/>
      <c r="D77" s="1" t="s">
        <v>21</v>
      </c>
      <c r="E77" s="1" t="s">
        <v>21</v>
      </c>
      <c r="F77" s="1" t="s">
        <v>21</v>
      </c>
      <c r="G77" s="1" t="s">
        <v>21</v>
      </c>
      <c r="H77" s="41" t="s">
        <v>3</v>
      </c>
      <c r="I77" s="3" t="s">
        <v>22</v>
      </c>
      <c r="J77" s="6">
        <v>0</v>
      </c>
      <c r="K77" s="6">
        <v>0</v>
      </c>
      <c r="L77" s="6">
        <v>0</v>
      </c>
      <c r="M77" s="6">
        <v>0</v>
      </c>
      <c r="N77" s="6">
        <v>0</v>
      </c>
      <c r="O77" s="6">
        <v>0</v>
      </c>
      <c r="P77" s="7">
        <f t="shared" si="66"/>
        <v>0</v>
      </c>
      <c r="Q77" s="6">
        <v>0</v>
      </c>
      <c r="R77" s="6">
        <v>0</v>
      </c>
      <c r="S77" s="6">
        <v>0</v>
      </c>
      <c r="T77" s="6">
        <v>0</v>
      </c>
      <c r="U77" s="6">
        <v>0</v>
      </c>
    </row>
    <row r="78" spans="1:21" ht="49.5" x14ac:dyDescent="0.25">
      <c r="A78" s="124"/>
      <c r="B78" s="124"/>
      <c r="C78" s="151"/>
      <c r="D78" s="1" t="s">
        <v>21</v>
      </c>
      <c r="E78" s="1" t="s">
        <v>21</v>
      </c>
      <c r="F78" s="1" t="s">
        <v>21</v>
      </c>
      <c r="G78" s="1" t="s">
        <v>21</v>
      </c>
      <c r="H78" s="41" t="s">
        <v>5</v>
      </c>
      <c r="I78" s="3" t="s">
        <v>22</v>
      </c>
      <c r="J78" s="6">
        <v>0</v>
      </c>
      <c r="K78" s="6">
        <v>0</v>
      </c>
      <c r="L78" s="6">
        <v>0</v>
      </c>
      <c r="M78" s="6">
        <v>0</v>
      </c>
      <c r="N78" s="6">
        <v>0</v>
      </c>
      <c r="O78" s="6">
        <v>0</v>
      </c>
      <c r="P78" s="7">
        <f t="shared" si="66"/>
        <v>0</v>
      </c>
      <c r="Q78" s="6">
        <v>0</v>
      </c>
      <c r="R78" s="6">
        <v>0</v>
      </c>
      <c r="S78" s="6">
        <v>0</v>
      </c>
      <c r="T78" s="6">
        <v>0</v>
      </c>
      <c r="U78" s="6">
        <v>0</v>
      </c>
    </row>
    <row r="79" spans="1:21" ht="17.25" x14ac:dyDescent="0.3">
      <c r="A79" s="23"/>
      <c r="B79" s="124"/>
      <c r="C79" s="151"/>
      <c r="D79" s="1" t="s">
        <v>21</v>
      </c>
      <c r="E79" s="1" t="s">
        <v>21</v>
      </c>
      <c r="F79" s="1" t="s">
        <v>21</v>
      </c>
      <c r="G79" s="1" t="s">
        <v>21</v>
      </c>
      <c r="H79" s="41" t="s">
        <v>4</v>
      </c>
      <c r="I79" s="3" t="s">
        <v>22</v>
      </c>
      <c r="J79" s="6">
        <v>0</v>
      </c>
      <c r="K79" s="6">
        <v>0</v>
      </c>
      <c r="L79" s="6">
        <v>0</v>
      </c>
      <c r="M79" s="6">
        <v>0</v>
      </c>
      <c r="N79" s="6">
        <v>0</v>
      </c>
      <c r="O79" s="6">
        <v>0</v>
      </c>
      <c r="P79" s="7">
        <f t="shared" si="66"/>
        <v>0</v>
      </c>
      <c r="Q79" s="6">
        <v>0</v>
      </c>
      <c r="R79" s="6">
        <v>0</v>
      </c>
      <c r="S79" s="6">
        <v>0</v>
      </c>
      <c r="T79" s="6">
        <v>0</v>
      </c>
      <c r="U79" s="6">
        <v>0</v>
      </c>
    </row>
    <row r="80" spans="1:21" ht="82.5" x14ac:dyDescent="0.3">
      <c r="A80" s="23"/>
      <c r="B80" s="124"/>
      <c r="C80" s="151"/>
      <c r="D80" s="1" t="s">
        <v>21</v>
      </c>
      <c r="E80" s="1" t="s">
        <v>21</v>
      </c>
      <c r="F80" s="1" t="s">
        <v>21</v>
      </c>
      <c r="G80" s="1" t="s">
        <v>21</v>
      </c>
      <c r="H80" s="41" t="s">
        <v>6</v>
      </c>
      <c r="I80" s="3" t="s">
        <v>22</v>
      </c>
      <c r="J80" s="6">
        <v>0</v>
      </c>
      <c r="K80" s="6">
        <v>0</v>
      </c>
      <c r="L80" s="6">
        <v>0</v>
      </c>
      <c r="M80" s="6">
        <v>0</v>
      </c>
      <c r="N80" s="6">
        <v>0</v>
      </c>
      <c r="O80" s="6">
        <v>0</v>
      </c>
      <c r="P80" s="7">
        <f t="shared" si="66"/>
        <v>0</v>
      </c>
      <c r="Q80" s="6">
        <v>0</v>
      </c>
      <c r="R80" s="6">
        <v>0</v>
      </c>
      <c r="S80" s="6">
        <v>0</v>
      </c>
      <c r="T80" s="6">
        <v>0</v>
      </c>
      <c r="U80" s="6">
        <v>0</v>
      </c>
    </row>
    <row r="81" spans="1:21" ht="33" x14ac:dyDescent="0.3">
      <c r="A81" s="24"/>
      <c r="B81" s="125"/>
      <c r="C81" s="152"/>
      <c r="D81" s="1" t="s">
        <v>21</v>
      </c>
      <c r="E81" s="1" t="s">
        <v>21</v>
      </c>
      <c r="F81" s="1" t="s">
        <v>21</v>
      </c>
      <c r="G81" s="1" t="s">
        <v>21</v>
      </c>
      <c r="H81" s="41" t="s">
        <v>7</v>
      </c>
      <c r="I81" s="3" t="s">
        <v>22</v>
      </c>
      <c r="J81" s="6">
        <v>0</v>
      </c>
      <c r="K81" s="6">
        <v>0</v>
      </c>
      <c r="L81" s="6">
        <v>0</v>
      </c>
      <c r="M81" s="6">
        <v>0</v>
      </c>
      <c r="N81" s="6">
        <v>0</v>
      </c>
      <c r="O81" s="6">
        <v>0</v>
      </c>
      <c r="P81" s="7">
        <f t="shared" si="66"/>
        <v>0</v>
      </c>
      <c r="Q81" s="6">
        <v>0</v>
      </c>
      <c r="R81" s="6">
        <v>0</v>
      </c>
      <c r="S81" s="6">
        <v>0</v>
      </c>
      <c r="T81" s="6">
        <v>0</v>
      </c>
      <c r="U81" s="6">
        <v>0</v>
      </c>
    </row>
    <row r="82" spans="1:21" ht="82.5" x14ac:dyDescent="0.25">
      <c r="A82" s="71" t="s">
        <v>186</v>
      </c>
      <c r="B82" s="176" t="s">
        <v>166</v>
      </c>
      <c r="C82" s="177"/>
      <c r="D82" s="177"/>
      <c r="E82" s="177"/>
      <c r="F82" s="177"/>
      <c r="G82" s="178"/>
      <c r="H82" s="1" t="s">
        <v>21</v>
      </c>
      <c r="I82" s="1" t="s">
        <v>24</v>
      </c>
      <c r="J82" s="48">
        <v>100.5</v>
      </c>
      <c r="K82" s="48">
        <v>100.5</v>
      </c>
      <c r="L82" s="49" t="s">
        <v>21</v>
      </c>
      <c r="M82" s="49" t="s">
        <v>21</v>
      </c>
      <c r="N82" s="48">
        <v>90.9</v>
      </c>
      <c r="O82" s="48">
        <v>100.5</v>
      </c>
      <c r="P82" s="7">
        <v>100.5</v>
      </c>
      <c r="Q82" s="48">
        <v>100.5</v>
      </c>
      <c r="R82" s="49" t="s">
        <v>21</v>
      </c>
      <c r="S82" s="49" t="s">
        <v>21</v>
      </c>
      <c r="T82" s="48">
        <v>100.5</v>
      </c>
      <c r="U82" s="48">
        <v>100.5</v>
      </c>
    </row>
    <row r="83" spans="1:21" ht="16.5" x14ac:dyDescent="0.25">
      <c r="A83" s="35" t="s">
        <v>34</v>
      </c>
      <c r="B83" s="121" t="s">
        <v>53</v>
      </c>
      <c r="C83" s="161" t="s">
        <v>54</v>
      </c>
      <c r="D83" s="44" t="s">
        <v>21</v>
      </c>
      <c r="E83" s="1" t="s">
        <v>21</v>
      </c>
      <c r="F83" s="44" t="s">
        <v>21</v>
      </c>
      <c r="G83" s="1" t="s">
        <v>21</v>
      </c>
      <c r="H83" s="41" t="s">
        <v>2</v>
      </c>
      <c r="I83" s="3" t="s">
        <v>22</v>
      </c>
      <c r="J83" s="6">
        <v>0</v>
      </c>
      <c r="K83" s="6">
        <f>SUM(K84:K88)</f>
        <v>0</v>
      </c>
      <c r="L83" s="6">
        <v>0</v>
      </c>
      <c r="M83" s="6">
        <v>0</v>
      </c>
      <c r="N83" s="6">
        <v>0</v>
      </c>
      <c r="O83" s="6">
        <v>0</v>
      </c>
      <c r="P83" s="7">
        <f t="shared" si="66"/>
        <v>0</v>
      </c>
      <c r="Q83" s="6">
        <f>SUM(Q84:Q88)</f>
        <v>0</v>
      </c>
      <c r="R83" s="6">
        <v>0</v>
      </c>
      <c r="S83" s="6">
        <v>0</v>
      </c>
      <c r="T83" s="6">
        <v>0</v>
      </c>
      <c r="U83" s="6">
        <v>0</v>
      </c>
    </row>
    <row r="84" spans="1:21" ht="17.25" x14ac:dyDescent="0.3">
      <c r="A84" s="23"/>
      <c r="B84" s="124"/>
      <c r="C84" s="151"/>
      <c r="D84" s="44" t="s">
        <v>21</v>
      </c>
      <c r="E84" s="1" t="s">
        <v>21</v>
      </c>
      <c r="F84" s="44" t="s">
        <v>21</v>
      </c>
      <c r="G84" s="1" t="s">
        <v>21</v>
      </c>
      <c r="H84" s="41" t="s">
        <v>3</v>
      </c>
      <c r="I84" s="3" t="s">
        <v>22</v>
      </c>
      <c r="J84" s="6">
        <v>0</v>
      </c>
      <c r="K84" s="6">
        <v>0</v>
      </c>
      <c r="L84" s="6">
        <v>0</v>
      </c>
      <c r="M84" s="6">
        <v>0</v>
      </c>
      <c r="N84" s="6">
        <v>0</v>
      </c>
      <c r="O84" s="6">
        <v>0</v>
      </c>
      <c r="P84" s="7">
        <f t="shared" si="66"/>
        <v>0</v>
      </c>
      <c r="Q84" s="6">
        <v>0</v>
      </c>
      <c r="R84" s="6">
        <v>0</v>
      </c>
      <c r="S84" s="6">
        <v>0</v>
      </c>
      <c r="T84" s="6">
        <v>0</v>
      </c>
      <c r="U84" s="6">
        <v>0</v>
      </c>
    </row>
    <row r="85" spans="1:21" ht="49.5" x14ac:dyDescent="0.3">
      <c r="A85" s="23"/>
      <c r="B85" s="124"/>
      <c r="C85" s="151"/>
      <c r="D85" s="44" t="s">
        <v>21</v>
      </c>
      <c r="E85" s="1" t="s">
        <v>21</v>
      </c>
      <c r="F85" s="44" t="s">
        <v>21</v>
      </c>
      <c r="G85" s="1" t="s">
        <v>21</v>
      </c>
      <c r="H85" s="41" t="s">
        <v>5</v>
      </c>
      <c r="I85" s="3" t="s">
        <v>22</v>
      </c>
      <c r="J85" s="6">
        <v>0</v>
      </c>
      <c r="K85" s="6">
        <v>0</v>
      </c>
      <c r="L85" s="6">
        <v>0</v>
      </c>
      <c r="M85" s="6">
        <v>0</v>
      </c>
      <c r="N85" s="6">
        <v>0</v>
      </c>
      <c r="O85" s="6">
        <v>0</v>
      </c>
      <c r="P85" s="7">
        <f t="shared" si="66"/>
        <v>0</v>
      </c>
      <c r="Q85" s="6">
        <v>0</v>
      </c>
      <c r="R85" s="6">
        <v>0</v>
      </c>
      <c r="S85" s="6">
        <v>0</v>
      </c>
      <c r="T85" s="6">
        <v>0</v>
      </c>
      <c r="U85" s="6">
        <v>0</v>
      </c>
    </row>
    <row r="86" spans="1:21" ht="17.25" x14ac:dyDescent="0.3">
      <c r="A86" s="23"/>
      <c r="B86" s="124"/>
      <c r="C86" s="151"/>
      <c r="D86" s="1" t="s">
        <v>21</v>
      </c>
      <c r="E86" s="1" t="s">
        <v>21</v>
      </c>
      <c r="F86" s="1" t="s">
        <v>21</v>
      </c>
      <c r="G86" s="1" t="s">
        <v>21</v>
      </c>
      <c r="H86" s="41" t="s">
        <v>4</v>
      </c>
      <c r="I86" s="3" t="s">
        <v>22</v>
      </c>
      <c r="J86" s="6">
        <v>0</v>
      </c>
      <c r="K86" s="6">
        <v>0</v>
      </c>
      <c r="L86" s="6">
        <v>0</v>
      </c>
      <c r="M86" s="6">
        <v>0</v>
      </c>
      <c r="N86" s="6">
        <v>0</v>
      </c>
      <c r="O86" s="6">
        <v>0</v>
      </c>
      <c r="P86" s="7">
        <f t="shared" si="66"/>
        <v>0</v>
      </c>
      <c r="Q86" s="6">
        <v>0</v>
      </c>
      <c r="R86" s="6">
        <v>0</v>
      </c>
      <c r="S86" s="6">
        <v>0</v>
      </c>
      <c r="T86" s="6">
        <v>0</v>
      </c>
      <c r="U86" s="6">
        <v>0</v>
      </c>
    </row>
    <row r="87" spans="1:21" ht="82.5" x14ac:dyDescent="0.3">
      <c r="A87" s="23"/>
      <c r="B87" s="124"/>
      <c r="C87" s="151"/>
      <c r="D87" s="1" t="s">
        <v>21</v>
      </c>
      <c r="E87" s="1" t="s">
        <v>21</v>
      </c>
      <c r="F87" s="1" t="s">
        <v>21</v>
      </c>
      <c r="G87" s="1" t="s">
        <v>21</v>
      </c>
      <c r="H87" s="41" t="s">
        <v>6</v>
      </c>
      <c r="I87" s="3" t="s">
        <v>22</v>
      </c>
      <c r="J87" s="6">
        <v>0</v>
      </c>
      <c r="K87" s="6">
        <v>0</v>
      </c>
      <c r="L87" s="6">
        <v>0</v>
      </c>
      <c r="M87" s="6">
        <v>0</v>
      </c>
      <c r="N87" s="6">
        <v>0</v>
      </c>
      <c r="O87" s="6">
        <v>0</v>
      </c>
      <c r="P87" s="7">
        <f t="shared" si="66"/>
        <v>0</v>
      </c>
      <c r="Q87" s="6">
        <v>0</v>
      </c>
      <c r="R87" s="6">
        <v>0</v>
      </c>
      <c r="S87" s="6">
        <v>0</v>
      </c>
      <c r="T87" s="6">
        <v>0</v>
      </c>
      <c r="U87" s="6">
        <v>0</v>
      </c>
    </row>
    <row r="88" spans="1:21" ht="33" x14ac:dyDescent="0.3">
      <c r="A88" s="24"/>
      <c r="B88" s="125"/>
      <c r="C88" s="152"/>
      <c r="D88" s="1" t="s">
        <v>21</v>
      </c>
      <c r="E88" s="1" t="s">
        <v>21</v>
      </c>
      <c r="F88" s="1" t="s">
        <v>21</v>
      </c>
      <c r="G88" s="1" t="s">
        <v>21</v>
      </c>
      <c r="H88" s="41" t="s">
        <v>7</v>
      </c>
      <c r="I88" s="3" t="s">
        <v>22</v>
      </c>
      <c r="J88" s="6">
        <v>0</v>
      </c>
      <c r="K88" s="6">
        <v>0</v>
      </c>
      <c r="L88" s="6">
        <v>0</v>
      </c>
      <c r="M88" s="6">
        <v>0</v>
      </c>
      <c r="N88" s="6">
        <v>0</v>
      </c>
      <c r="O88" s="6">
        <v>0</v>
      </c>
      <c r="P88" s="7">
        <f t="shared" si="66"/>
        <v>0</v>
      </c>
      <c r="Q88" s="6">
        <v>0</v>
      </c>
      <c r="R88" s="6">
        <v>0</v>
      </c>
      <c r="S88" s="6">
        <v>0</v>
      </c>
      <c r="T88" s="6">
        <v>0</v>
      </c>
      <c r="U88" s="6">
        <v>0</v>
      </c>
    </row>
    <row r="89" spans="1:21" ht="82.5" x14ac:dyDescent="0.25">
      <c r="A89" s="37" t="s">
        <v>190</v>
      </c>
      <c r="B89" s="176" t="s">
        <v>167</v>
      </c>
      <c r="C89" s="177"/>
      <c r="D89" s="177"/>
      <c r="E89" s="177"/>
      <c r="F89" s="177"/>
      <c r="G89" s="178"/>
      <c r="H89" s="1" t="s">
        <v>21</v>
      </c>
      <c r="I89" s="13" t="s">
        <v>24</v>
      </c>
      <c r="J89" s="48">
        <v>100.5</v>
      </c>
      <c r="K89" s="48">
        <v>100.5</v>
      </c>
      <c r="L89" s="49" t="s">
        <v>21</v>
      </c>
      <c r="M89" s="49" t="s">
        <v>21</v>
      </c>
      <c r="N89" s="48">
        <v>100.6</v>
      </c>
      <c r="O89" s="48">
        <v>100.5</v>
      </c>
      <c r="P89" s="7">
        <v>100.5</v>
      </c>
      <c r="Q89" s="48">
        <v>100.5</v>
      </c>
      <c r="R89" s="49" t="s">
        <v>21</v>
      </c>
      <c r="S89" s="49" t="s">
        <v>21</v>
      </c>
      <c r="T89" s="48">
        <v>100.5</v>
      </c>
      <c r="U89" s="48">
        <v>100.5</v>
      </c>
    </row>
    <row r="90" spans="1:21" ht="16.5" x14ac:dyDescent="0.25">
      <c r="A90" s="35" t="s">
        <v>35</v>
      </c>
      <c r="B90" s="121" t="s">
        <v>83</v>
      </c>
      <c r="C90" s="150" t="s">
        <v>133</v>
      </c>
      <c r="D90" s="44" t="s">
        <v>21</v>
      </c>
      <c r="E90" s="44" t="s">
        <v>21</v>
      </c>
      <c r="F90" s="44" t="s">
        <v>21</v>
      </c>
      <c r="G90" s="44" t="s">
        <v>21</v>
      </c>
      <c r="H90" s="41" t="s">
        <v>2</v>
      </c>
      <c r="I90" s="3" t="s">
        <v>22</v>
      </c>
      <c r="J90" s="6">
        <v>0</v>
      </c>
      <c r="K90" s="6">
        <f>SUM(K91:K95)</f>
        <v>0</v>
      </c>
      <c r="L90" s="6">
        <v>0</v>
      </c>
      <c r="M90" s="6">
        <v>0</v>
      </c>
      <c r="N90" s="6">
        <v>0</v>
      </c>
      <c r="O90" s="6">
        <v>0</v>
      </c>
      <c r="P90" s="7">
        <f t="shared" si="66"/>
        <v>0</v>
      </c>
      <c r="Q90" s="6">
        <f>SUM(Q91:Q95)</f>
        <v>0</v>
      </c>
      <c r="R90" s="6">
        <v>0</v>
      </c>
      <c r="S90" s="6">
        <v>0</v>
      </c>
      <c r="T90" s="6">
        <v>0</v>
      </c>
      <c r="U90" s="6">
        <v>0</v>
      </c>
    </row>
    <row r="91" spans="1:21" ht="17.25" x14ac:dyDescent="0.3">
      <c r="A91" s="23"/>
      <c r="B91" s="124"/>
      <c r="C91" s="151"/>
      <c r="D91" s="44" t="s">
        <v>21</v>
      </c>
      <c r="E91" s="44" t="s">
        <v>21</v>
      </c>
      <c r="F91" s="44" t="s">
        <v>21</v>
      </c>
      <c r="G91" s="44" t="s">
        <v>21</v>
      </c>
      <c r="H91" s="41" t="s">
        <v>3</v>
      </c>
      <c r="I91" s="3" t="s">
        <v>22</v>
      </c>
      <c r="J91" s="6">
        <v>0</v>
      </c>
      <c r="K91" s="6">
        <v>0</v>
      </c>
      <c r="L91" s="6">
        <v>0</v>
      </c>
      <c r="M91" s="6">
        <v>0</v>
      </c>
      <c r="N91" s="6">
        <v>0</v>
      </c>
      <c r="O91" s="6">
        <v>0</v>
      </c>
      <c r="P91" s="7">
        <f t="shared" si="66"/>
        <v>0</v>
      </c>
      <c r="Q91" s="6">
        <v>0</v>
      </c>
      <c r="R91" s="6">
        <v>0</v>
      </c>
      <c r="S91" s="6">
        <v>0</v>
      </c>
      <c r="T91" s="6">
        <v>0</v>
      </c>
      <c r="U91" s="6">
        <v>0</v>
      </c>
    </row>
    <row r="92" spans="1:21" ht="49.5" x14ac:dyDescent="0.3">
      <c r="A92" s="23"/>
      <c r="B92" s="124"/>
      <c r="C92" s="151"/>
      <c r="D92" s="44" t="s">
        <v>21</v>
      </c>
      <c r="E92" s="44" t="s">
        <v>21</v>
      </c>
      <c r="F92" s="44" t="s">
        <v>21</v>
      </c>
      <c r="G92" s="44" t="s">
        <v>21</v>
      </c>
      <c r="H92" s="41" t="s">
        <v>5</v>
      </c>
      <c r="I92" s="3" t="s">
        <v>22</v>
      </c>
      <c r="J92" s="6">
        <v>0</v>
      </c>
      <c r="K92" s="6">
        <v>0</v>
      </c>
      <c r="L92" s="6">
        <v>0</v>
      </c>
      <c r="M92" s="6">
        <v>0</v>
      </c>
      <c r="N92" s="6">
        <v>0</v>
      </c>
      <c r="O92" s="6">
        <v>0</v>
      </c>
      <c r="P92" s="7">
        <f t="shared" si="66"/>
        <v>0</v>
      </c>
      <c r="Q92" s="6">
        <v>0</v>
      </c>
      <c r="R92" s="6">
        <v>0</v>
      </c>
      <c r="S92" s="6">
        <v>0</v>
      </c>
      <c r="T92" s="6">
        <v>0</v>
      </c>
      <c r="U92" s="6">
        <v>0</v>
      </c>
    </row>
    <row r="93" spans="1:21" ht="17.25" x14ac:dyDescent="0.3">
      <c r="A93" s="23"/>
      <c r="B93" s="124"/>
      <c r="C93" s="151"/>
      <c r="D93" s="44" t="s">
        <v>21</v>
      </c>
      <c r="E93" s="44" t="s">
        <v>21</v>
      </c>
      <c r="F93" s="44" t="s">
        <v>21</v>
      </c>
      <c r="G93" s="44" t="s">
        <v>21</v>
      </c>
      <c r="H93" s="41" t="s">
        <v>4</v>
      </c>
      <c r="I93" s="3" t="s">
        <v>22</v>
      </c>
      <c r="J93" s="6">
        <v>0</v>
      </c>
      <c r="K93" s="6">
        <v>0</v>
      </c>
      <c r="L93" s="6">
        <v>0</v>
      </c>
      <c r="M93" s="6">
        <v>0</v>
      </c>
      <c r="N93" s="6">
        <v>0</v>
      </c>
      <c r="O93" s="6">
        <v>0</v>
      </c>
      <c r="P93" s="7">
        <f t="shared" si="66"/>
        <v>0</v>
      </c>
      <c r="Q93" s="6">
        <v>0</v>
      </c>
      <c r="R93" s="6">
        <v>0</v>
      </c>
      <c r="S93" s="6">
        <v>0</v>
      </c>
      <c r="T93" s="6">
        <v>0</v>
      </c>
      <c r="U93" s="6">
        <v>0</v>
      </c>
    </row>
    <row r="94" spans="1:21" ht="82.5" x14ac:dyDescent="0.3">
      <c r="A94" s="23"/>
      <c r="B94" s="124"/>
      <c r="C94" s="151"/>
      <c r="D94" s="44" t="s">
        <v>21</v>
      </c>
      <c r="E94" s="44" t="s">
        <v>21</v>
      </c>
      <c r="F94" s="44" t="s">
        <v>21</v>
      </c>
      <c r="G94" s="44" t="s">
        <v>21</v>
      </c>
      <c r="H94" s="41" t="s">
        <v>6</v>
      </c>
      <c r="I94" s="3" t="s">
        <v>22</v>
      </c>
      <c r="J94" s="6">
        <v>0</v>
      </c>
      <c r="K94" s="6">
        <v>0</v>
      </c>
      <c r="L94" s="6">
        <v>0</v>
      </c>
      <c r="M94" s="6">
        <v>0</v>
      </c>
      <c r="N94" s="6">
        <v>0</v>
      </c>
      <c r="O94" s="6">
        <v>0</v>
      </c>
      <c r="P94" s="7">
        <f t="shared" si="66"/>
        <v>0</v>
      </c>
      <c r="Q94" s="6">
        <v>0</v>
      </c>
      <c r="R94" s="6">
        <v>0</v>
      </c>
      <c r="S94" s="6">
        <v>0</v>
      </c>
      <c r="T94" s="6">
        <v>0</v>
      </c>
      <c r="U94" s="6">
        <v>0</v>
      </c>
    </row>
    <row r="95" spans="1:21" ht="33" x14ac:dyDescent="0.3">
      <c r="A95" s="24"/>
      <c r="B95" s="125"/>
      <c r="C95" s="152"/>
      <c r="D95" s="1" t="s">
        <v>21</v>
      </c>
      <c r="E95" s="1" t="s">
        <v>21</v>
      </c>
      <c r="F95" s="1" t="s">
        <v>21</v>
      </c>
      <c r="G95" s="1" t="s">
        <v>21</v>
      </c>
      <c r="H95" s="41" t="s">
        <v>7</v>
      </c>
      <c r="I95" s="3" t="s">
        <v>22</v>
      </c>
      <c r="J95" s="6">
        <v>0</v>
      </c>
      <c r="K95" s="6">
        <v>0</v>
      </c>
      <c r="L95" s="6">
        <v>0</v>
      </c>
      <c r="M95" s="6">
        <v>0</v>
      </c>
      <c r="N95" s="6">
        <v>0</v>
      </c>
      <c r="O95" s="6">
        <v>0</v>
      </c>
      <c r="P95" s="7">
        <f t="shared" si="66"/>
        <v>0</v>
      </c>
      <c r="Q95" s="6">
        <v>0</v>
      </c>
      <c r="R95" s="6">
        <v>0</v>
      </c>
      <c r="S95" s="6">
        <v>0</v>
      </c>
      <c r="T95" s="6">
        <v>0</v>
      </c>
      <c r="U95" s="6">
        <v>0</v>
      </c>
    </row>
    <row r="96" spans="1:21" ht="82.5" x14ac:dyDescent="0.25">
      <c r="A96" s="35" t="s">
        <v>73</v>
      </c>
      <c r="B96" s="176" t="s">
        <v>168</v>
      </c>
      <c r="C96" s="177"/>
      <c r="D96" s="177"/>
      <c r="E96" s="177"/>
      <c r="F96" s="177"/>
      <c r="G96" s="178"/>
      <c r="H96" s="1" t="s">
        <v>21</v>
      </c>
      <c r="I96" s="72" t="s">
        <v>25</v>
      </c>
      <c r="J96" s="48">
        <v>2210</v>
      </c>
      <c r="K96" s="48">
        <v>2276</v>
      </c>
      <c r="L96" s="49" t="s">
        <v>21</v>
      </c>
      <c r="M96" s="49" t="s">
        <v>21</v>
      </c>
      <c r="N96" s="50" t="s">
        <v>68</v>
      </c>
      <c r="O96" s="48">
        <v>2291</v>
      </c>
      <c r="P96" s="7">
        <v>2210</v>
      </c>
      <c r="Q96" s="48">
        <v>2276</v>
      </c>
      <c r="R96" s="49" t="s">
        <v>21</v>
      </c>
      <c r="S96" s="49" t="s">
        <v>21</v>
      </c>
      <c r="T96" s="50" t="s">
        <v>68</v>
      </c>
      <c r="U96" s="48">
        <v>2291</v>
      </c>
    </row>
    <row r="97" spans="1:21" ht="33" x14ac:dyDescent="0.25">
      <c r="A97" s="35" t="s">
        <v>169</v>
      </c>
      <c r="B97" s="121" t="s">
        <v>56</v>
      </c>
      <c r="C97" s="161" t="s">
        <v>55</v>
      </c>
      <c r="D97" s="44">
        <v>856</v>
      </c>
      <c r="E97" s="1">
        <v>1006</v>
      </c>
      <c r="F97" s="45" t="s">
        <v>118</v>
      </c>
      <c r="G97" s="1">
        <v>630</v>
      </c>
      <c r="H97" s="41" t="s">
        <v>2</v>
      </c>
      <c r="I97" s="3" t="s">
        <v>22</v>
      </c>
      <c r="J97" s="34">
        <v>680</v>
      </c>
      <c r="K97" s="6">
        <f>SUM(K98:K102)</f>
        <v>0</v>
      </c>
      <c r="L97" s="34">
        <v>0</v>
      </c>
      <c r="M97" s="34">
        <v>0</v>
      </c>
      <c r="N97" s="34">
        <v>0</v>
      </c>
      <c r="O97" s="34">
        <v>680</v>
      </c>
      <c r="P97" s="7">
        <f t="shared" si="66"/>
        <v>0</v>
      </c>
      <c r="Q97" s="6">
        <f>SUM(Q98:Q102)</f>
        <v>680</v>
      </c>
      <c r="R97" s="6">
        <f t="shared" ref="R97:T97" si="67">SUM(R98:R102)</f>
        <v>680</v>
      </c>
      <c r="S97" s="6">
        <f t="shared" si="67"/>
        <v>680</v>
      </c>
      <c r="T97" s="6">
        <f t="shared" si="67"/>
        <v>680</v>
      </c>
      <c r="U97" s="34">
        <v>680</v>
      </c>
    </row>
    <row r="98" spans="1:21" ht="17.25" x14ac:dyDescent="0.3">
      <c r="A98" s="23"/>
      <c r="B98" s="124"/>
      <c r="C98" s="151"/>
      <c r="D98" s="44" t="s">
        <v>21</v>
      </c>
      <c r="E98" s="44" t="s">
        <v>21</v>
      </c>
      <c r="F98" s="44" t="s">
        <v>21</v>
      </c>
      <c r="G98" s="44" t="s">
        <v>21</v>
      </c>
      <c r="H98" s="41" t="s">
        <v>3</v>
      </c>
      <c r="I98" s="3" t="s">
        <v>22</v>
      </c>
      <c r="J98" s="34">
        <v>0</v>
      </c>
      <c r="K98" s="34">
        <v>0</v>
      </c>
      <c r="L98" s="34">
        <v>0</v>
      </c>
      <c r="M98" s="34">
        <v>0</v>
      </c>
      <c r="N98" s="34">
        <v>0</v>
      </c>
      <c r="O98" s="34">
        <v>0</v>
      </c>
      <c r="P98" s="7">
        <f t="shared" si="66"/>
        <v>0</v>
      </c>
      <c r="Q98" s="34">
        <v>0</v>
      </c>
      <c r="R98" s="34">
        <v>0</v>
      </c>
      <c r="S98" s="34">
        <v>0</v>
      </c>
      <c r="T98" s="34">
        <v>0</v>
      </c>
      <c r="U98" s="34">
        <v>0</v>
      </c>
    </row>
    <row r="99" spans="1:21" ht="49.5" x14ac:dyDescent="0.3">
      <c r="A99" s="23"/>
      <c r="B99" s="124"/>
      <c r="C99" s="151"/>
      <c r="D99" s="44" t="s">
        <v>21</v>
      </c>
      <c r="E99" s="44" t="s">
        <v>21</v>
      </c>
      <c r="F99" s="44" t="s">
        <v>21</v>
      </c>
      <c r="G99" s="44" t="s">
        <v>21</v>
      </c>
      <c r="H99" s="41" t="s">
        <v>5</v>
      </c>
      <c r="I99" s="3" t="s">
        <v>22</v>
      </c>
      <c r="J99" s="34">
        <v>680</v>
      </c>
      <c r="K99" s="34">
        <v>0</v>
      </c>
      <c r="L99" s="34">
        <v>0</v>
      </c>
      <c r="M99" s="34">
        <v>0</v>
      </c>
      <c r="N99" s="34">
        <v>0</v>
      </c>
      <c r="O99" s="34">
        <v>680</v>
      </c>
      <c r="P99" s="7">
        <f t="shared" si="66"/>
        <v>0</v>
      </c>
      <c r="Q99" s="34">
        <v>680</v>
      </c>
      <c r="R99" s="34">
        <v>680</v>
      </c>
      <c r="S99" s="34">
        <v>680</v>
      </c>
      <c r="T99" s="34">
        <v>680</v>
      </c>
      <c r="U99" s="34">
        <v>680</v>
      </c>
    </row>
    <row r="100" spans="1:21" ht="17.25" x14ac:dyDescent="0.3">
      <c r="A100" s="23"/>
      <c r="B100" s="124"/>
      <c r="C100" s="151"/>
      <c r="D100" s="1" t="s">
        <v>21</v>
      </c>
      <c r="E100" s="1" t="s">
        <v>21</v>
      </c>
      <c r="F100" s="1" t="s">
        <v>21</v>
      </c>
      <c r="G100" s="1" t="s">
        <v>21</v>
      </c>
      <c r="H100" s="41" t="s">
        <v>4</v>
      </c>
      <c r="I100" s="3" t="s">
        <v>22</v>
      </c>
      <c r="J100" s="34">
        <v>0</v>
      </c>
      <c r="K100" s="34">
        <v>0</v>
      </c>
      <c r="L100" s="34">
        <v>0</v>
      </c>
      <c r="M100" s="34">
        <v>0</v>
      </c>
      <c r="N100" s="34">
        <v>0</v>
      </c>
      <c r="O100" s="34">
        <v>0</v>
      </c>
      <c r="P100" s="7">
        <f t="shared" si="66"/>
        <v>0</v>
      </c>
      <c r="Q100" s="34">
        <v>0</v>
      </c>
      <c r="R100" s="34">
        <v>0</v>
      </c>
      <c r="S100" s="34">
        <v>0</v>
      </c>
      <c r="T100" s="34">
        <v>0</v>
      </c>
      <c r="U100" s="34">
        <v>0</v>
      </c>
    </row>
    <row r="101" spans="1:21" ht="82.5" x14ac:dyDescent="0.3">
      <c r="A101" s="23"/>
      <c r="B101" s="124"/>
      <c r="C101" s="151"/>
      <c r="D101" s="1" t="s">
        <v>21</v>
      </c>
      <c r="E101" s="1" t="s">
        <v>21</v>
      </c>
      <c r="F101" s="1" t="s">
        <v>21</v>
      </c>
      <c r="G101" s="1" t="s">
        <v>21</v>
      </c>
      <c r="H101" s="41" t="s">
        <v>6</v>
      </c>
      <c r="I101" s="3" t="s">
        <v>22</v>
      </c>
      <c r="J101" s="34">
        <v>0</v>
      </c>
      <c r="K101" s="34">
        <v>0</v>
      </c>
      <c r="L101" s="34">
        <v>0</v>
      </c>
      <c r="M101" s="34">
        <v>0</v>
      </c>
      <c r="N101" s="34">
        <v>0</v>
      </c>
      <c r="O101" s="34">
        <v>0</v>
      </c>
      <c r="P101" s="7">
        <f t="shared" si="66"/>
        <v>0</v>
      </c>
      <c r="Q101" s="34">
        <v>0</v>
      </c>
      <c r="R101" s="34">
        <v>0</v>
      </c>
      <c r="S101" s="34">
        <v>0</v>
      </c>
      <c r="T101" s="34">
        <v>0</v>
      </c>
      <c r="U101" s="34">
        <v>0</v>
      </c>
    </row>
    <row r="102" spans="1:21" ht="33" x14ac:dyDescent="0.3">
      <c r="A102" s="24"/>
      <c r="B102" s="125"/>
      <c r="C102" s="152"/>
      <c r="D102" s="1" t="s">
        <v>21</v>
      </c>
      <c r="E102" s="1" t="s">
        <v>21</v>
      </c>
      <c r="F102" s="1" t="s">
        <v>21</v>
      </c>
      <c r="G102" s="1" t="s">
        <v>21</v>
      </c>
      <c r="H102" s="41" t="s">
        <v>7</v>
      </c>
      <c r="I102" s="3" t="s">
        <v>22</v>
      </c>
      <c r="J102" s="34">
        <v>0</v>
      </c>
      <c r="K102" s="34">
        <v>0</v>
      </c>
      <c r="L102" s="34">
        <v>0</v>
      </c>
      <c r="M102" s="34">
        <v>0</v>
      </c>
      <c r="N102" s="34">
        <v>0</v>
      </c>
      <c r="O102" s="34">
        <v>0</v>
      </c>
      <c r="P102" s="7">
        <f t="shared" si="66"/>
        <v>0</v>
      </c>
      <c r="Q102" s="34">
        <v>0</v>
      </c>
      <c r="R102" s="34">
        <v>0</v>
      </c>
      <c r="S102" s="34">
        <v>0</v>
      </c>
      <c r="T102" s="34">
        <v>0</v>
      </c>
      <c r="U102" s="34">
        <v>0</v>
      </c>
    </row>
    <row r="103" spans="1:21" ht="16.5" x14ac:dyDescent="0.25">
      <c r="A103" s="121" t="s">
        <v>71</v>
      </c>
      <c r="B103" s="176" t="s">
        <v>170</v>
      </c>
      <c r="C103" s="177"/>
      <c r="D103" s="177"/>
      <c r="E103" s="177"/>
      <c r="F103" s="177"/>
      <c r="G103" s="178"/>
      <c r="H103" s="49" t="s">
        <v>21</v>
      </c>
      <c r="I103" s="72" t="s">
        <v>171</v>
      </c>
      <c r="J103" s="48">
        <v>1428</v>
      </c>
      <c r="K103" s="48">
        <v>1442</v>
      </c>
      <c r="L103" s="49" t="s">
        <v>21</v>
      </c>
      <c r="M103" s="49" t="s">
        <v>21</v>
      </c>
      <c r="N103" s="48">
        <v>1286</v>
      </c>
      <c r="O103" s="48">
        <v>1445</v>
      </c>
      <c r="P103" s="7">
        <v>1428</v>
      </c>
      <c r="Q103" s="48">
        <v>1442</v>
      </c>
      <c r="R103" s="49" t="s">
        <v>21</v>
      </c>
      <c r="S103" s="49" t="s">
        <v>21</v>
      </c>
      <c r="T103" s="48">
        <v>1286</v>
      </c>
      <c r="U103" s="48">
        <v>1445</v>
      </c>
    </row>
    <row r="104" spans="1:21" ht="16.5" x14ac:dyDescent="0.25">
      <c r="A104" s="125"/>
      <c r="B104" s="176" t="s">
        <v>166</v>
      </c>
      <c r="C104" s="177"/>
      <c r="D104" s="177"/>
      <c r="E104" s="177"/>
      <c r="F104" s="177"/>
      <c r="G104" s="178"/>
      <c r="H104" s="49"/>
      <c r="I104" s="72" t="s">
        <v>24</v>
      </c>
      <c r="J104" s="48">
        <v>100.5</v>
      </c>
      <c r="K104" s="48">
        <v>100.5</v>
      </c>
      <c r="L104" s="49" t="s">
        <v>21</v>
      </c>
      <c r="M104" s="49" t="s">
        <v>21</v>
      </c>
      <c r="N104" s="48">
        <v>90.9</v>
      </c>
      <c r="O104" s="48">
        <v>100.5</v>
      </c>
      <c r="P104" s="7">
        <v>100.5</v>
      </c>
      <c r="Q104" s="48">
        <v>100.5</v>
      </c>
      <c r="R104" s="49" t="s">
        <v>21</v>
      </c>
      <c r="S104" s="49" t="s">
        <v>21</v>
      </c>
      <c r="T104" s="48">
        <v>100.5</v>
      </c>
      <c r="U104" s="48">
        <v>100.5</v>
      </c>
    </row>
    <row r="105" spans="1:21" ht="16.5" x14ac:dyDescent="0.25">
      <c r="A105" s="179" t="s">
        <v>38</v>
      </c>
      <c r="B105" s="121" t="s">
        <v>57</v>
      </c>
      <c r="C105" s="161" t="s">
        <v>55</v>
      </c>
      <c r="D105" s="44" t="s">
        <v>21</v>
      </c>
      <c r="E105" s="44" t="s">
        <v>21</v>
      </c>
      <c r="F105" s="44" t="s">
        <v>21</v>
      </c>
      <c r="G105" s="44" t="s">
        <v>21</v>
      </c>
      <c r="H105" s="41" t="s">
        <v>2</v>
      </c>
      <c r="I105" s="3" t="s">
        <v>22</v>
      </c>
      <c r="J105" s="6">
        <v>0</v>
      </c>
      <c r="K105" s="6">
        <f>SUM(K106:K110)</f>
        <v>0</v>
      </c>
      <c r="L105" s="6">
        <v>0</v>
      </c>
      <c r="M105" s="6">
        <v>0</v>
      </c>
      <c r="N105" s="6">
        <v>0</v>
      </c>
      <c r="O105" s="6">
        <v>0</v>
      </c>
      <c r="P105" s="7">
        <f t="shared" si="66"/>
        <v>0</v>
      </c>
      <c r="Q105" s="6">
        <f>SUM(Q106:Q110)</f>
        <v>0</v>
      </c>
      <c r="R105" s="6">
        <v>0</v>
      </c>
      <c r="S105" s="6">
        <v>0</v>
      </c>
      <c r="T105" s="6">
        <v>0</v>
      </c>
      <c r="U105" s="6">
        <v>0</v>
      </c>
    </row>
    <row r="106" spans="1:21" ht="16.5" x14ac:dyDescent="0.25">
      <c r="A106" s="180"/>
      <c r="B106" s="124"/>
      <c r="C106" s="151"/>
      <c r="D106" s="44" t="s">
        <v>21</v>
      </c>
      <c r="E106" s="44" t="s">
        <v>21</v>
      </c>
      <c r="F106" s="44" t="s">
        <v>21</v>
      </c>
      <c r="G106" s="44" t="s">
        <v>21</v>
      </c>
      <c r="H106" s="41" t="s">
        <v>3</v>
      </c>
      <c r="I106" s="3" t="s">
        <v>22</v>
      </c>
      <c r="J106" s="6">
        <v>0</v>
      </c>
      <c r="K106" s="6">
        <v>0</v>
      </c>
      <c r="L106" s="6">
        <v>0</v>
      </c>
      <c r="M106" s="6">
        <v>0</v>
      </c>
      <c r="N106" s="6">
        <v>0</v>
      </c>
      <c r="O106" s="6">
        <v>0</v>
      </c>
      <c r="P106" s="7">
        <f t="shared" si="66"/>
        <v>0</v>
      </c>
      <c r="Q106" s="6">
        <v>0</v>
      </c>
      <c r="R106" s="6">
        <v>0</v>
      </c>
      <c r="S106" s="6">
        <v>0</v>
      </c>
      <c r="T106" s="6">
        <v>0</v>
      </c>
      <c r="U106" s="6">
        <v>0</v>
      </c>
    </row>
    <row r="107" spans="1:21" ht="49.5" x14ac:dyDescent="0.25">
      <c r="A107" s="180"/>
      <c r="B107" s="124"/>
      <c r="C107" s="151"/>
      <c r="D107" s="44" t="s">
        <v>21</v>
      </c>
      <c r="E107" s="44" t="s">
        <v>21</v>
      </c>
      <c r="F107" s="44" t="s">
        <v>21</v>
      </c>
      <c r="G107" s="44" t="s">
        <v>21</v>
      </c>
      <c r="H107" s="41" t="s">
        <v>5</v>
      </c>
      <c r="I107" s="3" t="s">
        <v>22</v>
      </c>
      <c r="J107" s="6">
        <v>0</v>
      </c>
      <c r="K107" s="6">
        <v>0</v>
      </c>
      <c r="L107" s="6">
        <v>0</v>
      </c>
      <c r="M107" s="6">
        <v>0</v>
      </c>
      <c r="N107" s="6">
        <v>0</v>
      </c>
      <c r="O107" s="6">
        <v>0</v>
      </c>
      <c r="P107" s="7">
        <f t="shared" si="66"/>
        <v>0</v>
      </c>
      <c r="Q107" s="6">
        <v>0</v>
      </c>
      <c r="R107" s="6">
        <v>0</v>
      </c>
      <c r="S107" s="6">
        <v>0</v>
      </c>
      <c r="T107" s="6">
        <v>0</v>
      </c>
      <c r="U107" s="6">
        <v>0</v>
      </c>
    </row>
    <row r="108" spans="1:21" ht="17.25" x14ac:dyDescent="0.3">
      <c r="A108" s="23"/>
      <c r="B108" s="124"/>
      <c r="C108" s="151"/>
      <c r="D108" s="1" t="s">
        <v>21</v>
      </c>
      <c r="E108" s="1" t="s">
        <v>21</v>
      </c>
      <c r="F108" s="1" t="s">
        <v>21</v>
      </c>
      <c r="G108" s="1" t="s">
        <v>21</v>
      </c>
      <c r="H108" s="41" t="s">
        <v>4</v>
      </c>
      <c r="I108" s="3" t="s">
        <v>22</v>
      </c>
      <c r="J108" s="6">
        <v>0</v>
      </c>
      <c r="K108" s="6">
        <v>0</v>
      </c>
      <c r="L108" s="6">
        <v>0</v>
      </c>
      <c r="M108" s="6">
        <v>0</v>
      </c>
      <c r="N108" s="6">
        <v>0</v>
      </c>
      <c r="O108" s="6">
        <v>0</v>
      </c>
      <c r="P108" s="7">
        <f t="shared" si="66"/>
        <v>0</v>
      </c>
      <c r="Q108" s="6">
        <v>0</v>
      </c>
      <c r="R108" s="6">
        <v>0</v>
      </c>
      <c r="S108" s="6">
        <v>0</v>
      </c>
      <c r="T108" s="6">
        <v>0</v>
      </c>
      <c r="U108" s="6">
        <v>0</v>
      </c>
    </row>
    <row r="109" spans="1:21" ht="82.5" x14ac:dyDescent="0.3">
      <c r="A109" s="23"/>
      <c r="B109" s="124"/>
      <c r="C109" s="151"/>
      <c r="D109" s="1" t="s">
        <v>21</v>
      </c>
      <c r="E109" s="1" t="s">
        <v>21</v>
      </c>
      <c r="F109" s="1" t="s">
        <v>21</v>
      </c>
      <c r="G109" s="1" t="s">
        <v>21</v>
      </c>
      <c r="H109" s="41" t="s">
        <v>6</v>
      </c>
      <c r="I109" s="3" t="s">
        <v>22</v>
      </c>
      <c r="J109" s="6">
        <v>0</v>
      </c>
      <c r="K109" s="6">
        <v>0</v>
      </c>
      <c r="L109" s="6">
        <v>0</v>
      </c>
      <c r="M109" s="6">
        <v>0</v>
      </c>
      <c r="N109" s="6">
        <v>0</v>
      </c>
      <c r="O109" s="6">
        <v>0</v>
      </c>
      <c r="P109" s="7">
        <f t="shared" si="66"/>
        <v>0</v>
      </c>
      <c r="Q109" s="6">
        <v>0</v>
      </c>
      <c r="R109" s="6">
        <v>0</v>
      </c>
      <c r="S109" s="6">
        <v>0</v>
      </c>
      <c r="T109" s="6">
        <v>0</v>
      </c>
      <c r="U109" s="6">
        <v>0</v>
      </c>
    </row>
    <row r="110" spans="1:21" ht="33" x14ac:dyDescent="0.3">
      <c r="A110" s="24"/>
      <c r="B110" s="125"/>
      <c r="C110" s="152"/>
      <c r="D110" s="1" t="s">
        <v>21</v>
      </c>
      <c r="E110" s="1" t="s">
        <v>21</v>
      </c>
      <c r="F110" s="1" t="s">
        <v>21</v>
      </c>
      <c r="G110" s="1" t="s">
        <v>21</v>
      </c>
      <c r="H110" s="41" t="s">
        <v>7</v>
      </c>
      <c r="I110" s="3" t="s">
        <v>22</v>
      </c>
      <c r="J110" s="6">
        <v>0</v>
      </c>
      <c r="K110" s="6">
        <v>0</v>
      </c>
      <c r="L110" s="6">
        <v>0</v>
      </c>
      <c r="M110" s="6">
        <v>0</v>
      </c>
      <c r="N110" s="6">
        <v>0</v>
      </c>
      <c r="O110" s="6">
        <v>0</v>
      </c>
      <c r="P110" s="7">
        <f t="shared" si="66"/>
        <v>0</v>
      </c>
      <c r="Q110" s="6">
        <v>0</v>
      </c>
      <c r="R110" s="6">
        <v>0</v>
      </c>
      <c r="S110" s="6">
        <v>0</v>
      </c>
      <c r="T110" s="6">
        <v>0</v>
      </c>
      <c r="U110" s="6">
        <v>0</v>
      </c>
    </row>
    <row r="111" spans="1:21" ht="82.5" x14ac:dyDescent="0.25">
      <c r="A111" s="35" t="s">
        <v>72</v>
      </c>
      <c r="B111" s="176" t="s">
        <v>172</v>
      </c>
      <c r="C111" s="177"/>
      <c r="D111" s="177"/>
      <c r="E111" s="177"/>
      <c r="F111" s="177"/>
      <c r="G111" s="178"/>
      <c r="H111" s="49" t="s">
        <v>21</v>
      </c>
      <c r="I111" s="72" t="s">
        <v>25</v>
      </c>
      <c r="J111" s="48">
        <v>26175</v>
      </c>
      <c r="K111" s="48">
        <v>27843</v>
      </c>
      <c r="L111" s="49" t="s">
        <v>21</v>
      </c>
      <c r="M111" s="49" t="s">
        <v>21</v>
      </c>
      <c r="N111" s="50" t="s">
        <v>68</v>
      </c>
      <c r="O111" s="48">
        <v>27758</v>
      </c>
      <c r="P111" s="51">
        <v>26175</v>
      </c>
      <c r="Q111" s="48">
        <v>27843</v>
      </c>
      <c r="R111" s="49" t="s">
        <v>21</v>
      </c>
      <c r="S111" s="49" t="s">
        <v>21</v>
      </c>
      <c r="T111" s="50" t="s">
        <v>68</v>
      </c>
      <c r="U111" s="48">
        <v>27758</v>
      </c>
    </row>
    <row r="112" spans="1:21" ht="33" x14ac:dyDescent="0.25">
      <c r="A112" s="170" t="s">
        <v>20</v>
      </c>
      <c r="B112" s="170" t="s">
        <v>29</v>
      </c>
      <c r="C112" s="175" t="s">
        <v>50</v>
      </c>
      <c r="D112" s="28">
        <v>856</v>
      </c>
      <c r="E112" s="28" t="s">
        <v>21</v>
      </c>
      <c r="F112" s="73" t="s">
        <v>119</v>
      </c>
      <c r="G112" s="28" t="s">
        <v>21</v>
      </c>
      <c r="H112" s="74" t="s">
        <v>2</v>
      </c>
      <c r="I112" s="16" t="s">
        <v>22</v>
      </c>
      <c r="J112" s="7">
        <f>J113+J114</f>
        <v>154673.68</v>
      </c>
      <c r="K112" s="7">
        <f>SUM(K113:K117)</f>
        <v>96987.3</v>
      </c>
      <c r="L112" s="7">
        <f t="shared" ref="L112:N112" si="68">SUM(L113:L117)</f>
        <v>96987.3</v>
      </c>
      <c r="M112" s="7">
        <f t="shared" si="68"/>
        <v>96987.3</v>
      </c>
      <c r="N112" s="7">
        <f t="shared" si="68"/>
        <v>96987.3</v>
      </c>
      <c r="O112" s="7">
        <f t="shared" ref="O112" si="69">SUM(O113:O117)</f>
        <v>0</v>
      </c>
      <c r="P112" s="7">
        <f t="shared" si="66"/>
        <v>96987.3</v>
      </c>
      <c r="Q112" s="7">
        <f>SUM(Q113:Q117)</f>
        <v>2517.3088699999998</v>
      </c>
      <c r="R112" s="7">
        <f t="shared" ref="R112:S112" si="70">SUM(R113:R117)</f>
        <v>0</v>
      </c>
      <c r="S112" s="7">
        <f t="shared" si="70"/>
        <v>2517.3088699999998</v>
      </c>
      <c r="T112" s="7">
        <f t="shared" ref="T112:U112" si="71">SUM(T113:T117)</f>
        <v>0</v>
      </c>
      <c r="U112" s="7">
        <f t="shared" si="71"/>
        <v>10169.200000000001</v>
      </c>
    </row>
    <row r="113" spans="1:21" ht="33" x14ac:dyDescent="0.25">
      <c r="A113" s="171"/>
      <c r="B113" s="171"/>
      <c r="C113" s="159"/>
      <c r="D113" s="28" t="s">
        <v>21</v>
      </c>
      <c r="E113" s="28" t="s">
        <v>21</v>
      </c>
      <c r="F113" s="28" t="s">
        <v>21</v>
      </c>
      <c r="G113" s="28" t="s">
        <v>21</v>
      </c>
      <c r="H113" s="74" t="s">
        <v>3</v>
      </c>
      <c r="I113" s="16" t="s">
        <v>22</v>
      </c>
      <c r="J113" s="7">
        <v>144788.5</v>
      </c>
      <c r="K113" s="7">
        <f>K119+K130+K137</f>
        <v>96017.5</v>
      </c>
      <c r="L113" s="7">
        <f t="shared" ref="L113:N113" si="72">L119+L130+L137</f>
        <v>96017.5</v>
      </c>
      <c r="M113" s="7">
        <f t="shared" si="72"/>
        <v>96017.5</v>
      </c>
      <c r="N113" s="7">
        <f t="shared" si="72"/>
        <v>96017.5</v>
      </c>
      <c r="O113" s="7">
        <f t="shared" ref="O113" si="73">O119+O130+O137</f>
        <v>0</v>
      </c>
      <c r="P113" s="7">
        <f t="shared" si="66"/>
        <v>96017.5</v>
      </c>
      <c r="Q113" s="7">
        <f>Q119+Q130+Q137</f>
        <v>0</v>
      </c>
      <c r="R113" s="7">
        <f t="shared" ref="R113:S113" si="74">R119+R130+R137</f>
        <v>0</v>
      </c>
      <c r="S113" s="7">
        <f t="shared" si="74"/>
        <v>0</v>
      </c>
      <c r="T113" s="7">
        <f t="shared" ref="T113:U113" si="75">T119+T130+T137</f>
        <v>0</v>
      </c>
      <c r="U113" s="7">
        <f t="shared" si="75"/>
        <v>0</v>
      </c>
    </row>
    <row r="114" spans="1:21" ht="49.5" x14ac:dyDescent="0.25">
      <c r="A114" s="171"/>
      <c r="B114" s="171"/>
      <c r="C114" s="159"/>
      <c r="D114" s="28" t="s">
        <v>21</v>
      </c>
      <c r="E114" s="28" t="s">
        <v>21</v>
      </c>
      <c r="F114" s="28" t="s">
        <v>21</v>
      </c>
      <c r="G114" s="28" t="s">
        <v>21</v>
      </c>
      <c r="H114" s="74" t="s">
        <v>5</v>
      </c>
      <c r="I114" s="16" t="s">
        <v>22</v>
      </c>
      <c r="J114" s="7">
        <v>9885.18</v>
      </c>
      <c r="K114" s="7">
        <f>K120+K131+K138</f>
        <v>969.8</v>
      </c>
      <c r="L114" s="7">
        <f t="shared" ref="L114:N114" si="76">L120+L131+L138</f>
        <v>969.8</v>
      </c>
      <c r="M114" s="7">
        <f t="shared" si="76"/>
        <v>969.8</v>
      </c>
      <c r="N114" s="7">
        <f t="shared" si="76"/>
        <v>969.8</v>
      </c>
      <c r="O114" s="7">
        <f t="shared" ref="O114" si="77">O120+O131+O138</f>
        <v>0</v>
      </c>
      <c r="P114" s="7">
        <f t="shared" si="66"/>
        <v>969.8</v>
      </c>
      <c r="Q114" s="7">
        <f>Q120+Q131+Q138</f>
        <v>2517.3088699999998</v>
      </c>
      <c r="R114" s="7">
        <v>0</v>
      </c>
      <c r="S114" s="7">
        <f t="shared" ref="S114" si="78">S120+S131+S138</f>
        <v>2517.3088699999998</v>
      </c>
      <c r="T114" s="7">
        <f t="shared" ref="T114:U114" si="79">T120+T131+T138</f>
        <v>0</v>
      </c>
      <c r="U114" s="7">
        <f t="shared" si="79"/>
        <v>10169.200000000001</v>
      </c>
    </row>
    <row r="115" spans="1:21" ht="17.25" x14ac:dyDescent="0.3">
      <c r="A115" s="75"/>
      <c r="B115" s="171"/>
      <c r="C115" s="159"/>
      <c r="D115" s="28" t="s">
        <v>21</v>
      </c>
      <c r="E115" s="28" t="s">
        <v>21</v>
      </c>
      <c r="F115" s="28" t="s">
        <v>21</v>
      </c>
      <c r="G115" s="28" t="s">
        <v>21</v>
      </c>
      <c r="H115" s="74" t="s">
        <v>4</v>
      </c>
      <c r="I115" s="16" t="s">
        <v>22</v>
      </c>
      <c r="J115" s="7">
        <v>0</v>
      </c>
      <c r="K115" s="7">
        <f>K121+K132+K139</f>
        <v>0</v>
      </c>
      <c r="L115" s="7">
        <f t="shared" ref="L115:N115" si="80">L121+L132+L139</f>
        <v>0</v>
      </c>
      <c r="M115" s="7">
        <f t="shared" si="80"/>
        <v>0</v>
      </c>
      <c r="N115" s="7">
        <f t="shared" si="80"/>
        <v>0</v>
      </c>
      <c r="O115" s="7">
        <f t="shared" ref="O115" si="81">O121+O132+O139</f>
        <v>0</v>
      </c>
      <c r="P115" s="7">
        <f t="shared" si="66"/>
        <v>0</v>
      </c>
      <c r="Q115" s="7">
        <f>Q121+Q132+Q139</f>
        <v>0</v>
      </c>
      <c r="R115" s="7">
        <f t="shared" ref="R115:S115" si="82">R121+R132+R139</f>
        <v>0</v>
      </c>
      <c r="S115" s="7">
        <f t="shared" si="82"/>
        <v>0</v>
      </c>
      <c r="T115" s="7">
        <f t="shared" ref="T115:U115" si="83">T121+T132+T139</f>
        <v>0</v>
      </c>
      <c r="U115" s="7">
        <f t="shared" si="83"/>
        <v>0</v>
      </c>
    </row>
    <row r="116" spans="1:21" ht="82.5" x14ac:dyDescent="0.3">
      <c r="A116" s="76"/>
      <c r="B116" s="77"/>
      <c r="C116" s="159"/>
      <c r="D116" s="28" t="s">
        <v>21</v>
      </c>
      <c r="E116" s="28" t="s">
        <v>21</v>
      </c>
      <c r="F116" s="28" t="s">
        <v>21</v>
      </c>
      <c r="G116" s="28" t="s">
        <v>21</v>
      </c>
      <c r="H116" s="74" t="s">
        <v>6</v>
      </c>
      <c r="I116" s="16" t="s">
        <v>22</v>
      </c>
      <c r="J116" s="7">
        <v>0</v>
      </c>
      <c r="K116" s="7">
        <f>K122+K133+K140</f>
        <v>0</v>
      </c>
      <c r="L116" s="7">
        <f t="shared" ref="L116:N116" si="84">L122+L133+L140</f>
        <v>0</v>
      </c>
      <c r="M116" s="7">
        <f t="shared" si="84"/>
        <v>0</v>
      </c>
      <c r="N116" s="7">
        <f t="shared" si="84"/>
        <v>0</v>
      </c>
      <c r="O116" s="7">
        <f t="shared" ref="O116" si="85">O122+O133+O140</f>
        <v>0</v>
      </c>
      <c r="P116" s="7">
        <f t="shared" si="66"/>
        <v>0</v>
      </c>
      <c r="Q116" s="7">
        <f>Q122+Q133+Q140</f>
        <v>0</v>
      </c>
      <c r="R116" s="7">
        <f t="shared" ref="R116:S116" si="86">R122+R133+R140</f>
        <v>0</v>
      </c>
      <c r="S116" s="7">
        <f t="shared" si="86"/>
        <v>0</v>
      </c>
      <c r="T116" s="7">
        <f t="shared" ref="T116:U116" si="87">T122+T133+T140</f>
        <v>0</v>
      </c>
      <c r="U116" s="7">
        <f t="shared" si="87"/>
        <v>0</v>
      </c>
    </row>
    <row r="117" spans="1:21" ht="33" x14ac:dyDescent="0.3">
      <c r="A117" s="78"/>
      <c r="B117" s="79"/>
      <c r="C117" s="160"/>
      <c r="D117" s="28" t="s">
        <v>21</v>
      </c>
      <c r="E117" s="28" t="s">
        <v>21</v>
      </c>
      <c r="F117" s="28" t="s">
        <v>21</v>
      </c>
      <c r="G117" s="28" t="s">
        <v>21</v>
      </c>
      <c r="H117" s="74" t="s">
        <v>7</v>
      </c>
      <c r="I117" s="16" t="s">
        <v>22</v>
      </c>
      <c r="J117" s="7">
        <v>0</v>
      </c>
      <c r="K117" s="7">
        <f>K123+K134+K141</f>
        <v>0</v>
      </c>
      <c r="L117" s="7">
        <f t="shared" ref="L117:N117" si="88">L123+L134+L141</f>
        <v>0</v>
      </c>
      <c r="M117" s="7">
        <f t="shared" si="88"/>
        <v>0</v>
      </c>
      <c r="N117" s="7">
        <f t="shared" si="88"/>
        <v>0</v>
      </c>
      <c r="O117" s="7">
        <f t="shared" ref="O117" si="89">O123+O134+O141</f>
        <v>0</v>
      </c>
      <c r="P117" s="7">
        <f t="shared" si="66"/>
        <v>0</v>
      </c>
      <c r="Q117" s="7">
        <f>Q123+Q134+Q141</f>
        <v>0</v>
      </c>
      <c r="R117" s="7">
        <f t="shared" ref="R117:S117" si="90">R123+R134+R141</f>
        <v>0</v>
      </c>
      <c r="S117" s="7">
        <f t="shared" si="90"/>
        <v>0</v>
      </c>
      <c r="T117" s="7">
        <f t="shared" ref="T117:U117" si="91">T123+T134+T141</f>
        <v>0</v>
      </c>
      <c r="U117" s="7">
        <f t="shared" si="91"/>
        <v>0</v>
      </c>
    </row>
    <row r="118" spans="1:21" ht="33" x14ac:dyDescent="0.25">
      <c r="A118" s="121" t="s">
        <v>30</v>
      </c>
      <c r="B118" s="121" t="s">
        <v>31</v>
      </c>
      <c r="C118" s="150" t="s">
        <v>135</v>
      </c>
      <c r="D118" s="44">
        <v>856</v>
      </c>
      <c r="E118" s="1">
        <v>1002</v>
      </c>
      <c r="F118" s="45" t="s">
        <v>120</v>
      </c>
      <c r="G118" s="1" t="s">
        <v>21</v>
      </c>
      <c r="H118" s="12" t="s">
        <v>2</v>
      </c>
      <c r="I118" s="3" t="s">
        <v>22</v>
      </c>
      <c r="J118" s="6">
        <v>0</v>
      </c>
      <c r="K118" s="6">
        <f>SUM(K119:K123)</f>
        <v>0</v>
      </c>
      <c r="L118" s="6">
        <v>0</v>
      </c>
      <c r="M118" s="6">
        <v>0</v>
      </c>
      <c r="N118" s="6">
        <v>0</v>
      </c>
      <c r="O118" s="6">
        <v>0</v>
      </c>
      <c r="P118" s="7">
        <f t="shared" si="66"/>
        <v>0</v>
      </c>
      <c r="Q118" s="6">
        <f>SUM(Q119:Q123)</f>
        <v>0</v>
      </c>
      <c r="R118" s="6">
        <v>0</v>
      </c>
      <c r="S118" s="6">
        <v>0</v>
      </c>
      <c r="T118" s="6">
        <v>0</v>
      </c>
      <c r="U118" s="6">
        <v>0</v>
      </c>
    </row>
    <row r="119" spans="1:21" ht="16.5" x14ac:dyDescent="0.25">
      <c r="A119" s="124"/>
      <c r="B119" s="124"/>
      <c r="C119" s="151"/>
      <c r="D119" s="44" t="s">
        <v>21</v>
      </c>
      <c r="E119" s="44" t="s">
        <v>21</v>
      </c>
      <c r="F119" s="44" t="s">
        <v>21</v>
      </c>
      <c r="G119" s="1" t="s">
        <v>21</v>
      </c>
      <c r="H119" s="12" t="s">
        <v>3</v>
      </c>
      <c r="I119" s="3" t="s">
        <v>22</v>
      </c>
      <c r="J119" s="6">
        <v>0</v>
      </c>
      <c r="K119" s="6">
        <v>0</v>
      </c>
      <c r="L119" s="6">
        <v>0</v>
      </c>
      <c r="M119" s="6">
        <v>0</v>
      </c>
      <c r="N119" s="6">
        <v>0</v>
      </c>
      <c r="O119" s="6">
        <v>0</v>
      </c>
      <c r="P119" s="7">
        <f t="shared" si="66"/>
        <v>0</v>
      </c>
      <c r="Q119" s="6">
        <v>0</v>
      </c>
      <c r="R119" s="6">
        <v>0</v>
      </c>
      <c r="S119" s="6">
        <v>0</v>
      </c>
      <c r="T119" s="6">
        <v>0</v>
      </c>
      <c r="U119" s="6">
        <v>0</v>
      </c>
    </row>
    <row r="120" spans="1:21" ht="49.5" x14ac:dyDescent="0.25">
      <c r="A120" s="124"/>
      <c r="B120" s="124"/>
      <c r="C120" s="151"/>
      <c r="D120" s="44" t="s">
        <v>21</v>
      </c>
      <c r="E120" s="44" t="s">
        <v>21</v>
      </c>
      <c r="F120" s="44" t="s">
        <v>21</v>
      </c>
      <c r="G120" s="1" t="s">
        <v>21</v>
      </c>
      <c r="H120" s="12" t="s">
        <v>5</v>
      </c>
      <c r="I120" s="3" t="s">
        <v>22</v>
      </c>
      <c r="J120" s="6">
        <v>0</v>
      </c>
      <c r="K120" s="6">
        <v>0</v>
      </c>
      <c r="L120" s="6">
        <v>0</v>
      </c>
      <c r="M120" s="6">
        <v>0</v>
      </c>
      <c r="N120" s="6">
        <v>0</v>
      </c>
      <c r="O120" s="6">
        <v>0</v>
      </c>
      <c r="P120" s="7">
        <f t="shared" si="66"/>
        <v>0</v>
      </c>
      <c r="Q120" s="6">
        <v>0</v>
      </c>
      <c r="R120" s="6">
        <v>0</v>
      </c>
      <c r="S120" s="6">
        <v>0</v>
      </c>
      <c r="T120" s="6">
        <v>0</v>
      </c>
      <c r="U120" s="6">
        <v>0</v>
      </c>
    </row>
    <row r="121" spans="1:21" ht="16.5" x14ac:dyDescent="0.25">
      <c r="A121" s="124"/>
      <c r="B121" s="124"/>
      <c r="C121" s="151"/>
      <c r="D121" s="1" t="s">
        <v>21</v>
      </c>
      <c r="E121" s="1" t="s">
        <v>21</v>
      </c>
      <c r="F121" s="1" t="s">
        <v>21</v>
      </c>
      <c r="G121" s="1" t="s">
        <v>21</v>
      </c>
      <c r="H121" s="12" t="s">
        <v>4</v>
      </c>
      <c r="I121" s="3" t="s">
        <v>22</v>
      </c>
      <c r="J121" s="6">
        <v>0</v>
      </c>
      <c r="K121" s="6">
        <v>0</v>
      </c>
      <c r="L121" s="6">
        <v>0</v>
      </c>
      <c r="M121" s="6">
        <v>0</v>
      </c>
      <c r="N121" s="6">
        <v>0</v>
      </c>
      <c r="O121" s="6">
        <v>0</v>
      </c>
      <c r="P121" s="7">
        <f t="shared" si="66"/>
        <v>0</v>
      </c>
      <c r="Q121" s="6">
        <v>0</v>
      </c>
      <c r="R121" s="6">
        <v>0</v>
      </c>
      <c r="S121" s="6">
        <v>0</v>
      </c>
      <c r="T121" s="6">
        <v>0</v>
      </c>
      <c r="U121" s="6">
        <v>0</v>
      </c>
    </row>
    <row r="122" spans="1:21" ht="86.25" customHeight="1" x14ac:dyDescent="0.25">
      <c r="A122" s="124"/>
      <c r="B122" s="124"/>
      <c r="C122" s="151"/>
      <c r="D122" s="1" t="s">
        <v>21</v>
      </c>
      <c r="E122" s="1" t="s">
        <v>21</v>
      </c>
      <c r="F122" s="1" t="s">
        <v>21</v>
      </c>
      <c r="G122" s="1" t="s">
        <v>21</v>
      </c>
      <c r="H122" s="12" t="s">
        <v>6</v>
      </c>
      <c r="I122" s="3" t="s">
        <v>22</v>
      </c>
      <c r="J122" s="6">
        <v>0</v>
      </c>
      <c r="K122" s="6">
        <v>0</v>
      </c>
      <c r="L122" s="6">
        <v>0</v>
      </c>
      <c r="M122" s="6">
        <v>0</v>
      </c>
      <c r="N122" s="6">
        <v>0</v>
      </c>
      <c r="O122" s="7">
        <v>0</v>
      </c>
      <c r="P122" s="7">
        <f t="shared" si="66"/>
        <v>0</v>
      </c>
      <c r="Q122" s="6">
        <v>0</v>
      </c>
      <c r="R122" s="6">
        <v>0</v>
      </c>
      <c r="S122" s="6">
        <v>0</v>
      </c>
      <c r="T122" s="6">
        <v>0</v>
      </c>
      <c r="U122" s="7">
        <v>0</v>
      </c>
    </row>
    <row r="123" spans="1:21" ht="33" x14ac:dyDescent="0.3">
      <c r="A123" s="24"/>
      <c r="B123" s="125"/>
      <c r="C123" s="152"/>
      <c r="D123" s="1" t="s">
        <v>21</v>
      </c>
      <c r="E123" s="1" t="s">
        <v>21</v>
      </c>
      <c r="F123" s="1" t="s">
        <v>21</v>
      </c>
      <c r="G123" s="1" t="s">
        <v>21</v>
      </c>
      <c r="H123" s="12" t="s">
        <v>7</v>
      </c>
      <c r="I123" s="3" t="s">
        <v>22</v>
      </c>
      <c r="J123" s="6">
        <v>0</v>
      </c>
      <c r="K123" s="6">
        <v>0</v>
      </c>
      <c r="L123" s="6">
        <v>0</v>
      </c>
      <c r="M123" s="6">
        <v>0</v>
      </c>
      <c r="N123" s="6">
        <v>0</v>
      </c>
      <c r="O123" s="6">
        <v>0</v>
      </c>
      <c r="P123" s="7">
        <f t="shared" si="66"/>
        <v>0</v>
      </c>
      <c r="Q123" s="6">
        <v>0</v>
      </c>
      <c r="R123" s="6">
        <v>0</v>
      </c>
      <c r="S123" s="6">
        <v>0</v>
      </c>
      <c r="T123" s="6">
        <v>0</v>
      </c>
      <c r="U123" s="6">
        <v>0</v>
      </c>
    </row>
    <row r="124" spans="1:21" ht="66" x14ac:dyDescent="0.25">
      <c r="A124" s="121" t="s">
        <v>84</v>
      </c>
      <c r="B124" s="37" t="s">
        <v>173</v>
      </c>
      <c r="C124" s="1" t="s">
        <v>21</v>
      </c>
      <c r="D124" s="1" t="s">
        <v>21</v>
      </c>
      <c r="E124" s="1" t="s">
        <v>21</v>
      </c>
      <c r="F124" s="1" t="s">
        <v>21</v>
      </c>
      <c r="G124" s="1" t="s">
        <v>21</v>
      </c>
      <c r="H124" s="59" t="s">
        <v>21</v>
      </c>
      <c r="I124" s="13" t="s">
        <v>25</v>
      </c>
      <c r="J124" s="44">
        <v>397</v>
      </c>
      <c r="K124" s="44">
        <v>350</v>
      </c>
      <c r="L124" s="44" t="s">
        <v>21</v>
      </c>
      <c r="M124" s="44" t="s">
        <v>21</v>
      </c>
      <c r="N124" s="44">
        <v>350</v>
      </c>
      <c r="O124" s="44">
        <v>350</v>
      </c>
      <c r="P124" s="51">
        <f t="shared" si="66"/>
        <v>350</v>
      </c>
      <c r="Q124" s="44">
        <v>350</v>
      </c>
      <c r="R124" s="44">
        <v>350</v>
      </c>
      <c r="S124" s="44">
        <v>350</v>
      </c>
      <c r="T124" s="44">
        <v>350</v>
      </c>
      <c r="U124" s="44">
        <v>350</v>
      </c>
    </row>
    <row r="125" spans="1:21" ht="82.5" x14ac:dyDescent="0.25">
      <c r="A125" s="124"/>
      <c r="B125" s="35" t="s">
        <v>61</v>
      </c>
      <c r="C125" s="1" t="s">
        <v>21</v>
      </c>
      <c r="D125" s="1" t="s">
        <v>21</v>
      </c>
      <c r="E125" s="1" t="s">
        <v>21</v>
      </c>
      <c r="F125" s="1" t="s">
        <v>21</v>
      </c>
      <c r="G125" s="1" t="s">
        <v>21</v>
      </c>
      <c r="H125" s="59" t="s">
        <v>21</v>
      </c>
      <c r="I125" s="13" t="s">
        <v>26</v>
      </c>
      <c r="J125" s="44">
        <v>4</v>
      </c>
      <c r="K125" s="44">
        <v>5</v>
      </c>
      <c r="L125" s="44" t="s">
        <v>21</v>
      </c>
      <c r="M125" s="44" t="s">
        <v>21</v>
      </c>
      <c r="N125" s="44">
        <v>5</v>
      </c>
      <c r="O125" s="44">
        <v>5</v>
      </c>
      <c r="P125" s="51">
        <f t="shared" si="66"/>
        <v>5</v>
      </c>
      <c r="Q125" s="44">
        <v>5</v>
      </c>
      <c r="R125" s="44">
        <v>5</v>
      </c>
      <c r="S125" s="44">
        <v>5</v>
      </c>
      <c r="T125" s="44">
        <v>5</v>
      </c>
      <c r="U125" s="44">
        <v>5</v>
      </c>
    </row>
    <row r="126" spans="1:21" ht="49.5" x14ac:dyDescent="0.25">
      <c r="A126" s="124"/>
      <c r="B126" s="35" t="s">
        <v>62</v>
      </c>
      <c r="C126" s="1" t="s">
        <v>21</v>
      </c>
      <c r="D126" s="1" t="s">
        <v>21</v>
      </c>
      <c r="E126" s="1" t="s">
        <v>21</v>
      </c>
      <c r="F126" s="1" t="s">
        <v>21</v>
      </c>
      <c r="G126" s="1" t="s">
        <v>21</v>
      </c>
      <c r="H126" s="59" t="s">
        <v>21</v>
      </c>
      <c r="I126" s="13" t="s">
        <v>26</v>
      </c>
      <c r="J126" s="44">
        <v>7</v>
      </c>
      <c r="K126" s="44">
        <v>7</v>
      </c>
      <c r="L126" s="44" t="s">
        <v>21</v>
      </c>
      <c r="M126" s="44" t="s">
        <v>21</v>
      </c>
      <c r="N126" s="44">
        <v>7</v>
      </c>
      <c r="O126" s="44">
        <v>7</v>
      </c>
      <c r="P126" s="51">
        <f t="shared" si="66"/>
        <v>7</v>
      </c>
      <c r="Q126" s="44">
        <v>7</v>
      </c>
      <c r="R126" s="44">
        <v>7</v>
      </c>
      <c r="S126" s="44">
        <v>7</v>
      </c>
      <c r="T126" s="44">
        <v>7</v>
      </c>
      <c r="U126" s="44">
        <v>7</v>
      </c>
    </row>
    <row r="127" spans="1:21" ht="49.5" x14ac:dyDescent="0.25">
      <c r="A127" s="124"/>
      <c r="B127" s="35" t="s">
        <v>63</v>
      </c>
      <c r="C127" s="1" t="s">
        <v>21</v>
      </c>
      <c r="D127" s="1" t="s">
        <v>21</v>
      </c>
      <c r="E127" s="1" t="s">
        <v>21</v>
      </c>
      <c r="F127" s="1" t="s">
        <v>21</v>
      </c>
      <c r="G127" s="1" t="s">
        <v>21</v>
      </c>
      <c r="H127" s="59" t="s">
        <v>21</v>
      </c>
      <c r="I127" s="13" t="s">
        <v>25</v>
      </c>
      <c r="J127" s="44">
        <v>2500</v>
      </c>
      <c r="K127" s="44">
        <v>2500</v>
      </c>
      <c r="L127" s="44" t="s">
        <v>21</v>
      </c>
      <c r="M127" s="44" t="s">
        <v>21</v>
      </c>
      <c r="N127" s="44">
        <v>2500</v>
      </c>
      <c r="O127" s="44">
        <v>2500</v>
      </c>
      <c r="P127" s="51">
        <f t="shared" si="66"/>
        <v>2500</v>
      </c>
      <c r="Q127" s="44">
        <v>2500</v>
      </c>
      <c r="R127" s="44">
        <v>2500</v>
      </c>
      <c r="S127" s="44">
        <v>2500</v>
      </c>
      <c r="T127" s="44">
        <v>2500</v>
      </c>
      <c r="U127" s="44">
        <v>2500</v>
      </c>
    </row>
    <row r="128" spans="1:21" ht="99" x14ac:dyDescent="0.25">
      <c r="A128" s="125"/>
      <c r="B128" s="35" t="s">
        <v>85</v>
      </c>
      <c r="C128" s="1" t="s">
        <v>21</v>
      </c>
      <c r="D128" s="1" t="s">
        <v>21</v>
      </c>
      <c r="E128" s="1" t="s">
        <v>21</v>
      </c>
      <c r="F128" s="1" t="s">
        <v>21</v>
      </c>
      <c r="G128" s="1" t="s">
        <v>21</v>
      </c>
      <c r="H128" s="59" t="s">
        <v>21</v>
      </c>
      <c r="I128" s="13" t="s">
        <v>24</v>
      </c>
      <c r="J128" s="44">
        <v>78.900000000000006</v>
      </c>
      <c r="K128" s="44">
        <v>78.900000000000006</v>
      </c>
      <c r="L128" s="44" t="s">
        <v>21</v>
      </c>
      <c r="M128" s="44" t="s">
        <v>21</v>
      </c>
      <c r="N128" s="44">
        <v>78.900000000000006</v>
      </c>
      <c r="O128" s="44">
        <v>78.900000000000006</v>
      </c>
      <c r="P128" s="7">
        <f t="shared" si="66"/>
        <v>78.900000000000006</v>
      </c>
      <c r="Q128" s="44">
        <v>78.900000000000006</v>
      </c>
      <c r="R128" s="44">
        <v>78.900000000000006</v>
      </c>
      <c r="S128" s="44">
        <v>78.900000000000006</v>
      </c>
      <c r="T128" s="44">
        <v>78.900000000000006</v>
      </c>
      <c r="U128" s="44">
        <v>78.900000000000006</v>
      </c>
    </row>
    <row r="129" spans="1:21" ht="16.5" x14ac:dyDescent="0.25">
      <c r="A129" s="121" t="s">
        <v>32</v>
      </c>
      <c r="B129" s="121" t="s">
        <v>86</v>
      </c>
      <c r="C129" s="150" t="s">
        <v>134</v>
      </c>
      <c r="D129" s="1">
        <v>856</v>
      </c>
      <c r="E129" s="1" t="s">
        <v>21</v>
      </c>
      <c r="F129" s="1" t="s">
        <v>21</v>
      </c>
      <c r="G129" s="1" t="s">
        <v>21</v>
      </c>
      <c r="H129" s="12" t="s">
        <v>2</v>
      </c>
      <c r="I129" s="3" t="s">
        <v>22</v>
      </c>
      <c r="J129" s="6">
        <f>J130+J131</f>
        <v>110959.07999999999</v>
      </c>
      <c r="K129" s="6">
        <f>SUM(K130:K134)</f>
        <v>0</v>
      </c>
      <c r="L129" s="6">
        <v>0</v>
      </c>
      <c r="M129" s="6">
        <v>0</v>
      </c>
      <c r="N129" s="6">
        <f>N130+N131</f>
        <v>0</v>
      </c>
      <c r="O129" s="6">
        <v>0</v>
      </c>
      <c r="P129" s="7">
        <f t="shared" si="66"/>
        <v>0</v>
      </c>
      <c r="Q129" s="6">
        <f>SUM(Q130:Q134)</f>
        <v>2517.3088699999998</v>
      </c>
      <c r="R129" s="6">
        <f>SUM(R130:R134)</f>
        <v>0</v>
      </c>
      <c r="S129" s="6">
        <f>SUM(S130:S134)</f>
        <v>2517.3088699999998</v>
      </c>
      <c r="T129" s="6">
        <f>T130+T131</f>
        <v>0</v>
      </c>
      <c r="U129" s="6">
        <f>SUM(U130:U134)</f>
        <v>10169.200000000001</v>
      </c>
    </row>
    <row r="130" spans="1:21" ht="16.5" x14ac:dyDescent="0.25">
      <c r="A130" s="124"/>
      <c r="B130" s="124"/>
      <c r="C130" s="151"/>
      <c r="D130" s="1" t="s">
        <v>21</v>
      </c>
      <c r="E130" s="1" t="s">
        <v>21</v>
      </c>
      <c r="F130" s="1" t="s">
        <v>21</v>
      </c>
      <c r="G130" s="1" t="s">
        <v>21</v>
      </c>
      <c r="H130" s="12" t="s">
        <v>3</v>
      </c>
      <c r="I130" s="3" t="s">
        <v>22</v>
      </c>
      <c r="J130" s="6">
        <v>101173.9</v>
      </c>
      <c r="K130" s="6">
        <v>0</v>
      </c>
      <c r="L130" s="6">
        <v>0</v>
      </c>
      <c r="M130" s="6">
        <v>0</v>
      </c>
      <c r="N130" s="6">
        <v>0</v>
      </c>
      <c r="O130" s="6">
        <v>0</v>
      </c>
      <c r="P130" s="7">
        <f t="shared" si="66"/>
        <v>0</v>
      </c>
      <c r="Q130" s="6">
        <v>0</v>
      </c>
      <c r="R130" s="6">
        <v>0</v>
      </c>
      <c r="S130" s="6">
        <v>0</v>
      </c>
      <c r="T130" s="6">
        <v>0</v>
      </c>
      <c r="U130" s="6">
        <v>0</v>
      </c>
    </row>
    <row r="131" spans="1:21" ht="49.5" x14ac:dyDescent="0.25">
      <c r="A131" s="124"/>
      <c r="B131" s="124"/>
      <c r="C131" s="151"/>
      <c r="D131" s="1" t="s">
        <v>21</v>
      </c>
      <c r="E131" s="1" t="s">
        <v>21</v>
      </c>
      <c r="F131" s="1" t="s">
        <v>21</v>
      </c>
      <c r="G131" s="1" t="s">
        <v>21</v>
      </c>
      <c r="H131" s="12" t="s">
        <v>5</v>
      </c>
      <c r="I131" s="3" t="s">
        <v>22</v>
      </c>
      <c r="J131" s="6">
        <v>9785.18</v>
      </c>
      <c r="K131" s="6">
        <v>0</v>
      </c>
      <c r="L131" s="6">
        <v>0</v>
      </c>
      <c r="M131" s="6">
        <v>0</v>
      </c>
      <c r="N131" s="6">
        <v>0</v>
      </c>
      <c r="O131" s="6">
        <v>0</v>
      </c>
      <c r="P131" s="7">
        <f t="shared" si="66"/>
        <v>0</v>
      </c>
      <c r="Q131" s="6">
        <v>2517.3088699999998</v>
      </c>
      <c r="R131" s="6">
        <v>0</v>
      </c>
      <c r="S131" s="6">
        <v>2517.3088699999998</v>
      </c>
      <c r="T131" s="6">
        <v>0</v>
      </c>
      <c r="U131" s="6">
        <v>10169.200000000001</v>
      </c>
    </row>
    <row r="132" spans="1:21" ht="16.5" x14ac:dyDescent="0.25">
      <c r="A132" s="124"/>
      <c r="B132" s="124"/>
      <c r="C132" s="151"/>
      <c r="D132" s="1" t="s">
        <v>21</v>
      </c>
      <c r="E132" s="1" t="s">
        <v>21</v>
      </c>
      <c r="F132" s="1" t="s">
        <v>21</v>
      </c>
      <c r="G132" s="1" t="s">
        <v>21</v>
      </c>
      <c r="H132" s="12" t="s">
        <v>4</v>
      </c>
      <c r="I132" s="3" t="s">
        <v>22</v>
      </c>
      <c r="J132" s="6">
        <v>0</v>
      </c>
      <c r="K132" s="6">
        <v>0</v>
      </c>
      <c r="L132" s="6">
        <v>0</v>
      </c>
      <c r="M132" s="6">
        <v>0</v>
      </c>
      <c r="N132" s="6">
        <v>0</v>
      </c>
      <c r="O132" s="6">
        <v>0</v>
      </c>
      <c r="P132" s="7">
        <f t="shared" si="66"/>
        <v>0</v>
      </c>
      <c r="Q132" s="6">
        <v>0</v>
      </c>
      <c r="R132" s="6">
        <v>0</v>
      </c>
      <c r="S132" s="6">
        <v>0</v>
      </c>
      <c r="T132" s="6">
        <v>0</v>
      </c>
      <c r="U132" s="6">
        <v>0</v>
      </c>
    </row>
    <row r="133" spans="1:21" ht="82.5" x14ac:dyDescent="0.25">
      <c r="A133" s="124"/>
      <c r="B133" s="124"/>
      <c r="C133" s="151"/>
      <c r="D133" s="1" t="s">
        <v>21</v>
      </c>
      <c r="E133" s="1" t="s">
        <v>21</v>
      </c>
      <c r="F133" s="1" t="s">
        <v>21</v>
      </c>
      <c r="G133" s="1" t="s">
        <v>21</v>
      </c>
      <c r="H133" s="12" t="s">
        <v>6</v>
      </c>
      <c r="I133" s="3" t="s">
        <v>22</v>
      </c>
      <c r="J133" s="6">
        <v>0</v>
      </c>
      <c r="K133" s="6">
        <v>0</v>
      </c>
      <c r="L133" s="6">
        <v>0</v>
      </c>
      <c r="M133" s="6">
        <v>0</v>
      </c>
      <c r="N133" s="6">
        <v>0</v>
      </c>
      <c r="O133" s="6">
        <v>0</v>
      </c>
      <c r="P133" s="7">
        <f t="shared" si="66"/>
        <v>0</v>
      </c>
      <c r="Q133" s="6">
        <v>0</v>
      </c>
      <c r="R133" s="6">
        <v>0</v>
      </c>
      <c r="S133" s="6">
        <v>0</v>
      </c>
      <c r="T133" s="6">
        <v>0</v>
      </c>
      <c r="U133" s="6">
        <v>0</v>
      </c>
    </row>
    <row r="134" spans="1:21" ht="33" x14ac:dyDescent="0.3">
      <c r="A134" s="125"/>
      <c r="B134" s="5"/>
      <c r="C134" s="152"/>
      <c r="D134" s="1" t="s">
        <v>21</v>
      </c>
      <c r="E134" s="1" t="s">
        <v>21</v>
      </c>
      <c r="F134" s="1" t="s">
        <v>21</v>
      </c>
      <c r="G134" s="1" t="s">
        <v>21</v>
      </c>
      <c r="H134" s="12" t="s">
        <v>7</v>
      </c>
      <c r="I134" s="3" t="s">
        <v>22</v>
      </c>
      <c r="J134" s="6">
        <v>0</v>
      </c>
      <c r="K134" s="6">
        <v>0</v>
      </c>
      <c r="L134" s="6">
        <v>0</v>
      </c>
      <c r="M134" s="6">
        <v>0</v>
      </c>
      <c r="N134" s="6">
        <v>0</v>
      </c>
      <c r="O134" s="6">
        <v>0</v>
      </c>
      <c r="P134" s="7">
        <f t="shared" si="66"/>
        <v>0</v>
      </c>
      <c r="Q134" s="6">
        <v>0</v>
      </c>
      <c r="R134" s="6">
        <v>0</v>
      </c>
      <c r="S134" s="6">
        <v>0</v>
      </c>
      <c r="T134" s="6">
        <v>0</v>
      </c>
      <c r="U134" s="6">
        <v>0</v>
      </c>
    </row>
    <row r="135" spans="1:21" ht="89.25" customHeight="1" x14ac:dyDescent="0.25">
      <c r="A135" s="36" t="s">
        <v>174</v>
      </c>
      <c r="B135" s="14" t="s">
        <v>175</v>
      </c>
      <c r="C135" s="39"/>
      <c r="D135" s="1" t="s">
        <v>21</v>
      </c>
      <c r="E135" s="1" t="s">
        <v>21</v>
      </c>
      <c r="F135" s="1" t="s">
        <v>21</v>
      </c>
      <c r="G135" s="1" t="s">
        <v>21</v>
      </c>
      <c r="H135" s="12"/>
      <c r="I135" s="3" t="s">
        <v>171</v>
      </c>
      <c r="J135" s="1" t="s">
        <v>21</v>
      </c>
      <c r="K135" s="6">
        <v>10</v>
      </c>
      <c r="L135" s="1" t="s">
        <v>21</v>
      </c>
      <c r="M135" s="1" t="s">
        <v>21</v>
      </c>
      <c r="N135" s="6">
        <v>10</v>
      </c>
      <c r="O135" s="6">
        <v>10</v>
      </c>
      <c r="P135" s="7">
        <f t="shared" si="66"/>
        <v>10</v>
      </c>
      <c r="Q135" s="6">
        <v>10</v>
      </c>
      <c r="R135" s="7">
        <f t="shared" si="66"/>
        <v>10</v>
      </c>
      <c r="S135" s="7">
        <f t="shared" si="66"/>
        <v>10</v>
      </c>
      <c r="T135" s="6">
        <v>10</v>
      </c>
      <c r="U135" s="6">
        <v>10</v>
      </c>
    </row>
    <row r="136" spans="1:21" ht="33" x14ac:dyDescent="0.25">
      <c r="A136" s="121" t="s">
        <v>34</v>
      </c>
      <c r="B136" s="121" t="s">
        <v>87</v>
      </c>
      <c r="C136" s="161" t="s">
        <v>50</v>
      </c>
      <c r="D136" s="1">
        <v>856</v>
      </c>
      <c r="E136" s="1">
        <v>1002</v>
      </c>
      <c r="F136" s="38" t="s">
        <v>121</v>
      </c>
      <c r="G136" s="1">
        <v>460</v>
      </c>
      <c r="H136" s="12" t="s">
        <v>2</v>
      </c>
      <c r="I136" s="3" t="s">
        <v>22</v>
      </c>
      <c r="J136" s="6">
        <v>43714.6</v>
      </c>
      <c r="K136" s="6">
        <f>SUM(K137:K141)</f>
        <v>96987.3</v>
      </c>
      <c r="L136" s="6">
        <f t="shared" ref="L136:U136" si="92">SUM(L137:L141)</f>
        <v>96987.3</v>
      </c>
      <c r="M136" s="6">
        <f t="shared" si="92"/>
        <v>96987.3</v>
      </c>
      <c r="N136" s="6">
        <f t="shared" si="92"/>
        <v>96987.3</v>
      </c>
      <c r="O136" s="6">
        <f t="shared" ref="O136" si="93">SUM(O137:O141)</f>
        <v>0</v>
      </c>
      <c r="P136" s="7">
        <f t="shared" si="66"/>
        <v>96987.3</v>
      </c>
      <c r="Q136" s="6">
        <f>SUM(Q137:Q141)</f>
        <v>0</v>
      </c>
      <c r="R136" s="6">
        <f t="shared" ref="R136:T136" si="94">SUM(R137:R141)</f>
        <v>0</v>
      </c>
      <c r="S136" s="6">
        <f t="shared" si="94"/>
        <v>0</v>
      </c>
      <c r="T136" s="6">
        <f t="shared" si="94"/>
        <v>0</v>
      </c>
      <c r="U136" s="6">
        <f t="shared" si="92"/>
        <v>0</v>
      </c>
    </row>
    <row r="137" spans="1:21" ht="16.5" x14ac:dyDescent="0.25">
      <c r="A137" s="124"/>
      <c r="B137" s="124"/>
      <c r="C137" s="151"/>
      <c r="D137" s="1" t="s">
        <v>21</v>
      </c>
      <c r="E137" s="1" t="s">
        <v>21</v>
      </c>
      <c r="F137" s="1" t="s">
        <v>21</v>
      </c>
      <c r="G137" s="1" t="s">
        <v>21</v>
      </c>
      <c r="H137" s="12" t="s">
        <v>3</v>
      </c>
      <c r="I137" s="3" t="s">
        <v>22</v>
      </c>
      <c r="J137" s="6">
        <v>43614.6</v>
      </c>
      <c r="K137" s="6">
        <v>96017.5</v>
      </c>
      <c r="L137" s="6">
        <v>96017.5</v>
      </c>
      <c r="M137" s="6">
        <v>96017.5</v>
      </c>
      <c r="N137" s="6">
        <v>96017.5</v>
      </c>
      <c r="O137" s="6">
        <v>0</v>
      </c>
      <c r="P137" s="7">
        <f t="shared" si="66"/>
        <v>96017.5</v>
      </c>
      <c r="Q137" s="6">
        <v>0</v>
      </c>
      <c r="R137" s="6">
        <v>0</v>
      </c>
      <c r="S137" s="6">
        <v>0</v>
      </c>
      <c r="T137" s="6">
        <v>0</v>
      </c>
      <c r="U137" s="6">
        <v>0</v>
      </c>
    </row>
    <row r="138" spans="1:21" ht="49.5" x14ac:dyDescent="0.25">
      <c r="A138" s="124"/>
      <c r="B138" s="124"/>
      <c r="C138" s="151"/>
      <c r="D138" s="1" t="s">
        <v>21</v>
      </c>
      <c r="E138" s="1" t="s">
        <v>21</v>
      </c>
      <c r="F138" s="38" t="s">
        <v>121</v>
      </c>
      <c r="G138" s="1" t="s">
        <v>21</v>
      </c>
      <c r="H138" s="12" t="s">
        <v>5</v>
      </c>
      <c r="I138" s="3" t="s">
        <v>22</v>
      </c>
      <c r="J138" s="6">
        <v>100</v>
      </c>
      <c r="K138" s="6">
        <v>969.8</v>
      </c>
      <c r="L138" s="6">
        <v>969.8</v>
      </c>
      <c r="M138" s="6">
        <v>969.8</v>
      </c>
      <c r="N138" s="6">
        <v>969.8</v>
      </c>
      <c r="O138" s="6">
        <v>0</v>
      </c>
      <c r="P138" s="7">
        <f t="shared" ref="P138:P198" si="95">N138</f>
        <v>969.8</v>
      </c>
      <c r="Q138" s="6">
        <v>0</v>
      </c>
      <c r="R138" s="6">
        <v>0</v>
      </c>
      <c r="S138" s="6">
        <v>0</v>
      </c>
      <c r="T138" s="6">
        <v>0</v>
      </c>
      <c r="U138" s="6">
        <v>0</v>
      </c>
    </row>
    <row r="139" spans="1:21" ht="16.5" x14ac:dyDescent="0.25">
      <c r="A139" s="124"/>
      <c r="B139" s="124"/>
      <c r="C139" s="151"/>
      <c r="D139" s="1" t="s">
        <v>21</v>
      </c>
      <c r="E139" s="1" t="s">
        <v>21</v>
      </c>
      <c r="F139" s="1" t="s">
        <v>21</v>
      </c>
      <c r="G139" s="1" t="s">
        <v>21</v>
      </c>
      <c r="H139" s="12" t="s">
        <v>4</v>
      </c>
      <c r="I139" s="3" t="s">
        <v>22</v>
      </c>
      <c r="J139" s="6">
        <v>0</v>
      </c>
      <c r="K139" s="6">
        <v>0</v>
      </c>
      <c r="L139" s="6">
        <v>0</v>
      </c>
      <c r="M139" s="6">
        <v>0</v>
      </c>
      <c r="N139" s="6">
        <v>0</v>
      </c>
      <c r="O139" s="6">
        <v>0</v>
      </c>
      <c r="P139" s="7">
        <f t="shared" si="95"/>
        <v>0</v>
      </c>
      <c r="Q139" s="6">
        <v>0</v>
      </c>
      <c r="R139" s="6">
        <v>0</v>
      </c>
      <c r="S139" s="6">
        <v>0</v>
      </c>
      <c r="T139" s="6">
        <v>0</v>
      </c>
      <c r="U139" s="6">
        <v>0</v>
      </c>
    </row>
    <row r="140" spans="1:21" ht="82.5" x14ac:dyDescent="0.25">
      <c r="A140" s="124"/>
      <c r="B140" s="124"/>
      <c r="C140" s="151"/>
      <c r="D140" s="1" t="s">
        <v>21</v>
      </c>
      <c r="E140" s="1" t="s">
        <v>21</v>
      </c>
      <c r="F140" s="1" t="s">
        <v>21</v>
      </c>
      <c r="G140" s="1" t="s">
        <v>21</v>
      </c>
      <c r="H140" s="12" t="s">
        <v>6</v>
      </c>
      <c r="I140" s="3" t="s">
        <v>22</v>
      </c>
      <c r="J140" s="6">
        <v>0</v>
      </c>
      <c r="K140" s="6">
        <v>0</v>
      </c>
      <c r="L140" s="6">
        <v>0</v>
      </c>
      <c r="M140" s="6">
        <v>0</v>
      </c>
      <c r="N140" s="6">
        <v>0</v>
      </c>
      <c r="O140" s="6">
        <v>0</v>
      </c>
      <c r="P140" s="7">
        <f t="shared" si="95"/>
        <v>0</v>
      </c>
      <c r="Q140" s="6">
        <v>0</v>
      </c>
      <c r="R140" s="6">
        <v>0</v>
      </c>
      <c r="S140" s="6">
        <v>0</v>
      </c>
      <c r="T140" s="6">
        <v>0</v>
      </c>
      <c r="U140" s="6">
        <v>0</v>
      </c>
    </row>
    <row r="141" spans="1:21" ht="33.75" thickBot="1" x14ac:dyDescent="0.35">
      <c r="A141" s="125"/>
      <c r="B141" s="5"/>
      <c r="C141" s="152"/>
      <c r="D141" s="1" t="s">
        <v>21</v>
      </c>
      <c r="E141" s="1" t="s">
        <v>21</v>
      </c>
      <c r="F141" s="1" t="s">
        <v>21</v>
      </c>
      <c r="G141" s="1" t="s">
        <v>21</v>
      </c>
      <c r="H141" s="12" t="s">
        <v>7</v>
      </c>
      <c r="I141" s="3" t="s">
        <v>22</v>
      </c>
      <c r="J141" s="6">
        <v>0</v>
      </c>
      <c r="K141" s="6">
        <v>0</v>
      </c>
      <c r="L141" s="6">
        <v>0</v>
      </c>
      <c r="M141" s="6">
        <v>0</v>
      </c>
      <c r="N141" s="6">
        <v>0</v>
      </c>
      <c r="O141" s="6">
        <v>0</v>
      </c>
      <c r="P141" s="7">
        <f t="shared" si="95"/>
        <v>0</v>
      </c>
      <c r="Q141" s="6">
        <v>0</v>
      </c>
      <c r="R141" s="6">
        <v>0</v>
      </c>
      <c r="S141" s="6">
        <v>0</v>
      </c>
      <c r="T141" s="6">
        <v>0</v>
      </c>
      <c r="U141" s="6">
        <v>0</v>
      </c>
    </row>
    <row r="142" spans="1:21" ht="83.25" thickBot="1" x14ac:dyDescent="0.3">
      <c r="A142" s="121" t="s">
        <v>74</v>
      </c>
      <c r="B142" s="80" t="s">
        <v>70</v>
      </c>
      <c r="C142" s="1" t="s">
        <v>21</v>
      </c>
      <c r="D142" s="1" t="s">
        <v>21</v>
      </c>
      <c r="E142" s="1" t="s">
        <v>21</v>
      </c>
      <c r="F142" s="1" t="s">
        <v>21</v>
      </c>
      <c r="G142" s="1" t="s">
        <v>21</v>
      </c>
      <c r="H142" s="59" t="s">
        <v>21</v>
      </c>
      <c r="I142" s="13" t="s">
        <v>24</v>
      </c>
      <c r="J142" s="81">
        <v>10</v>
      </c>
      <c r="K142" s="81">
        <v>10</v>
      </c>
      <c r="L142" s="81" t="s">
        <v>21</v>
      </c>
      <c r="M142" s="81" t="s">
        <v>21</v>
      </c>
      <c r="N142" s="81">
        <v>10</v>
      </c>
      <c r="O142" s="81">
        <v>10</v>
      </c>
      <c r="P142" s="7">
        <f t="shared" si="95"/>
        <v>10</v>
      </c>
      <c r="Q142" s="81">
        <v>10</v>
      </c>
      <c r="R142" s="81" t="s">
        <v>21</v>
      </c>
      <c r="S142" s="81" t="s">
        <v>21</v>
      </c>
      <c r="T142" s="81">
        <v>10</v>
      </c>
      <c r="U142" s="81">
        <v>10</v>
      </c>
    </row>
    <row r="143" spans="1:21" ht="66.75" thickBot="1" x14ac:dyDescent="0.3">
      <c r="A143" s="124"/>
      <c r="B143" s="82" t="s">
        <v>176</v>
      </c>
      <c r="C143" s="1" t="s">
        <v>21</v>
      </c>
      <c r="D143" s="1" t="s">
        <v>21</v>
      </c>
      <c r="E143" s="1" t="s">
        <v>21</v>
      </c>
      <c r="F143" s="1" t="s">
        <v>21</v>
      </c>
      <c r="G143" s="1" t="s">
        <v>21</v>
      </c>
      <c r="H143" s="59" t="s">
        <v>21</v>
      </c>
      <c r="I143" s="13" t="s">
        <v>171</v>
      </c>
      <c r="J143" s="81">
        <v>30</v>
      </c>
      <c r="K143" s="1" t="s">
        <v>21</v>
      </c>
      <c r="L143" s="1" t="s">
        <v>21</v>
      </c>
      <c r="M143" s="1" t="s">
        <v>21</v>
      </c>
      <c r="N143" s="1" t="s">
        <v>21</v>
      </c>
      <c r="O143" s="1" t="s">
        <v>21</v>
      </c>
      <c r="P143" s="7" t="str">
        <f t="shared" si="95"/>
        <v>х</v>
      </c>
      <c r="Q143" s="1" t="s">
        <v>21</v>
      </c>
      <c r="R143" s="1" t="s">
        <v>21</v>
      </c>
      <c r="S143" s="1" t="s">
        <v>21</v>
      </c>
      <c r="T143" s="1" t="s">
        <v>21</v>
      </c>
      <c r="U143" s="1" t="s">
        <v>21</v>
      </c>
    </row>
    <row r="144" spans="1:21" ht="75" x14ac:dyDescent="0.25">
      <c r="A144" s="124"/>
      <c r="B144" s="83" t="s">
        <v>209</v>
      </c>
      <c r="C144" s="1" t="s">
        <v>21</v>
      </c>
      <c r="D144" s="1" t="s">
        <v>21</v>
      </c>
      <c r="E144" s="1" t="s">
        <v>21</v>
      </c>
      <c r="F144" s="1" t="s">
        <v>21</v>
      </c>
      <c r="G144" s="1" t="s">
        <v>21</v>
      </c>
      <c r="H144" s="59" t="s">
        <v>21</v>
      </c>
      <c r="I144" s="52" t="s">
        <v>210</v>
      </c>
      <c r="J144" s="81"/>
      <c r="K144" s="1"/>
      <c r="L144" s="1"/>
      <c r="M144" s="1"/>
      <c r="N144" s="1"/>
      <c r="O144" s="1"/>
      <c r="P144" s="59" t="s">
        <v>21</v>
      </c>
      <c r="Q144" s="59" t="s">
        <v>21</v>
      </c>
      <c r="R144" s="59" t="s">
        <v>21</v>
      </c>
      <c r="S144" s="59" t="s">
        <v>21</v>
      </c>
      <c r="T144" s="59" t="s">
        <v>21</v>
      </c>
      <c r="U144" s="59" t="s">
        <v>21</v>
      </c>
    </row>
    <row r="145" spans="1:21" ht="75" x14ac:dyDescent="0.25">
      <c r="A145" s="125"/>
      <c r="B145" s="83" t="s">
        <v>211</v>
      </c>
      <c r="C145" s="1" t="s">
        <v>21</v>
      </c>
      <c r="D145" s="1" t="s">
        <v>21</v>
      </c>
      <c r="E145" s="1" t="s">
        <v>21</v>
      </c>
      <c r="F145" s="1" t="s">
        <v>21</v>
      </c>
      <c r="G145" s="1" t="s">
        <v>21</v>
      </c>
      <c r="H145" s="59" t="s">
        <v>21</v>
      </c>
      <c r="I145" s="52" t="s">
        <v>210</v>
      </c>
      <c r="J145" s="81"/>
      <c r="K145" s="1"/>
      <c r="L145" s="1"/>
      <c r="M145" s="1"/>
      <c r="N145" s="1"/>
      <c r="O145" s="1"/>
      <c r="P145" s="59" t="s">
        <v>21</v>
      </c>
      <c r="Q145" s="1">
        <v>2.2999999999999998</v>
      </c>
      <c r="R145" s="59" t="s">
        <v>21</v>
      </c>
      <c r="S145" s="59" t="s">
        <v>21</v>
      </c>
      <c r="T145" s="1">
        <v>2.2999999999999998</v>
      </c>
      <c r="U145" s="1">
        <v>2.8</v>
      </c>
    </row>
    <row r="146" spans="1:21" ht="33" x14ac:dyDescent="0.25">
      <c r="A146" s="170" t="s">
        <v>20</v>
      </c>
      <c r="B146" s="197" t="s">
        <v>43</v>
      </c>
      <c r="C146" s="150" t="s">
        <v>136</v>
      </c>
      <c r="D146" s="44" t="s">
        <v>21</v>
      </c>
      <c r="E146" s="44" t="s">
        <v>21</v>
      </c>
      <c r="F146" s="22" t="s">
        <v>122</v>
      </c>
      <c r="G146" s="44" t="s">
        <v>21</v>
      </c>
      <c r="H146" s="41" t="s">
        <v>2</v>
      </c>
      <c r="I146" s="3" t="s">
        <v>22</v>
      </c>
      <c r="J146" s="7">
        <f>J147+J148+J151</f>
        <v>2476350.06</v>
      </c>
      <c r="K146" s="7">
        <f>SUM(K147:K151)</f>
        <v>6160002.0999999996</v>
      </c>
      <c r="L146" s="7">
        <f t="shared" ref="L146:N146" si="96">SUM(L147:L151)</f>
        <v>6000320.4500000002</v>
      </c>
      <c r="M146" s="7">
        <f t="shared" si="96"/>
        <v>6000320.4500000002</v>
      </c>
      <c r="N146" s="7">
        <f t="shared" si="96"/>
        <v>5882081.5499999998</v>
      </c>
      <c r="O146" s="7">
        <f t="shared" ref="O146" si="97">SUM(O147:O151)</f>
        <v>5885793.4999999991</v>
      </c>
      <c r="P146" s="7">
        <f t="shared" si="95"/>
        <v>5882081.5499999998</v>
      </c>
      <c r="Q146" s="7">
        <f>SUM(Q147:Q151)</f>
        <v>7300594.2000000002</v>
      </c>
      <c r="R146" s="7">
        <f t="shared" ref="R146" si="98">SUM(R147:R151)</f>
        <v>5921643.9999999991</v>
      </c>
      <c r="S146" s="7">
        <f t="shared" ref="S146:T146" si="99">SUM(S147:S151)</f>
        <v>7354667.8700000001</v>
      </c>
      <c r="T146" s="7">
        <f t="shared" si="99"/>
        <v>7251299.9399999995</v>
      </c>
      <c r="U146" s="7">
        <f t="shared" ref="U146" si="100">SUM(U147:U151)</f>
        <v>7118493.4000000004</v>
      </c>
    </row>
    <row r="147" spans="1:21" ht="16.5" x14ac:dyDescent="0.25">
      <c r="A147" s="171"/>
      <c r="B147" s="198"/>
      <c r="C147" s="151"/>
      <c r="D147" s="44" t="s">
        <v>21</v>
      </c>
      <c r="E147" s="44" t="s">
        <v>21</v>
      </c>
      <c r="F147" s="44" t="s">
        <v>21</v>
      </c>
      <c r="G147" s="44" t="s">
        <v>21</v>
      </c>
      <c r="H147" s="41" t="s">
        <v>3</v>
      </c>
      <c r="I147" s="3" t="s">
        <v>22</v>
      </c>
      <c r="J147" s="7">
        <v>1217931.19</v>
      </c>
      <c r="K147" s="84">
        <f t="shared" ref="K147:O151" si="101">K153+K161+K168+K176+K183+K190</f>
        <v>4711016.2</v>
      </c>
      <c r="L147" s="84">
        <f t="shared" si="101"/>
        <v>4545225.9400000004</v>
      </c>
      <c r="M147" s="84">
        <f t="shared" si="101"/>
        <v>4545225.9400000004</v>
      </c>
      <c r="N147" s="84">
        <f t="shared" si="101"/>
        <v>4465430.1099999994</v>
      </c>
      <c r="O147" s="84">
        <f t="shared" si="101"/>
        <v>4594145.1999999993</v>
      </c>
      <c r="P147" s="7">
        <f t="shared" si="95"/>
        <v>4465430.1099999994</v>
      </c>
      <c r="Q147" s="84">
        <v>5925581.9000000004</v>
      </c>
      <c r="R147" s="7">
        <f t="shared" ref="R147:U151" si="102">R153+R161+R168+R176+R183+R190</f>
        <v>4592345.1999999993</v>
      </c>
      <c r="S147" s="7">
        <f t="shared" si="102"/>
        <v>5980655.5099999998</v>
      </c>
      <c r="T147" s="7">
        <f t="shared" si="102"/>
        <v>5920285.0199999996</v>
      </c>
      <c r="U147" s="7">
        <f t="shared" si="102"/>
        <v>5775862.4000000004</v>
      </c>
    </row>
    <row r="148" spans="1:21" ht="49.5" x14ac:dyDescent="0.25">
      <c r="A148" s="171"/>
      <c r="B148" s="198"/>
      <c r="C148" s="151"/>
      <c r="D148" s="44" t="s">
        <v>21</v>
      </c>
      <c r="E148" s="44" t="s">
        <v>21</v>
      </c>
      <c r="F148" s="44" t="s">
        <v>21</v>
      </c>
      <c r="G148" s="44" t="s">
        <v>21</v>
      </c>
      <c r="H148" s="41" t="s">
        <v>5</v>
      </c>
      <c r="I148" s="3" t="s">
        <v>22</v>
      </c>
      <c r="J148" s="7">
        <v>1243312.77</v>
      </c>
      <c r="K148" s="84">
        <f t="shared" si="101"/>
        <v>1433879.7999999998</v>
      </c>
      <c r="L148" s="84">
        <f t="shared" si="101"/>
        <v>1437554.72</v>
      </c>
      <c r="M148" s="84">
        <f t="shared" si="101"/>
        <v>1437554.72</v>
      </c>
      <c r="N148" s="84">
        <f t="shared" si="101"/>
        <v>1401747.23</v>
      </c>
      <c r="O148" s="84">
        <f t="shared" si="101"/>
        <v>1276542.2000000002</v>
      </c>
      <c r="P148" s="7">
        <f t="shared" si="95"/>
        <v>1401747.23</v>
      </c>
      <c r="Q148" s="84">
        <v>1352172.1</v>
      </c>
      <c r="R148" s="7">
        <f t="shared" si="102"/>
        <v>1314192.7000000002</v>
      </c>
      <c r="S148" s="7">
        <f t="shared" si="102"/>
        <v>1351172.16</v>
      </c>
      <c r="T148" s="7">
        <f t="shared" si="102"/>
        <v>1308174.72</v>
      </c>
      <c r="U148" s="7">
        <f t="shared" si="102"/>
        <v>1318877.2</v>
      </c>
    </row>
    <row r="149" spans="1:21" ht="17.25" x14ac:dyDescent="0.3">
      <c r="A149" s="23"/>
      <c r="B149" s="4"/>
      <c r="C149" s="151"/>
      <c r="D149" s="44" t="s">
        <v>21</v>
      </c>
      <c r="E149" s="44" t="s">
        <v>21</v>
      </c>
      <c r="F149" s="44" t="s">
        <v>21</v>
      </c>
      <c r="G149" s="44" t="s">
        <v>21</v>
      </c>
      <c r="H149" s="41" t="s">
        <v>4</v>
      </c>
      <c r="I149" s="3" t="s">
        <v>22</v>
      </c>
      <c r="J149" s="7">
        <v>0</v>
      </c>
      <c r="K149" s="84">
        <f t="shared" si="101"/>
        <v>0</v>
      </c>
      <c r="L149" s="84">
        <f t="shared" si="101"/>
        <v>0</v>
      </c>
      <c r="M149" s="84">
        <f t="shared" si="101"/>
        <v>0</v>
      </c>
      <c r="N149" s="84">
        <f t="shared" si="101"/>
        <v>0</v>
      </c>
      <c r="O149" s="84">
        <f t="shared" si="101"/>
        <v>0</v>
      </c>
      <c r="P149" s="7">
        <f t="shared" si="95"/>
        <v>0</v>
      </c>
      <c r="Q149" s="84">
        <f>Q155+Q163+Q170+Q178+Q185+Q192</f>
        <v>0</v>
      </c>
      <c r="R149" s="7">
        <f t="shared" si="102"/>
        <v>0</v>
      </c>
      <c r="S149" s="7">
        <f t="shared" si="102"/>
        <v>0</v>
      </c>
      <c r="T149" s="7">
        <f t="shared" si="102"/>
        <v>0</v>
      </c>
      <c r="U149" s="7">
        <f t="shared" si="102"/>
        <v>0</v>
      </c>
    </row>
    <row r="150" spans="1:21" ht="82.5" x14ac:dyDescent="0.3">
      <c r="A150" s="23"/>
      <c r="B150" s="4"/>
      <c r="C150" s="151"/>
      <c r="D150" s="44" t="s">
        <v>21</v>
      </c>
      <c r="E150" s="44" t="s">
        <v>21</v>
      </c>
      <c r="F150" s="44" t="s">
        <v>21</v>
      </c>
      <c r="G150" s="44" t="s">
        <v>21</v>
      </c>
      <c r="H150" s="41" t="s">
        <v>6</v>
      </c>
      <c r="I150" s="3" t="s">
        <v>22</v>
      </c>
      <c r="J150" s="7">
        <v>0</v>
      </c>
      <c r="K150" s="84">
        <f t="shared" si="101"/>
        <v>0</v>
      </c>
      <c r="L150" s="84">
        <f t="shared" si="101"/>
        <v>0</v>
      </c>
      <c r="M150" s="84">
        <f t="shared" si="101"/>
        <v>0</v>
      </c>
      <c r="N150" s="84">
        <f t="shared" si="101"/>
        <v>0</v>
      </c>
      <c r="O150" s="84">
        <f t="shared" si="101"/>
        <v>0</v>
      </c>
      <c r="P150" s="7">
        <f t="shared" si="95"/>
        <v>0</v>
      </c>
      <c r="Q150" s="84">
        <f>Q156+Q164+Q171+Q179+Q186+Q193</f>
        <v>0</v>
      </c>
      <c r="R150" s="7">
        <f t="shared" si="102"/>
        <v>0</v>
      </c>
      <c r="S150" s="7">
        <f t="shared" si="102"/>
        <v>0</v>
      </c>
      <c r="T150" s="7">
        <f t="shared" si="102"/>
        <v>0</v>
      </c>
      <c r="U150" s="7">
        <f t="shared" si="102"/>
        <v>0</v>
      </c>
    </row>
    <row r="151" spans="1:21" ht="33" x14ac:dyDescent="0.3">
      <c r="A151" s="24"/>
      <c r="B151" s="5"/>
      <c r="C151" s="152"/>
      <c r="D151" s="44" t="s">
        <v>21</v>
      </c>
      <c r="E151" s="44" t="s">
        <v>21</v>
      </c>
      <c r="F151" s="44" t="s">
        <v>21</v>
      </c>
      <c r="G151" s="44" t="s">
        <v>21</v>
      </c>
      <c r="H151" s="41" t="s">
        <v>7</v>
      </c>
      <c r="I151" s="3" t="s">
        <v>22</v>
      </c>
      <c r="J151" s="7">
        <v>15106.1</v>
      </c>
      <c r="K151" s="84">
        <f t="shared" si="101"/>
        <v>15106.1</v>
      </c>
      <c r="L151" s="84">
        <f t="shared" si="101"/>
        <v>17539.79</v>
      </c>
      <c r="M151" s="84">
        <f t="shared" si="101"/>
        <v>17539.79</v>
      </c>
      <c r="N151" s="84">
        <f t="shared" si="101"/>
        <v>14904.21</v>
      </c>
      <c r="O151" s="84">
        <f t="shared" si="101"/>
        <v>15106.1</v>
      </c>
      <c r="P151" s="7">
        <f t="shared" si="95"/>
        <v>14904.21</v>
      </c>
      <c r="Q151" s="84">
        <v>22840.2</v>
      </c>
      <c r="R151" s="7">
        <f t="shared" si="102"/>
        <v>15106.1</v>
      </c>
      <c r="S151" s="7">
        <f t="shared" si="102"/>
        <v>22840.2</v>
      </c>
      <c r="T151" s="7">
        <f t="shared" si="102"/>
        <v>22840.2</v>
      </c>
      <c r="U151" s="7">
        <f t="shared" si="102"/>
        <v>23753.8</v>
      </c>
    </row>
    <row r="152" spans="1:21" ht="33" x14ac:dyDescent="0.25">
      <c r="A152" s="121" t="s">
        <v>37</v>
      </c>
      <c r="B152" s="129" t="s">
        <v>44</v>
      </c>
      <c r="C152" s="153" t="s">
        <v>65</v>
      </c>
      <c r="D152" s="44">
        <v>856</v>
      </c>
      <c r="E152" s="44" t="s">
        <v>21</v>
      </c>
      <c r="F152" s="22" t="s">
        <v>123</v>
      </c>
      <c r="G152" s="44" t="s">
        <v>21</v>
      </c>
      <c r="H152" s="41" t="s">
        <v>2</v>
      </c>
      <c r="I152" s="42" t="s">
        <v>22</v>
      </c>
      <c r="J152" s="6">
        <v>1118865.45</v>
      </c>
      <c r="K152" s="6">
        <f>SUM(K153:K157)</f>
        <v>3984116.8000000003</v>
      </c>
      <c r="L152" s="6">
        <f t="shared" ref="L152:U152" si="103">SUM(L153:L157)</f>
        <v>3820356.25</v>
      </c>
      <c r="M152" s="6">
        <f t="shared" si="103"/>
        <v>3820356.25</v>
      </c>
      <c r="N152" s="6">
        <f t="shared" si="103"/>
        <v>3727776.52</v>
      </c>
      <c r="O152" s="6">
        <f t="shared" ref="O152" si="104">SUM(O153:O157)</f>
        <v>3536692.7</v>
      </c>
      <c r="P152" s="7">
        <f t="shared" si="95"/>
        <v>3727776.52</v>
      </c>
      <c r="Q152" s="6">
        <f>SUM(Q153:Q157)</f>
        <v>4758140.8</v>
      </c>
      <c r="R152" s="6">
        <f t="shared" ref="R152:S152" si="105">SUM(R153:R157)</f>
        <v>3553855.3</v>
      </c>
      <c r="S152" s="6">
        <f t="shared" si="105"/>
        <v>4835410.1500000004</v>
      </c>
      <c r="T152" s="6">
        <f t="shared" ref="T152" si="106">SUM(T153:T157)</f>
        <v>4768118.63</v>
      </c>
      <c r="U152" s="6">
        <f t="shared" si="103"/>
        <v>4543171.0999999996</v>
      </c>
    </row>
    <row r="153" spans="1:21" ht="16.5" x14ac:dyDescent="0.25">
      <c r="A153" s="124"/>
      <c r="B153" s="129"/>
      <c r="C153" s="133"/>
      <c r="D153" s="44" t="s">
        <v>21</v>
      </c>
      <c r="E153" s="44" t="s">
        <v>21</v>
      </c>
      <c r="F153" s="44" t="s">
        <v>21</v>
      </c>
      <c r="G153" s="44" t="s">
        <v>21</v>
      </c>
      <c r="H153" s="41" t="s">
        <v>3</v>
      </c>
      <c r="I153" s="42" t="s">
        <v>22</v>
      </c>
      <c r="J153" s="6">
        <v>434001.87</v>
      </c>
      <c r="K153" s="44">
        <v>3102025.7</v>
      </c>
      <c r="L153" s="6">
        <v>2936765.1</v>
      </c>
      <c r="M153" s="6">
        <v>2936765.1</v>
      </c>
      <c r="N153" s="6">
        <v>2859181</v>
      </c>
      <c r="O153" s="6">
        <v>2745127.9</v>
      </c>
      <c r="P153" s="7">
        <f t="shared" si="95"/>
        <v>2859181</v>
      </c>
      <c r="Q153" s="44">
        <v>3947986.3</v>
      </c>
      <c r="R153" s="6">
        <v>2743327.9</v>
      </c>
      <c r="S153" s="6">
        <v>4025297.69</v>
      </c>
      <c r="T153" s="6">
        <v>3978441.19</v>
      </c>
      <c r="U153" s="6">
        <v>3671828</v>
      </c>
    </row>
    <row r="154" spans="1:21" ht="49.5" x14ac:dyDescent="0.25">
      <c r="A154" s="124"/>
      <c r="B154" s="129"/>
      <c r="C154" s="133"/>
      <c r="D154" s="44" t="s">
        <v>21</v>
      </c>
      <c r="E154" s="44" t="s">
        <v>21</v>
      </c>
      <c r="F154" s="44" t="s">
        <v>21</v>
      </c>
      <c r="G154" s="44" t="s">
        <v>21</v>
      </c>
      <c r="H154" s="41" t="s">
        <v>5</v>
      </c>
      <c r="I154" s="42" t="s">
        <v>22</v>
      </c>
      <c r="J154" s="6">
        <v>684863.58</v>
      </c>
      <c r="K154" s="32">
        <v>882091.1</v>
      </c>
      <c r="L154" s="6">
        <v>883591.15</v>
      </c>
      <c r="M154" s="6">
        <v>883591.15</v>
      </c>
      <c r="N154" s="6">
        <v>868595.52</v>
      </c>
      <c r="O154" s="6">
        <v>791564.80000000005</v>
      </c>
      <c r="P154" s="7">
        <f t="shared" si="95"/>
        <v>868595.52</v>
      </c>
      <c r="Q154" s="32">
        <v>810154.5</v>
      </c>
      <c r="R154" s="6">
        <v>810527.4</v>
      </c>
      <c r="S154" s="6">
        <v>810112.46</v>
      </c>
      <c r="T154" s="6">
        <v>789677.44</v>
      </c>
      <c r="U154" s="6">
        <v>871343.1</v>
      </c>
    </row>
    <row r="155" spans="1:21" ht="16.5" x14ac:dyDescent="0.25">
      <c r="A155" s="124"/>
      <c r="B155" s="129"/>
      <c r="C155" s="133"/>
      <c r="D155" s="44" t="s">
        <v>21</v>
      </c>
      <c r="E155" s="44" t="s">
        <v>21</v>
      </c>
      <c r="F155" s="44" t="s">
        <v>21</v>
      </c>
      <c r="G155" s="44" t="s">
        <v>21</v>
      </c>
      <c r="H155" s="41" t="s">
        <v>4</v>
      </c>
      <c r="I155" s="42" t="s">
        <v>22</v>
      </c>
      <c r="J155" s="6">
        <v>0</v>
      </c>
      <c r="K155" s="11">
        <v>0</v>
      </c>
      <c r="L155" s="6">
        <v>0</v>
      </c>
      <c r="M155" s="6">
        <v>0</v>
      </c>
      <c r="N155" s="6">
        <v>0</v>
      </c>
      <c r="O155" s="6">
        <v>0</v>
      </c>
      <c r="P155" s="7">
        <f t="shared" si="95"/>
        <v>0</v>
      </c>
      <c r="Q155" s="11">
        <v>0</v>
      </c>
      <c r="R155" s="11">
        <v>0</v>
      </c>
      <c r="S155" s="6">
        <v>0</v>
      </c>
      <c r="T155" s="6">
        <v>0</v>
      </c>
      <c r="U155" s="6">
        <v>0</v>
      </c>
    </row>
    <row r="156" spans="1:21" ht="82.5" x14ac:dyDescent="0.25">
      <c r="A156" s="124"/>
      <c r="B156" s="129"/>
      <c r="C156" s="133"/>
      <c r="D156" s="44" t="s">
        <v>21</v>
      </c>
      <c r="E156" s="44" t="s">
        <v>21</v>
      </c>
      <c r="F156" s="44" t="s">
        <v>21</v>
      </c>
      <c r="G156" s="44" t="s">
        <v>21</v>
      </c>
      <c r="H156" s="41" t="s">
        <v>6</v>
      </c>
      <c r="I156" s="42" t="s">
        <v>22</v>
      </c>
      <c r="J156" s="6">
        <v>0</v>
      </c>
      <c r="K156" s="11">
        <v>0</v>
      </c>
      <c r="L156" s="6">
        <v>0</v>
      </c>
      <c r="M156" s="6">
        <v>0</v>
      </c>
      <c r="N156" s="6">
        <v>0</v>
      </c>
      <c r="O156" s="6">
        <v>0</v>
      </c>
      <c r="P156" s="7">
        <f t="shared" si="95"/>
        <v>0</v>
      </c>
      <c r="Q156" s="11">
        <v>0</v>
      </c>
      <c r="R156" s="11">
        <v>0</v>
      </c>
      <c r="S156" s="6">
        <v>0</v>
      </c>
      <c r="T156" s="6">
        <v>0</v>
      </c>
      <c r="U156" s="6">
        <v>0</v>
      </c>
    </row>
    <row r="157" spans="1:21" ht="33" x14ac:dyDescent="0.25">
      <c r="A157" s="125"/>
      <c r="B157" s="129"/>
      <c r="C157" s="133"/>
      <c r="D157" s="44" t="s">
        <v>21</v>
      </c>
      <c r="E157" s="44" t="s">
        <v>21</v>
      </c>
      <c r="F157" s="44" t="s">
        <v>21</v>
      </c>
      <c r="G157" s="44" t="s">
        <v>21</v>
      </c>
      <c r="H157" s="41" t="s">
        <v>7</v>
      </c>
      <c r="I157" s="42" t="s">
        <v>22</v>
      </c>
      <c r="J157" s="6">
        <v>0</v>
      </c>
      <c r="K157" s="11">
        <v>0</v>
      </c>
      <c r="L157" s="6">
        <v>0</v>
      </c>
      <c r="M157" s="6">
        <v>0</v>
      </c>
      <c r="N157" s="6">
        <v>0</v>
      </c>
      <c r="O157" s="6">
        <v>0</v>
      </c>
      <c r="P157" s="7">
        <f t="shared" si="95"/>
        <v>0</v>
      </c>
      <c r="Q157" s="11">
        <v>0</v>
      </c>
      <c r="R157" s="11">
        <v>0</v>
      </c>
      <c r="S157" s="6">
        <v>0</v>
      </c>
      <c r="T157" s="6">
        <v>0</v>
      </c>
      <c r="U157" s="6">
        <v>0</v>
      </c>
    </row>
    <row r="158" spans="1:21" ht="82.5" customHeight="1" x14ac:dyDescent="0.25">
      <c r="A158" s="121" t="s">
        <v>189</v>
      </c>
      <c r="B158" s="85" t="s">
        <v>66</v>
      </c>
      <c r="C158" s="44" t="s">
        <v>21</v>
      </c>
      <c r="D158" s="44" t="s">
        <v>21</v>
      </c>
      <c r="E158" s="44" t="s">
        <v>21</v>
      </c>
      <c r="F158" s="44" t="s">
        <v>21</v>
      </c>
      <c r="G158" s="44" t="s">
        <v>21</v>
      </c>
      <c r="H158" s="44" t="s">
        <v>21</v>
      </c>
      <c r="I158" s="44" t="s">
        <v>24</v>
      </c>
      <c r="J158" s="52">
        <v>1.4650000000000001</v>
      </c>
      <c r="K158" s="44">
        <v>1.706</v>
      </c>
      <c r="L158" s="11" t="s">
        <v>21</v>
      </c>
      <c r="M158" s="11" t="s">
        <v>21</v>
      </c>
      <c r="N158" s="52">
        <v>1.4650000000000001</v>
      </c>
      <c r="O158" s="44">
        <v>1.718</v>
      </c>
      <c r="P158" s="7">
        <f t="shared" si="95"/>
        <v>1.4650000000000001</v>
      </c>
      <c r="Q158" s="11" t="s">
        <v>21</v>
      </c>
      <c r="R158" s="11" t="s">
        <v>21</v>
      </c>
      <c r="S158" s="11" t="s">
        <v>21</v>
      </c>
      <c r="T158" s="11" t="s">
        <v>21</v>
      </c>
      <c r="U158" s="11" t="s">
        <v>21</v>
      </c>
    </row>
    <row r="159" spans="1:21" ht="66" x14ac:dyDescent="0.25">
      <c r="A159" s="125"/>
      <c r="B159" s="37" t="s">
        <v>212</v>
      </c>
      <c r="C159" s="44" t="s">
        <v>21</v>
      </c>
      <c r="D159" s="44" t="s">
        <v>21</v>
      </c>
      <c r="E159" s="44" t="s">
        <v>21</v>
      </c>
      <c r="F159" s="44" t="s">
        <v>21</v>
      </c>
      <c r="G159" s="44" t="s">
        <v>21</v>
      </c>
      <c r="H159" s="44" t="s">
        <v>21</v>
      </c>
      <c r="I159" s="44" t="s">
        <v>26</v>
      </c>
      <c r="J159" s="52"/>
      <c r="K159" s="44"/>
      <c r="L159" s="11"/>
      <c r="M159" s="11"/>
      <c r="N159" s="52"/>
      <c r="O159" s="44"/>
      <c r="P159" s="11" t="s">
        <v>21</v>
      </c>
      <c r="Q159" s="44">
        <v>6712</v>
      </c>
      <c r="R159" s="11" t="s">
        <v>21</v>
      </c>
      <c r="S159" s="11" t="s">
        <v>21</v>
      </c>
      <c r="T159" s="52">
        <v>11810</v>
      </c>
      <c r="U159" s="44">
        <v>6712</v>
      </c>
    </row>
    <row r="160" spans="1:21" ht="33" x14ac:dyDescent="0.25">
      <c r="A160" s="121" t="s">
        <v>32</v>
      </c>
      <c r="B160" s="128" t="s">
        <v>177</v>
      </c>
      <c r="C160" s="132" t="s">
        <v>137</v>
      </c>
      <c r="D160" s="45" t="s">
        <v>21</v>
      </c>
      <c r="E160" s="44" t="s">
        <v>21</v>
      </c>
      <c r="F160" s="45" t="s">
        <v>124</v>
      </c>
      <c r="G160" s="44" t="s">
        <v>21</v>
      </c>
      <c r="H160" s="41" t="s">
        <v>2</v>
      </c>
      <c r="I160" s="42" t="s">
        <v>22</v>
      </c>
      <c r="J160" s="6">
        <v>49940.53</v>
      </c>
      <c r="K160" s="6">
        <f>SUM(K161:K165)</f>
        <v>0</v>
      </c>
      <c r="L160" s="6">
        <f t="shared" ref="L160:N160" si="107">SUM(L161:L165)</f>
        <v>0</v>
      </c>
      <c r="M160" s="6">
        <f t="shared" si="107"/>
        <v>0</v>
      </c>
      <c r="N160" s="6">
        <f t="shared" si="107"/>
        <v>0</v>
      </c>
      <c r="O160" s="6">
        <v>51967.199999999997</v>
      </c>
      <c r="P160" s="7">
        <f t="shared" si="95"/>
        <v>0</v>
      </c>
      <c r="Q160" s="6">
        <f>SUM(Q161:Q165)</f>
        <v>50654.3</v>
      </c>
      <c r="R160" s="6">
        <f t="shared" ref="R160:T160" si="108">SUM(R161:R165)</f>
        <v>52554</v>
      </c>
      <c r="S160" s="6">
        <f t="shared" si="108"/>
        <v>50654.3</v>
      </c>
      <c r="T160" s="6">
        <f t="shared" si="108"/>
        <v>50351.040000000001</v>
      </c>
      <c r="U160" s="6">
        <v>54520.6</v>
      </c>
    </row>
    <row r="161" spans="1:21" ht="16.5" x14ac:dyDescent="0.25">
      <c r="A161" s="142"/>
      <c r="B161" s="129"/>
      <c r="C161" s="133"/>
      <c r="D161" s="44" t="s">
        <v>21</v>
      </c>
      <c r="E161" s="44" t="s">
        <v>21</v>
      </c>
      <c r="F161" s="44" t="s">
        <v>21</v>
      </c>
      <c r="G161" s="44" t="s">
        <v>21</v>
      </c>
      <c r="H161" s="41" t="s">
        <v>3</v>
      </c>
      <c r="I161" s="42" t="s">
        <v>22</v>
      </c>
      <c r="J161" s="6">
        <v>0</v>
      </c>
      <c r="K161" s="11">
        <v>0</v>
      </c>
      <c r="L161" s="11">
        <v>0</v>
      </c>
      <c r="M161" s="11">
        <v>0</v>
      </c>
      <c r="N161" s="6">
        <v>0</v>
      </c>
      <c r="O161" s="6">
        <v>0</v>
      </c>
      <c r="P161" s="7">
        <f t="shared" si="95"/>
        <v>0</v>
      </c>
      <c r="Q161" s="11">
        <v>0</v>
      </c>
      <c r="R161" s="11">
        <v>0</v>
      </c>
      <c r="S161" s="11">
        <v>0</v>
      </c>
      <c r="T161" s="11">
        <v>0</v>
      </c>
      <c r="U161" s="6">
        <v>0</v>
      </c>
    </row>
    <row r="162" spans="1:21" ht="49.5" x14ac:dyDescent="0.25">
      <c r="A162" s="142"/>
      <c r="B162" s="130"/>
      <c r="C162" s="133"/>
      <c r="D162" s="44" t="s">
        <v>21</v>
      </c>
      <c r="E162" s="44" t="s">
        <v>21</v>
      </c>
      <c r="F162" s="44" t="s">
        <v>21</v>
      </c>
      <c r="G162" s="44" t="s">
        <v>21</v>
      </c>
      <c r="H162" s="41" t="s">
        <v>5</v>
      </c>
      <c r="I162" s="42" t="s">
        <v>22</v>
      </c>
      <c r="J162" s="6">
        <v>49940.53</v>
      </c>
      <c r="K162" s="11">
        <v>0</v>
      </c>
      <c r="L162" s="11">
        <v>0</v>
      </c>
      <c r="M162" s="11">
        <v>0</v>
      </c>
      <c r="N162" s="11">
        <v>0</v>
      </c>
      <c r="O162" s="6">
        <v>51967.199999999997</v>
      </c>
      <c r="P162" s="7">
        <f t="shared" si="95"/>
        <v>0</v>
      </c>
      <c r="Q162" s="11">
        <v>50654.3</v>
      </c>
      <c r="R162" s="11">
        <v>52554</v>
      </c>
      <c r="S162" s="6">
        <v>50654.3</v>
      </c>
      <c r="T162" s="11">
        <v>50351.040000000001</v>
      </c>
      <c r="U162" s="6">
        <v>54520.6</v>
      </c>
    </row>
    <row r="163" spans="1:21" ht="16.5" x14ac:dyDescent="0.25">
      <c r="A163" s="142"/>
      <c r="B163" s="130"/>
      <c r="C163" s="133"/>
      <c r="D163" s="44" t="s">
        <v>21</v>
      </c>
      <c r="E163" s="44" t="s">
        <v>21</v>
      </c>
      <c r="F163" s="44" t="s">
        <v>21</v>
      </c>
      <c r="G163" s="44" t="s">
        <v>21</v>
      </c>
      <c r="H163" s="41" t="s">
        <v>4</v>
      </c>
      <c r="I163" s="42" t="s">
        <v>22</v>
      </c>
      <c r="J163" s="6">
        <v>0</v>
      </c>
      <c r="K163" s="11">
        <v>0</v>
      </c>
      <c r="L163" s="11">
        <v>0</v>
      </c>
      <c r="M163" s="11">
        <v>0</v>
      </c>
      <c r="N163" s="11">
        <v>0</v>
      </c>
      <c r="O163" s="6">
        <v>0</v>
      </c>
      <c r="P163" s="7">
        <f t="shared" si="95"/>
        <v>0</v>
      </c>
      <c r="Q163" s="11">
        <v>0</v>
      </c>
      <c r="R163" s="11">
        <v>0</v>
      </c>
      <c r="S163" s="11">
        <v>0</v>
      </c>
      <c r="T163" s="11">
        <v>0</v>
      </c>
      <c r="U163" s="6">
        <v>0</v>
      </c>
    </row>
    <row r="164" spans="1:21" ht="82.5" x14ac:dyDescent="0.25">
      <c r="A164" s="142"/>
      <c r="B164" s="130"/>
      <c r="C164" s="133"/>
      <c r="D164" s="44" t="s">
        <v>21</v>
      </c>
      <c r="E164" s="44" t="s">
        <v>21</v>
      </c>
      <c r="F164" s="44" t="s">
        <v>21</v>
      </c>
      <c r="G164" s="44" t="s">
        <v>21</v>
      </c>
      <c r="H164" s="41" t="s">
        <v>6</v>
      </c>
      <c r="I164" s="42" t="s">
        <v>22</v>
      </c>
      <c r="J164" s="6">
        <v>0</v>
      </c>
      <c r="K164" s="11">
        <v>0</v>
      </c>
      <c r="L164" s="11">
        <v>0</v>
      </c>
      <c r="M164" s="11">
        <v>0</v>
      </c>
      <c r="N164" s="11">
        <v>0</v>
      </c>
      <c r="O164" s="6">
        <v>0</v>
      </c>
      <c r="P164" s="7">
        <f t="shared" si="95"/>
        <v>0</v>
      </c>
      <c r="Q164" s="11">
        <v>0</v>
      </c>
      <c r="R164" s="11">
        <v>0</v>
      </c>
      <c r="S164" s="11">
        <v>0</v>
      </c>
      <c r="T164" s="11">
        <v>0</v>
      </c>
      <c r="U164" s="6">
        <v>0</v>
      </c>
    </row>
    <row r="165" spans="1:21" ht="33" x14ac:dyDescent="0.25">
      <c r="A165" s="143"/>
      <c r="B165" s="130"/>
      <c r="C165" s="133"/>
      <c r="D165" s="44" t="s">
        <v>21</v>
      </c>
      <c r="E165" s="44" t="s">
        <v>21</v>
      </c>
      <c r="F165" s="44" t="s">
        <v>21</v>
      </c>
      <c r="G165" s="44" t="s">
        <v>21</v>
      </c>
      <c r="H165" s="41" t="s">
        <v>7</v>
      </c>
      <c r="I165" s="42" t="s">
        <v>22</v>
      </c>
      <c r="J165" s="6">
        <v>0</v>
      </c>
      <c r="K165" s="11">
        <v>0</v>
      </c>
      <c r="L165" s="11">
        <v>0</v>
      </c>
      <c r="M165" s="11">
        <v>0</v>
      </c>
      <c r="N165" s="11">
        <v>0</v>
      </c>
      <c r="O165" s="6">
        <v>0</v>
      </c>
      <c r="P165" s="7">
        <f t="shared" si="95"/>
        <v>0</v>
      </c>
      <c r="Q165" s="11">
        <v>0</v>
      </c>
      <c r="R165" s="11">
        <v>0</v>
      </c>
      <c r="S165" s="11">
        <v>0</v>
      </c>
      <c r="T165" s="11">
        <v>0</v>
      </c>
      <c r="U165" s="6">
        <v>0</v>
      </c>
    </row>
    <row r="166" spans="1:21" ht="86.45" customHeight="1" x14ac:dyDescent="0.25">
      <c r="A166" s="37" t="s">
        <v>191</v>
      </c>
      <c r="B166" s="86" t="s">
        <v>103</v>
      </c>
      <c r="C166" s="44" t="s">
        <v>21</v>
      </c>
      <c r="D166" s="44" t="s">
        <v>21</v>
      </c>
      <c r="E166" s="44" t="s">
        <v>21</v>
      </c>
      <c r="F166" s="44" t="s">
        <v>21</v>
      </c>
      <c r="G166" s="44" t="s">
        <v>21</v>
      </c>
      <c r="H166" s="44" t="s">
        <v>21</v>
      </c>
      <c r="I166" s="45" t="s">
        <v>24</v>
      </c>
      <c r="J166" s="11">
        <v>99.9</v>
      </c>
      <c r="K166" s="11">
        <v>99.9</v>
      </c>
      <c r="L166" s="11" t="s">
        <v>21</v>
      </c>
      <c r="M166" s="11" t="s">
        <v>21</v>
      </c>
      <c r="N166" s="11">
        <v>99.9</v>
      </c>
      <c r="O166" s="11">
        <v>99.9</v>
      </c>
      <c r="P166" s="7">
        <f t="shared" si="95"/>
        <v>99.9</v>
      </c>
      <c r="Q166" s="11">
        <v>99.9</v>
      </c>
      <c r="R166" s="11">
        <v>99.9</v>
      </c>
      <c r="S166" s="11">
        <v>99.9</v>
      </c>
      <c r="T166" s="11">
        <v>99.9</v>
      </c>
      <c r="U166" s="11">
        <v>99.9</v>
      </c>
    </row>
    <row r="167" spans="1:21" ht="33" x14ac:dyDescent="0.25">
      <c r="A167" s="121" t="s">
        <v>34</v>
      </c>
      <c r="B167" s="128" t="s">
        <v>102</v>
      </c>
      <c r="C167" s="132" t="s">
        <v>138</v>
      </c>
      <c r="D167" s="44">
        <v>856</v>
      </c>
      <c r="E167" s="44" t="s">
        <v>21</v>
      </c>
      <c r="F167" s="45" t="s">
        <v>125</v>
      </c>
      <c r="G167" s="44" t="s">
        <v>21</v>
      </c>
      <c r="H167" s="41" t="s">
        <v>2</v>
      </c>
      <c r="I167" s="42" t="s">
        <v>22</v>
      </c>
      <c r="J167" s="6">
        <f>J168+J169+J172</f>
        <v>215537.34</v>
      </c>
      <c r="K167" s="6">
        <f>SUM(K168:K172)</f>
        <v>299096.19999999995</v>
      </c>
      <c r="L167" s="6">
        <f t="shared" ref="L167:N167" si="109">SUM(L168:L172)</f>
        <v>301000.21999999997</v>
      </c>
      <c r="M167" s="6">
        <f t="shared" si="109"/>
        <v>301000.21999999997</v>
      </c>
      <c r="N167" s="6">
        <f t="shared" si="109"/>
        <v>297358.40000000002</v>
      </c>
      <c r="O167" s="6">
        <f>SUM(O168:O172)</f>
        <v>224482.6</v>
      </c>
      <c r="P167" s="7">
        <f t="shared" si="95"/>
        <v>297358.40000000002</v>
      </c>
      <c r="Q167" s="6">
        <f>SUM(Q168:Q172)</f>
        <v>299829.7</v>
      </c>
      <c r="R167" s="6">
        <f t="shared" ref="R167:S167" si="110">SUM(R168:R172)</f>
        <v>238309.7</v>
      </c>
      <c r="S167" s="6">
        <f t="shared" si="110"/>
        <v>299549.22000000003</v>
      </c>
      <c r="T167" s="6">
        <f t="shared" ref="T167" si="111">SUM(T168:T172)</f>
        <v>278184.7</v>
      </c>
      <c r="U167" s="6">
        <f>SUM(U168:U172)</f>
        <v>223567.3</v>
      </c>
    </row>
    <row r="168" spans="1:21" ht="16.5" x14ac:dyDescent="0.25">
      <c r="A168" s="142"/>
      <c r="B168" s="129"/>
      <c r="C168" s="133"/>
      <c r="D168" s="44" t="s">
        <v>21</v>
      </c>
      <c r="E168" s="44" t="s">
        <v>21</v>
      </c>
      <c r="F168" s="44" t="s">
        <v>21</v>
      </c>
      <c r="G168" s="44" t="s">
        <v>21</v>
      </c>
      <c r="H168" s="41" t="s">
        <v>3</v>
      </c>
      <c r="I168" s="42" t="s">
        <v>22</v>
      </c>
      <c r="J168" s="6">
        <v>0</v>
      </c>
      <c r="K168" s="11">
        <v>24382.799999999999</v>
      </c>
      <c r="L168" s="11">
        <v>23853.14</v>
      </c>
      <c r="M168" s="11">
        <v>23853.14</v>
      </c>
      <c r="N168" s="11">
        <v>23726.75</v>
      </c>
      <c r="O168" s="11">
        <v>0</v>
      </c>
      <c r="P168" s="7">
        <f t="shared" si="95"/>
        <v>23726.75</v>
      </c>
      <c r="Q168" s="11">
        <v>1918.3</v>
      </c>
      <c r="R168" s="11">
        <v>0</v>
      </c>
      <c r="S168" s="6">
        <v>1637.82</v>
      </c>
      <c r="T168" s="11">
        <v>1637.82</v>
      </c>
      <c r="U168" s="11">
        <v>0</v>
      </c>
    </row>
    <row r="169" spans="1:21" ht="49.5" x14ac:dyDescent="0.25">
      <c r="A169" s="142"/>
      <c r="B169" s="130"/>
      <c r="C169" s="133"/>
      <c r="D169" s="44" t="s">
        <v>21</v>
      </c>
      <c r="E169" s="44" t="s">
        <v>21</v>
      </c>
      <c r="F169" s="44" t="s">
        <v>21</v>
      </c>
      <c r="G169" s="44" t="s">
        <v>21</v>
      </c>
      <c r="H169" s="41" t="s">
        <v>5</v>
      </c>
      <c r="I169" s="42" t="s">
        <v>22</v>
      </c>
      <c r="J169" s="6">
        <v>200431.24</v>
      </c>
      <c r="K169" s="11">
        <v>259607.3</v>
      </c>
      <c r="L169" s="11">
        <v>259607.29</v>
      </c>
      <c r="M169" s="11">
        <v>259607.29</v>
      </c>
      <c r="N169" s="11">
        <v>258727.44</v>
      </c>
      <c r="O169" s="11">
        <v>209376.5</v>
      </c>
      <c r="P169" s="7">
        <f t="shared" si="95"/>
        <v>258727.44</v>
      </c>
      <c r="Q169" s="11">
        <v>275071.2</v>
      </c>
      <c r="R169" s="11">
        <v>223203.6</v>
      </c>
      <c r="S169" s="6">
        <v>275071.2</v>
      </c>
      <c r="T169" s="11">
        <v>253706.68</v>
      </c>
      <c r="U169" s="11">
        <v>199813.5</v>
      </c>
    </row>
    <row r="170" spans="1:21" ht="16.5" x14ac:dyDescent="0.25">
      <c r="A170" s="142"/>
      <c r="B170" s="130"/>
      <c r="C170" s="133"/>
      <c r="D170" s="44" t="s">
        <v>21</v>
      </c>
      <c r="E170" s="44" t="s">
        <v>21</v>
      </c>
      <c r="F170" s="44" t="s">
        <v>21</v>
      </c>
      <c r="G170" s="44" t="s">
        <v>21</v>
      </c>
      <c r="H170" s="41" t="s">
        <v>4</v>
      </c>
      <c r="I170" s="42" t="s">
        <v>22</v>
      </c>
      <c r="J170" s="6">
        <v>0</v>
      </c>
      <c r="K170" s="11">
        <v>0</v>
      </c>
      <c r="L170" s="11">
        <v>0</v>
      </c>
      <c r="M170" s="11">
        <v>0</v>
      </c>
      <c r="N170" s="11">
        <v>0</v>
      </c>
      <c r="O170" s="11">
        <v>0</v>
      </c>
      <c r="P170" s="7">
        <f t="shared" si="95"/>
        <v>0</v>
      </c>
      <c r="Q170" s="11">
        <v>0</v>
      </c>
      <c r="R170" s="11">
        <v>0</v>
      </c>
      <c r="S170" s="6">
        <v>0</v>
      </c>
      <c r="T170" s="11">
        <v>0</v>
      </c>
      <c r="U170" s="11">
        <v>0</v>
      </c>
    </row>
    <row r="171" spans="1:21" ht="82.5" x14ac:dyDescent="0.25">
      <c r="A171" s="142"/>
      <c r="B171" s="130"/>
      <c r="C171" s="133"/>
      <c r="D171" s="44" t="s">
        <v>21</v>
      </c>
      <c r="E171" s="44" t="s">
        <v>21</v>
      </c>
      <c r="F171" s="44" t="s">
        <v>21</v>
      </c>
      <c r="G171" s="44" t="s">
        <v>21</v>
      </c>
      <c r="H171" s="41" t="s">
        <v>6</v>
      </c>
      <c r="I171" s="42" t="s">
        <v>22</v>
      </c>
      <c r="J171" s="6">
        <v>0</v>
      </c>
      <c r="K171" s="11">
        <v>0</v>
      </c>
      <c r="L171" s="11">
        <v>0</v>
      </c>
      <c r="M171" s="11">
        <v>0</v>
      </c>
      <c r="N171" s="11">
        <v>0</v>
      </c>
      <c r="O171" s="11">
        <v>0</v>
      </c>
      <c r="P171" s="7">
        <f t="shared" si="95"/>
        <v>0</v>
      </c>
      <c r="Q171" s="11">
        <v>0</v>
      </c>
      <c r="R171" s="11">
        <v>0</v>
      </c>
      <c r="S171" s="6">
        <v>0</v>
      </c>
      <c r="T171" s="11">
        <v>0</v>
      </c>
      <c r="U171" s="11">
        <v>0</v>
      </c>
    </row>
    <row r="172" spans="1:21" ht="33" x14ac:dyDescent="0.25">
      <c r="A172" s="143"/>
      <c r="B172" s="130"/>
      <c r="C172" s="133"/>
      <c r="D172" s="44" t="s">
        <v>21</v>
      </c>
      <c r="E172" s="44" t="s">
        <v>21</v>
      </c>
      <c r="F172" s="44" t="s">
        <v>21</v>
      </c>
      <c r="G172" s="44" t="s">
        <v>21</v>
      </c>
      <c r="H172" s="41" t="s">
        <v>7</v>
      </c>
      <c r="I172" s="42" t="s">
        <v>22</v>
      </c>
      <c r="J172" s="6">
        <v>15106.1</v>
      </c>
      <c r="K172" s="11">
        <v>15106.1</v>
      </c>
      <c r="L172" s="11">
        <v>17539.79</v>
      </c>
      <c r="M172" s="11">
        <v>17539.79</v>
      </c>
      <c r="N172" s="11">
        <v>14904.21</v>
      </c>
      <c r="O172" s="11">
        <v>15106.1</v>
      </c>
      <c r="P172" s="7">
        <f t="shared" si="95"/>
        <v>14904.21</v>
      </c>
      <c r="Q172" s="11">
        <v>22840.2</v>
      </c>
      <c r="R172" s="11">
        <v>15106.1</v>
      </c>
      <c r="S172" s="6">
        <v>22840.2</v>
      </c>
      <c r="T172" s="11">
        <v>22840.2</v>
      </c>
      <c r="U172" s="11">
        <v>23753.8</v>
      </c>
    </row>
    <row r="173" spans="1:21" ht="99" x14ac:dyDescent="0.25">
      <c r="A173" s="121" t="s">
        <v>187</v>
      </c>
      <c r="B173" s="41" t="s">
        <v>45</v>
      </c>
      <c r="C173" s="44" t="s">
        <v>21</v>
      </c>
      <c r="D173" s="44" t="s">
        <v>21</v>
      </c>
      <c r="E173" s="44" t="s">
        <v>21</v>
      </c>
      <c r="F173" s="44" t="s">
        <v>21</v>
      </c>
      <c r="G173" s="44" t="s">
        <v>21</v>
      </c>
      <c r="H173" s="44" t="s">
        <v>21</v>
      </c>
      <c r="I173" s="45" t="s">
        <v>24</v>
      </c>
      <c r="J173" s="6">
        <v>0.3</v>
      </c>
      <c r="K173" s="11">
        <v>0.25</v>
      </c>
      <c r="L173" s="11" t="s">
        <v>21</v>
      </c>
      <c r="M173" s="11" t="s">
        <v>21</v>
      </c>
      <c r="N173" s="6">
        <v>0.2</v>
      </c>
      <c r="O173" s="6">
        <v>0.24</v>
      </c>
      <c r="P173" s="7">
        <f t="shared" si="95"/>
        <v>0.2</v>
      </c>
      <c r="Q173" s="11">
        <v>0.25</v>
      </c>
      <c r="R173" s="11">
        <v>0.25</v>
      </c>
      <c r="S173" s="11">
        <v>0.24</v>
      </c>
      <c r="T173" s="6">
        <v>0.2</v>
      </c>
      <c r="U173" s="6">
        <v>0.23</v>
      </c>
    </row>
    <row r="174" spans="1:21" ht="66" x14ac:dyDescent="0.25">
      <c r="A174" s="125"/>
      <c r="B174" s="41" t="s">
        <v>77</v>
      </c>
      <c r="C174" s="44" t="s">
        <v>21</v>
      </c>
      <c r="D174" s="44" t="s">
        <v>21</v>
      </c>
      <c r="E174" s="44" t="s">
        <v>21</v>
      </c>
      <c r="F174" s="44" t="s">
        <v>21</v>
      </c>
      <c r="G174" s="44" t="s">
        <v>21</v>
      </c>
      <c r="H174" s="44" t="s">
        <v>21</v>
      </c>
      <c r="I174" s="45" t="s">
        <v>24</v>
      </c>
      <c r="J174" s="6">
        <v>82.7</v>
      </c>
      <c r="K174" s="11">
        <v>83.31</v>
      </c>
      <c r="L174" s="11" t="s">
        <v>21</v>
      </c>
      <c r="M174" s="11" t="s">
        <v>21</v>
      </c>
      <c r="N174" s="6">
        <v>56</v>
      </c>
      <c r="O174" s="6">
        <v>84.83</v>
      </c>
      <c r="P174" s="7">
        <f t="shared" si="95"/>
        <v>56</v>
      </c>
      <c r="Q174" s="11">
        <v>83.31</v>
      </c>
      <c r="R174" s="11">
        <v>84.83</v>
      </c>
      <c r="S174" s="11">
        <v>84.83</v>
      </c>
      <c r="T174" s="6">
        <v>74.3</v>
      </c>
      <c r="U174" s="6">
        <v>86.35</v>
      </c>
    </row>
    <row r="175" spans="1:21" ht="33" x14ac:dyDescent="0.25">
      <c r="A175" s="194" t="s">
        <v>35</v>
      </c>
      <c r="B175" s="128" t="s">
        <v>46</v>
      </c>
      <c r="C175" s="132" t="s">
        <v>139</v>
      </c>
      <c r="D175" s="44">
        <v>856</v>
      </c>
      <c r="E175" s="44" t="s">
        <v>21</v>
      </c>
      <c r="F175" s="45" t="s">
        <v>126</v>
      </c>
      <c r="G175" s="44" t="s">
        <v>21</v>
      </c>
      <c r="H175" s="41" t="s">
        <v>2</v>
      </c>
      <c r="I175" s="42" t="s">
        <v>22</v>
      </c>
      <c r="J175" s="6">
        <v>7064</v>
      </c>
      <c r="K175" s="6">
        <f>SUM(K176:K180)</f>
        <v>7883.9000000000005</v>
      </c>
      <c r="L175" s="6">
        <f t="shared" ref="L175:U175" si="112">SUM(L176:L180)</f>
        <v>7883.92</v>
      </c>
      <c r="M175" s="6">
        <f t="shared" si="112"/>
        <v>7883.92</v>
      </c>
      <c r="N175" s="6">
        <f t="shared" si="112"/>
        <v>7833.12</v>
      </c>
      <c r="O175" s="6">
        <f t="shared" ref="O175" si="113">SUM(O176:O180)</f>
        <v>7346.4</v>
      </c>
      <c r="P175" s="7">
        <f t="shared" si="95"/>
        <v>7833.12</v>
      </c>
      <c r="Q175" s="6">
        <f>SUM(Q176:Q180)</f>
        <v>6772.7999999999993</v>
      </c>
      <c r="R175" s="6">
        <f t="shared" ref="R175:S175" si="114">SUM(R176:R180)</f>
        <v>7346.4</v>
      </c>
      <c r="S175" s="6">
        <f t="shared" si="114"/>
        <v>6772.8099999999995</v>
      </c>
      <c r="T175" s="6">
        <f t="shared" ref="T175" si="115">SUM(T176:T180)</f>
        <v>6746.71</v>
      </c>
      <c r="U175" s="6">
        <f t="shared" si="112"/>
        <v>7447.9</v>
      </c>
    </row>
    <row r="176" spans="1:21" ht="16.5" x14ac:dyDescent="0.25">
      <c r="A176" s="126"/>
      <c r="B176" s="129"/>
      <c r="C176" s="133"/>
      <c r="D176" s="87" t="s">
        <v>21</v>
      </c>
      <c r="E176" s="87" t="s">
        <v>21</v>
      </c>
      <c r="F176" s="87" t="s">
        <v>21</v>
      </c>
      <c r="G176" s="87" t="s">
        <v>21</v>
      </c>
      <c r="H176" s="41" t="s">
        <v>3</v>
      </c>
      <c r="I176" s="42" t="s">
        <v>22</v>
      </c>
      <c r="J176" s="6">
        <v>0</v>
      </c>
      <c r="K176" s="11">
        <v>36.6</v>
      </c>
      <c r="L176" s="11">
        <v>36.6</v>
      </c>
      <c r="M176" s="11">
        <v>36.6</v>
      </c>
      <c r="N176" s="11">
        <v>13.8</v>
      </c>
      <c r="O176" s="11">
        <v>39.9</v>
      </c>
      <c r="P176" s="7">
        <f t="shared" si="95"/>
        <v>13.8</v>
      </c>
      <c r="Q176" s="11">
        <v>39.9</v>
      </c>
      <c r="R176" s="11">
        <v>39.9</v>
      </c>
      <c r="S176" s="11">
        <v>39.9</v>
      </c>
      <c r="T176" s="11">
        <v>13.8</v>
      </c>
      <c r="U176" s="11">
        <v>39.9</v>
      </c>
    </row>
    <row r="177" spans="1:21" ht="49.5" x14ac:dyDescent="0.25">
      <c r="A177" s="126"/>
      <c r="B177" s="130"/>
      <c r="C177" s="133"/>
      <c r="D177" s="87" t="s">
        <v>21</v>
      </c>
      <c r="E177" s="87" t="s">
        <v>21</v>
      </c>
      <c r="F177" s="87" t="s">
        <v>21</v>
      </c>
      <c r="G177" s="87" t="s">
        <v>21</v>
      </c>
      <c r="H177" s="41" t="s">
        <v>5</v>
      </c>
      <c r="I177" s="42" t="s">
        <v>22</v>
      </c>
      <c r="J177" s="6">
        <v>7064</v>
      </c>
      <c r="K177" s="11">
        <v>7847.3</v>
      </c>
      <c r="L177" s="11">
        <v>7847.32</v>
      </c>
      <c r="M177" s="11">
        <v>7847.32</v>
      </c>
      <c r="N177" s="11">
        <v>7819.32</v>
      </c>
      <c r="O177" s="11">
        <v>7306.5</v>
      </c>
      <c r="P177" s="7">
        <f t="shared" si="95"/>
        <v>7819.32</v>
      </c>
      <c r="Q177" s="11">
        <v>6732.9</v>
      </c>
      <c r="R177" s="11">
        <v>7306.5</v>
      </c>
      <c r="S177" s="6">
        <v>6732.91</v>
      </c>
      <c r="T177" s="11">
        <v>6732.91</v>
      </c>
      <c r="U177" s="11">
        <v>7408</v>
      </c>
    </row>
    <row r="178" spans="1:21" ht="16.5" x14ac:dyDescent="0.25">
      <c r="A178" s="126"/>
      <c r="B178" s="130"/>
      <c r="C178" s="133"/>
      <c r="D178" s="44" t="s">
        <v>21</v>
      </c>
      <c r="E178" s="44" t="s">
        <v>21</v>
      </c>
      <c r="F178" s="44" t="s">
        <v>21</v>
      </c>
      <c r="G178" s="44" t="s">
        <v>21</v>
      </c>
      <c r="H178" s="41" t="s">
        <v>4</v>
      </c>
      <c r="I178" s="42" t="s">
        <v>22</v>
      </c>
      <c r="J178" s="6">
        <v>0</v>
      </c>
      <c r="K178" s="11">
        <v>0</v>
      </c>
      <c r="L178" s="11">
        <v>0</v>
      </c>
      <c r="M178" s="11">
        <v>0</v>
      </c>
      <c r="N178" s="11">
        <v>0</v>
      </c>
      <c r="O178" s="11">
        <v>0</v>
      </c>
      <c r="P178" s="7">
        <f t="shared" si="95"/>
        <v>0</v>
      </c>
      <c r="Q178" s="11">
        <v>0</v>
      </c>
      <c r="R178" s="11">
        <v>0</v>
      </c>
      <c r="S178" s="11">
        <v>0</v>
      </c>
      <c r="T178" s="11">
        <v>0</v>
      </c>
      <c r="U178" s="11">
        <v>0</v>
      </c>
    </row>
    <row r="179" spans="1:21" ht="82.5" x14ac:dyDescent="0.25">
      <c r="A179" s="126"/>
      <c r="B179" s="130"/>
      <c r="C179" s="133"/>
      <c r="D179" s="44" t="s">
        <v>21</v>
      </c>
      <c r="E179" s="44" t="s">
        <v>21</v>
      </c>
      <c r="F179" s="44" t="s">
        <v>21</v>
      </c>
      <c r="G179" s="44" t="s">
        <v>21</v>
      </c>
      <c r="H179" s="41" t="s">
        <v>6</v>
      </c>
      <c r="I179" s="42" t="s">
        <v>22</v>
      </c>
      <c r="J179" s="6">
        <v>0</v>
      </c>
      <c r="K179" s="11">
        <v>0</v>
      </c>
      <c r="L179" s="11">
        <v>0</v>
      </c>
      <c r="M179" s="11">
        <v>0</v>
      </c>
      <c r="N179" s="11">
        <v>0</v>
      </c>
      <c r="O179" s="11">
        <v>0</v>
      </c>
      <c r="P179" s="7">
        <f t="shared" si="95"/>
        <v>0</v>
      </c>
      <c r="Q179" s="11">
        <v>0</v>
      </c>
      <c r="R179" s="11">
        <v>0</v>
      </c>
      <c r="S179" s="11">
        <v>0</v>
      </c>
      <c r="T179" s="11">
        <v>0</v>
      </c>
      <c r="U179" s="11">
        <v>0</v>
      </c>
    </row>
    <row r="180" spans="1:21" ht="33" x14ac:dyDescent="0.25">
      <c r="A180" s="127"/>
      <c r="B180" s="130"/>
      <c r="C180" s="133"/>
      <c r="D180" s="44" t="s">
        <v>21</v>
      </c>
      <c r="E180" s="44" t="s">
        <v>21</v>
      </c>
      <c r="F180" s="44" t="s">
        <v>21</v>
      </c>
      <c r="G180" s="44" t="s">
        <v>21</v>
      </c>
      <c r="H180" s="41" t="s">
        <v>7</v>
      </c>
      <c r="I180" s="42" t="s">
        <v>22</v>
      </c>
      <c r="J180" s="6">
        <v>0</v>
      </c>
      <c r="K180" s="11">
        <v>0</v>
      </c>
      <c r="L180" s="11">
        <v>0</v>
      </c>
      <c r="M180" s="11">
        <v>0</v>
      </c>
      <c r="N180" s="11">
        <v>0</v>
      </c>
      <c r="O180" s="11">
        <v>0</v>
      </c>
      <c r="P180" s="7">
        <f t="shared" si="95"/>
        <v>0</v>
      </c>
      <c r="Q180" s="11">
        <v>0</v>
      </c>
      <c r="R180" s="11">
        <v>0</v>
      </c>
      <c r="S180" s="11">
        <v>0</v>
      </c>
      <c r="T180" s="11">
        <v>0</v>
      </c>
      <c r="U180" s="11">
        <v>0</v>
      </c>
    </row>
    <row r="181" spans="1:21" ht="99" x14ac:dyDescent="0.25">
      <c r="A181" s="37" t="s">
        <v>192</v>
      </c>
      <c r="B181" s="41" t="s">
        <v>45</v>
      </c>
      <c r="C181" s="44" t="s">
        <v>21</v>
      </c>
      <c r="D181" s="44" t="s">
        <v>21</v>
      </c>
      <c r="E181" s="44" t="s">
        <v>21</v>
      </c>
      <c r="F181" s="44" t="s">
        <v>21</v>
      </c>
      <c r="G181" s="44" t="s">
        <v>21</v>
      </c>
      <c r="H181" s="44" t="s">
        <v>21</v>
      </c>
      <c r="I181" s="45" t="s">
        <v>24</v>
      </c>
      <c r="J181" s="6">
        <v>0.3</v>
      </c>
      <c r="K181" s="11">
        <v>0.25</v>
      </c>
      <c r="L181" s="11" t="s">
        <v>21</v>
      </c>
      <c r="M181" s="11" t="s">
        <v>21</v>
      </c>
      <c r="N181" s="6">
        <v>0.2</v>
      </c>
      <c r="O181" s="6">
        <v>0.24</v>
      </c>
      <c r="P181" s="7">
        <f t="shared" si="95"/>
        <v>0.2</v>
      </c>
      <c r="Q181" s="11">
        <v>0.25</v>
      </c>
      <c r="R181" s="11">
        <v>0.24</v>
      </c>
      <c r="S181" s="11">
        <v>0.23</v>
      </c>
      <c r="T181" s="6">
        <v>0.2</v>
      </c>
      <c r="U181" s="6">
        <v>0.23</v>
      </c>
    </row>
    <row r="182" spans="1:21" ht="33" x14ac:dyDescent="0.25">
      <c r="A182" s="121" t="s">
        <v>36</v>
      </c>
      <c r="B182" s="128" t="s">
        <v>47</v>
      </c>
      <c r="C182" s="132" t="s">
        <v>140</v>
      </c>
      <c r="D182" s="44">
        <v>856</v>
      </c>
      <c r="E182" s="44" t="s">
        <v>21</v>
      </c>
      <c r="F182" s="45" t="s">
        <v>127</v>
      </c>
      <c r="G182" s="44" t="s">
        <v>21</v>
      </c>
      <c r="H182" s="41" t="s">
        <v>2</v>
      </c>
      <c r="I182" s="42" t="s">
        <v>22</v>
      </c>
      <c r="J182" s="6">
        <v>1757.32</v>
      </c>
      <c r="K182" s="6">
        <f>SUM(K183:K187)</f>
        <v>1533.4</v>
      </c>
      <c r="L182" s="6">
        <f t="shared" ref="L182:U182" si="116">SUM(L183:L187)</f>
        <v>1533.4</v>
      </c>
      <c r="M182" s="6">
        <f t="shared" si="116"/>
        <v>1533.4</v>
      </c>
      <c r="N182" s="6">
        <f t="shared" si="116"/>
        <v>1396.07</v>
      </c>
      <c r="O182" s="6">
        <f t="shared" ref="O182" si="117">SUM(O183:O187)</f>
        <v>1586.1</v>
      </c>
      <c r="P182" s="7">
        <f t="shared" si="95"/>
        <v>1396.07</v>
      </c>
      <c r="Q182" s="6">
        <f>SUM(Q183:Q187)</f>
        <v>5989.5</v>
      </c>
      <c r="R182" s="6">
        <f t="shared" ref="R182:S182" si="118">SUM(R183:R187)</f>
        <v>5860.1</v>
      </c>
      <c r="S182" s="6">
        <f t="shared" si="118"/>
        <v>5989.49</v>
      </c>
      <c r="T182" s="6">
        <f t="shared" ref="T182" si="119">SUM(T183:T187)</f>
        <v>5943.09</v>
      </c>
      <c r="U182" s="6">
        <f t="shared" si="116"/>
        <v>5858.8</v>
      </c>
    </row>
    <row r="183" spans="1:21" ht="16.5" x14ac:dyDescent="0.25">
      <c r="A183" s="124"/>
      <c r="B183" s="129"/>
      <c r="C183" s="133"/>
      <c r="D183" s="44" t="s">
        <v>21</v>
      </c>
      <c r="E183" s="44" t="s">
        <v>21</v>
      </c>
      <c r="F183" s="44" t="s">
        <v>21</v>
      </c>
      <c r="G183" s="44" t="s">
        <v>21</v>
      </c>
      <c r="H183" s="41" t="s">
        <v>3</v>
      </c>
      <c r="I183" s="42" t="s">
        <v>22</v>
      </c>
      <c r="J183" s="6">
        <v>0</v>
      </c>
      <c r="K183" s="11">
        <v>0</v>
      </c>
      <c r="L183" s="11">
        <v>0</v>
      </c>
      <c r="M183" s="11">
        <v>0</v>
      </c>
      <c r="N183" s="11">
        <v>0</v>
      </c>
      <c r="O183" s="11">
        <v>0</v>
      </c>
      <c r="P183" s="7">
        <f t="shared" si="95"/>
        <v>0</v>
      </c>
      <c r="Q183" s="11">
        <v>0</v>
      </c>
      <c r="R183" s="11">
        <v>0</v>
      </c>
      <c r="S183" s="11">
        <v>0</v>
      </c>
      <c r="T183" s="11">
        <v>0</v>
      </c>
      <c r="U183" s="11">
        <v>0</v>
      </c>
    </row>
    <row r="184" spans="1:21" ht="49.5" x14ac:dyDescent="0.25">
      <c r="A184" s="124"/>
      <c r="B184" s="130"/>
      <c r="C184" s="133"/>
      <c r="D184" s="44" t="s">
        <v>21</v>
      </c>
      <c r="E184" s="44" t="s">
        <v>21</v>
      </c>
      <c r="F184" s="44" t="s">
        <v>21</v>
      </c>
      <c r="G184" s="44" t="s">
        <v>21</v>
      </c>
      <c r="H184" s="41" t="s">
        <v>5</v>
      </c>
      <c r="I184" s="42" t="s">
        <v>22</v>
      </c>
      <c r="J184" s="6">
        <v>1757.32</v>
      </c>
      <c r="K184" s="11">
        <v>1533.4</v>
      </c>
      <c r="L184" s="11">
        <v>1533.4</v>
      </c>
      <c r="M184" s="11">
        <v>1533.4</v>
      </c>
      <c r="N184" s="11">
        <v>1396.07</v>
      </c>
      <c r="O184" s="11">
        <v>1586.1</v>
      </c>
      <c r="P184" s="7">
        <f t="shared" si="95"/>
        <v>1396.07</v>
      </c>
      <c r="Q184" s="11">
        <v>5989.5</v>
      </c>
      <c r="R184" s="6">
        <v>5860.1</v>
      </c>
      <c r="S184" s="6">
        <v>5989.49</v>
      </c>
      <c r="T184" s="11">
        <v>5943.09</v>
      </c>
      <c r="U184" s="11">
        <v>5858.8</v>
      </c>
    </row>
    <row r="185" spans="1:21" ht="16.5" x14ac:dyDescent="0.25">
      <c r="A185" s="124"/>
      <c r="B185" s="130"/>
      <c r="C185" s="133"/>
      <c r="D185" s="44" t="s">
        <v>21</v>
      </c>
      <c r="E185" s="44" t="s">
        <v>21</v>
      </c>
      <c r="F185" s="44" t="s">
        <v>21</v>
      </c>
      <c r="G185" s="44" t="s">
        <v>21</v>
      </c>
      <c r="H185" s="41" t="s">
        <v>4</v>
      </c>
      <c r="I185" s="42" t="s">
        <v>22</v>
      </c>
      <c r="J185" s="6">
        <v>0</v>
      </c>
      <c r="K185" s="11">
        <v>0</v>
      </c>
      <c r="L185" s="11">
        <v>0</v>
      </c>
      <c r="M185" s="11">
        <v>0</v>
      </c>
      <c r="N185" s="11">
        <v>0</v>
      </c>
      <c r="O185" s="11">
        <v>0</v>
      </c>
      <c r="P185" s="7">
        <f t="shared" si="95"/>
        <v>0</v>
      </c>
      <c r="Q185" s="11">
        <v>0</v>
      </c>
      <c r="R185" s="11">
        <v>0</v>
      </c>
      <c r="S185" s="11">
        <v>0</v>
      </c>
      <c r="T185" s="11">
        <v>0</v>
      </c>
      <c r="U185" s="11">
        <v>0</v>
      </c>
    </row>
    <row r="186" spans="1:21" ht="82.5" x14ac:dyDescent="0.25">
      <c r="A186" s="124"/>
      <c r="B186" s="130"/>
      <c r="C186" s="133"/>
      <c r="D186" s="44" t="s">
        <v>21</v>
      </c>
      <c r="E186" s="44" t="s">
        <v>21</v>
      </c>
      <c r="F186" s="44" t="s">
        <v>21</v>
      </c>
      <c r="G186" s="44" t="s">
        <v>21</v>
      </c>
      <c r="H186" s="41" t="s">
        <v>6</v>
      </c>
      <c r="I186" s="42" t="s">
        <v>22</v>
      </c>
      <c r="J186" s="6">
        <v>0</v>
      </c>
      <c r="K186" s="11">
        <v>0</v>
      </c>
      <c r="L186" s="11">
        <v>0</v>
      </c>
      <c r="M186" s="11">
        <v>0</v>
      </c>
      <c r="N186" s="11">
        <v>0</v>
      </c>
      <c r="O186" s="11">
        <v>0</v>
      </c>
      <c r="P186" s="7">
        <f t="shared" si="95"/>
        <v>0</v>
      </c>
      <c r="Q186" s="11">
        <v>0</v>
      </c>
      <c r="R186" s="11">
        <v>0</v>
      </c>
      <c r="S186" s="11">
        <v>0</v>
      </c>
      <c r="T186" s="11">
        <v>0</v>
      </c>
      <c r="U186" s="11">
        <v>0</v>
      </c>
    </row>
    <row r="187" spans="1:21" ht="33" x14ac:dyDescent="0.25">
      <c r="A187" s="125"/>
      <c r="B187" s="130"/>
      <c r="C187" s="133"/>
      <c r="D187" s="44" t="s">
        <v>21</v>
      </c>
      <c r="E187" s="44" t="s">
        <v>21</v>
      </c>
      <c r="F187" s="44" t="s">
        <v>21</v>
      </c>
      <c r="G187" s="44" t="s">
        <v>21</v>
      </c>
      <c r="H187" s="41" t="s">
        <v>7</v>
      </c>
      <c r="I187" s="42" t="s">
        <v>22</v>
      </c>
      <c r="J187" s="6">
        <v>0</v>
      </c>
      <c r="K187" s="11">
        <v>0</v>
      </c>
      <c r="L187" s="11">
        <v>0</v>
      </c>
      <c r="M187" s="11">
        <v>0</v>
      </c>
      <c r="N187" s="11">
        <v>0</v>
      </c>
      <c r="O187" s="11">
        <v>0</v>
      </c>
      <c r="P187" s="7">
        <f t="shared" si="95"/>
        <v>0</v>
      </c>
      <c r="Q187" s="11">
        <v>0</v>
      </c>
      <c r="R187" s="11">
        <v>0</v>
      </c>
      <c r="S187" s="11">
        <v>0</v>
      </c>
      <c r="T187" s="11">
        <v>0</v>
      </c>
      <c r="U187" s="11">
        <v>0</v>
      </c>
    </row>
    <row r="188" spans="1:21" ht="99" x14ac:dyDescent="0.25">
      <c r="A188" s="37" t="s">
        <v>193</v>
      </c>
      <c r="B188" s="37" t="s">
        <v>45</v>
      </c>
      <c r="C188" s="44" t="s">
        <v>21</v>
      </c>
      <c r="D188" s="44" t="s">
        <v>21</v>
      </c>
      <c r="E188" s="44" t="s">
        <v>21</v>
      </c>
      <c r="F188" s="44" t="s">
        <v>21</v>
      </c>
      <c r="G188" s="44" t="s">
        <v>21</v>
      </c>
      <c r="H188" s="44" t="s">
        <v>21</v>
      </c>
      <c r="I188" s="45" t="s">
        <v>24</v>
      </c>
      <c r="J188" s="6">
        <v>0.3</v>
      </c>
      <c r="K188" s="11">
        <v>0.25</v>
      </c>
      <c r="L188" s="11" t="s">
        <v>21</v>
      </c>
      <c r="M188" s="11" t="s">
        <v>21</v>
      </c>
      <c r="N188" s="6">
        <v>0.2</v>
      </c>
      <c r="O188" s="6">
        <v>0.24</v>
      </c>
      <c r="P188" s="7">
        <f t="shared" si="95"/>
        <v>0.2</v>
      </c>
      <c r="Q188" s="11">
        <v>0.24</v>
      </c>
      <c r="R188" s="11">
        <v>0.24</v>
      </c>
      <c r="S188" s="11">
        <v>0.24</v>
      </c>
      <c r="T188" s="11">
        <v>0.24</v>
      </c>
      <c r="U188" s="6">
        <v>0.24</v>
      </c>
    </row>
    <row r="189" spans="1:21" ht="33" x14ac:dyDescent="0.25">
      <c r="A189" s="121" t="s">
        <v>152</v>
      </c>
      <c r="B189" s="128" t="s">
        <v>101</v>
      </c>
      <c r="C189" s="154" t="s">
        <v>65</v>
      </c>
      <c r="D189" s="44">
        <v>856</v>
      </c>
      <c r="E189" s="44">
        <v>1004</v>
      </c>
      <c r="F189" s="45" t="s">
        <v>128</v>
      </c>
      <c r="G189" s="44" t="s">
        <v>21</v>
      </c>
      <c r="H189" s="41" t="s">
        <v>2</v>
      </c>
      <c r="I189" s="42" t="s">
        <v>22</v>
      </c>
      <c r="J189" s="6">
        <v>1083185.4099999999</v>
      </c>
      <c r="K189" s="6">
        <f>SUM(K190:K194)</f>
        <v>1867371.8</v>
      </c>
      <c r="L189" s="6">
        <f t="shared" ref="L189:U189" si="120">SUM(L190:L194)</f>
        <v>1869546.6600000001</v>
      </c>
      <c r="M189" s="6">
        <f t="shared" ref="M189" si="121">SUM(M190:M194)</f>
        <v>1869546.6600000001</v>
      </c>
      <c r="N189" s="6">
        <f t="shared" ref="N189:O189" si="122">SUM(N190:N194)</f>
        <v>1847717.44</v>
      </c>
      <c r="O189" s="6">
        <f t="shared" si="122"/>
        <v>2063718.5</v>
      </c>
      <c r="P189" s="7">
        <f t="shared" si="95"/>
        <v>1847717.44</v>
      </c>
      <c r="Q189" s="6">
        <f>SUM(Q190:Q194)</f>
        <v>2179207.1</v>
      </c>
      <c r="R189" s="6">
        <f t="shared" ref="R189:S189" si="123">SUM(R190:R194)</f>
        <v>2063718.5</v>
      </c>
      <c r="S189" s="6">
        <f t="shared" si="123"/>
        <v>2156291.9</v>
      </c>
      <c r="T189" s="6">
        <f t="shared" ref="T189" si="124">SUM(T190:T194)</f>
        <v>2141955.77</v>
      </c>
      <c r="U189" s="6">
        <f t="shared" si="120"/>
        <v>2283927.7000000002</v>
      </c>
    </row>
    <row r="190" spans="1:21" ht="17.25" x14ac:dyDescent="0.25">
      <c r="A190" s="126"/>
      <c r="B190" s="129"/>
      <c r="C190" s="155"/>
      <c r="D190" s="44" t="s">
        <v>21</v>
      </c>
      <c r="E190" s="44" t="s">
        <v>21</v>
      </c>
      <c r="F190" s="44" t="s">
        <v>21</v>
      </c>
      <c r="G190" s="44" t="s">
        <v>21</v>
      </c>
      <c r="H190" s="41" t="s">
        <v>3</v>
      </c>
      <c r="I190" s="42" t="s">
        <v>22</v>
      </c>
      <c r="J190" s="6">
        <v>783929.32</v>
      </c>
      <c r="K190" s="88">
        <v>1584571.1</v>
      </c>
      <c r="L190" s="47">
        <v>1584571.1</v>
      </c>
      <c r="M190" s="47">
        <v>1584571.1</v>
      </c>
      <c r="N190" s="47">
        <v>1582508.56</v>
      </c>
      <c r="O190" s="88">
        <v>1848977.4</v>
      </c>
      <c r="P190" s="7">
        <f t="shared" si="95"/>
        <v>1582508.56</v>
      </c>
      <c r="Q190" s="88">
        <v>1975637.4</v>
      </c>
      <c r="R190" s="47">
        <v>1848977.4</v>
      </c>
      <c r="S190" s="47">
        <v>1953680.1</v>
      </c>
      <c r="T190" s="47">
        <v>1940192.21</v>
      </c>
      <c r="U190" s="47">
        <v>2103994.5</v>
      </c>
    </row>
    <row r="191" spans="1:21" ht="49.5" x14ac:dyDescent="0.25">
      <c r="A191" s="126"/>
      <c r="B191" s="130"/>
      <c r="C191" s="155"/>
      <c r="D191" s="44" t="s">
        <v>21</v>
      </c>
      <c r="E191" s="44" t="s">
        <v>21</v>
      </c>
      <c r="F191" s="44" t="s">
        <v>21</v>
      </c>
      <c r="G191" s="44" t="s">
        <v>21</v>
      </c>
      <c r="H191" s="41" t="s">
        <v>5</v>
      </c>
      <c r="I191" s="42" t="s">
        <v>22</v>
      </c>
      <c r="J191" s="6">
        <v>299256.09999999998</v>
      </c>
      <c r="K191" s="88">
        <v>282800.7</v>
      </c>
      <c r="L191" s="47">
        <v>284975.56</v>
      </c>
      <c r="M191" s="47">
        <v>284975.56</v>
      </c>
      <c r="N191" s="47">
        <v>265208.88</v>
      </c>
      <c r="O191" s="88">
        <v>214741.1</v>
      </c>
      <c r="P191" s="7">
        <f t="shared" si="95"/>
        <v>265208.88</v>
      </c>
      <c r="Q191" s="88">
        <v>203569.7</v>
      </c>
      <c r="R191" s="47">
        <v>214741.1</v>
      </c>
      <c r="S191" s="47">
        <v>202611.8</v>
      </c>
      <c r="T191" s="47">
        <v>201763.56</v>
      </c>
      <c r="U191" s="47">
        <v>179933.2</v>
      </c>
    </row>
    <row r="192" spans="1:21" ht="16.5" x14ac:dyDescent="0.25">
      <c r="A192" s="126"/>
      <c r="B192" s="130"/>
      <c r="C192" s="155"/>
      <c r="D192" s="44" t="s">
        <v>21</v>
      </c>
      <c r="E192" s="44" t="s">
        <v>21</v>
      </c>
      <c r="F192" s="44" t="s">
        <v>21</v>
      </c>
      <c r="G192" s="44" t="s">
        <v>21</v>
      </c>
      <c r="H192" s="41" t="s">
        <v>4</v>
      </c>
      <c r="I192" s="42" t="s">
        <v>22</v>
      </c>
      <c r="J192" s="6">
        <v>0</v>
      </c>
      <c r="K192" s="6">
        <v>0</v>
      </c>
      <c r="L192" s="6">
        <v>0</v>
      </c>
      <c r="M192" s="6">
        <v>0</v>
      </c>
      <c r="N192" s="6">
        <v>0</v>
      </c>
      <c r="O192" s="6">
        <v>0</v>
      </c>
      <c r="P192" s="7">
        <f t="shared" si="95"/>
        <v>0</v>
      </c>
      <c r="Q192" s="6">
        <v>0</v>
      </c>
      <c r="R192" s="6">
        <v>0</v>
      </c>
      <c r="S192" s="6">
        <v>0</v>
      </c>
      <c r="T192" s="6">
        <v>0</v>
      </c>
      <c r="U192" s="6">
        <v>0</v>
      </c>
    </row>
    <row r="193" spans="1:21" ht="82.5" x14ac:dyDescent="0.25">
      <c r="A193" s="126"/>
      <c r="B193" s="130"/>
      <c r="C193" s="155"/>
      <c r="D193" s="44" t="s">
        <v>21</v>
      </c>
      <c r="E193" s="44" t="s">
        <v>21</v>
      </c>
      <c r="F193" s="44" t="s">
        <v>21</v>
      </c>
      <c r="G193" s="44" t="s">
        <v>21</v>
      </c>
      <c r="H193" s="41" t="s">
        <v>6</v>
      </c>
      <c r="I193" s="42" t="s">
        <v>22</v>
      </c>
      <c r="J193" s="6">
        <v>0</v>
      </c>
      <c r="K193" s="6">
        <v>0</v>
      </c>
      <c r="L193" s="6">
        <v>0</v>
      </c>
      <c r="M193" s="6">
        <v>0</v>
      </c>
      <c r="N193" s="6">
        <v>0</v>
      </c>
      <c r="O193" s="6">
        <v>0</v>
      </c>
      <c r="P193" s="7">
        <f t="shared" si="95"/>
        <v>0</v>
      </c>
      <c r="Q193" s="6">
        <v>0</v>
      </c>
      <c r="R193" s="6">
        <v>0</v>
      </c>
      <c r="S193" s="6">
        <v>0</v>
      </c>
      <c r="T193" s="6">
        <v>0</v>
      </c>
      <c r="U193" s="6">
        <v>0</v>
      </c>
    </row>
    <row r="194" spans="1:21" ht="33" x14ac:dyDescent="0.25">
      <c r="A194" s="127"/>
      <c r="B194" s="131"/>
      <c r="C194" s="155"/>
      <c r="D194" s="89" t="s">
        <v>21</v>
      </c>
      <c r="E194" s="89" t="s">
        <v>21</v>
      </c>
      <c r="F194" s="44" t="s">
        <v>21</v>
      </c>
      <c r="G194" s="44" t="s">
        <v>21</v>
      </c>
      <c r="H194" s="41" t="s">
        <v>7</v>
      </c>
      <c r="I194" s="42" t="s">
        <v>22</v>
      </c>
      <c r="J194" s="6">
        <v>0</v>
      </c>
      <c r="K194" s="6">
        <v>0</v>
      </c>
      <c r="L194" s="6">
        <v>0</v>
      </c>
      <c r="M194" s="6">
        <v>0</v>
      </c>
      <c r="N194" s="6">
        <v>0</v>
      </c>
      <c r="O194" s="6">
        <v>0</v>
      </c>
      <c r="P194" s="7">
        <f t="shared" si="95"/>
        <v>0</v>
      </c>
      <c r="Q194" s="6">
        <v>0</v>
      </c>
      <c r="R194" s="6">
        <v>0</v>
      </c>
      <c r="S194" s="6">
        <v>0</v>
      </c>
      <c r="T194" s="6">
        <v>0</v>
      </c>
      <c r="U194" s="6">
        <v>0</v>
      </c>
    </row>
    <row r="195" spans="1:21" ht="120.75" customHeight="1" x14ac:dyDescent="0.25">
      <c r="A195" s="121" t="s">
        <v>104</v>
      </c>
      <c r="B195" s="62" t="s">
        <v>105</v>
      </c>
      <c r="C195" s="157"/>
      <c r="D195" s="44" t="s">
        <v>21</v>
      </c>
      <c r="E195" s="44" t="s">
        <v>21</v>
      </c>
      <c r="F195" s="44" t="s">
        <v>21</v>
      </c>
      <c r="G195" s="44" t="s">
        <v>21</v>
      </c>
      <c r="H195" s="44" t="s">
        <v>21</v>
      </c>
      <c r="I195" s="44" t="s">
        <v>24</v>
      </c>
      <c r="J195" s="52">
        <v>1.4650000000000001</v>
      </c>
      <c r="K195" s="44">
        <v>1.706</v>
      </c>
      <c r="L195" s="11" t="s">
        <v>21</v>
      </c>
      <c r="M195" s="11" t="s">
        <v>21</v>
      </c>
      <c r="N195" s="52">
        <v>1.4650000000000001</v>
      </c>
      <c r="O195" s="44">
        <v>1.718</v>
      </c>
      <c r="P195" s="7">
        <f t="shared" si="95"/>
        <v>1.4650000000000001</v>
      </c>
      <c r="Q195" s="44" t="s">
        <v>21</v>
      </c>
      <c r="R195" s="44" t="s">
        <v>21</v>
      </c>
      <c r="S195" s="44" t="s">
        <v>21</v>
      </c>
      <c r="T195" s="44" t="s">
        <v>21</v>
      </c>
      <c r="U195" s="44" t="s">
        <v>21</v>
      </c>
    </row>
    <row r="196" spans="1:21" ht="49.5" x14ac:dyDescent="0.25">
      <c r="A196" s="124"/>
      <c r="B196" s="90" t="s">
        <v>106</v>
      </c>
      <c r="C196" s="157"/>
      <c r="D196" s="44" t="s">
        <v>21</v>
      </c>
      <c r="E196" s="44" t="s">
        <v>21</v>
      </c>
      <c r="F196" s="44" t="s">
        <v>21</v>
      </c>
      <c r="G196" s="44" t="s">
        <v>21</v>
      </c>
      <c r="H196" s="41"/>
      <c r="I196" s="42"/>
      <c r="J196" s="6"/>
      <c r="K196" s="6"/>
      <c r="L196" s="6"/>
      <c r="M196" s="6"/>
      <c r="N196" s="6"/>
      <c r="O196" s="6"/>
      <c r="P196" s="7"/>
      <c r="Q196" s="41"/>
      <c r="R196" s="41"/>
      <c r="S196" s="41"/>
      <c r="T196" s="41"/>
      <c r="U196" s="41"/>
    </row>
    <row r="197" spans="1:21" ht="16.5" x14ac:dyDescent="0.25">
      <c r="A197" s="124"/>
      <c r="B197" s="62" t="s">
        <v>107</v>
      </c>
      <c r="C197" s="157"/>
      <c r="D197" s="44" t="s">
        <v>21</v>
      </c>
      <c r="E197" s="44" t="s">
        <v>21</v>
      </c>
      <c r="F197" s="44" t="s">
        <v>21</v>
      </c>
      <c r="G197" s="44" t="s">
        <v>21</v>
      </c>
      <c r="H197" s="44" t="s">
        <v>21</v>
      </c>
      <c r="I197" s="44" t="s">
        <v>24</v>
      </c>
      <c r="J197" s="6">
        <v>90.1</v>
      </c>
      <c r="K197" s="6">
        <v>110.4</v>
      </c>
      <c r="L197" s="6" t="s">
        <v>21</v>
      </c>
      <c r="M197" s="6" t="s">
        <v>21</v>
      </c>
      <c r="N197" s="6">
        <v>91</v>
      </c>
      <c r="O197" s="6">
        <v>112</v>
      </c>
      <c r="P197" s="7">
        <f t="shared" si="95"/>
        <v>91</v>
      </c>
      <c r="Q197" s="44" t="s">
        <v>21</v>
      </c>
      <c r="R197" s="44" t="s">
        <v>21</v>
      </c>
      <c r="S197" s="44" t="s">
        <v>21</v>
      </c>
      <c r="T197" s="44" t="s">
        <v>21</v>
      </c>
      <c r="U197" s="44" t="s">
        <v>21</v>
      </c>
    </row>
    <row r="198" spans="1:21" ht="16.5" x14ac:dyDescent="0.25">
      <c r="A198" s="124"/>
      <c r="B198" s="62" t="s">
        <v>108</v>
      </c>
      <c r="C198" s="157"/>
      <c r="D198" s="44" t="s">
        <v>21</v>
      </c>
      <c r="E198" s="44" t="s">
        <v>21</v>
      </c>
      <c r="F198" s="44" t="s">
        <v>21</v>
      </c>
      <c r="G198" s="44" t="s">
        <v>21</v>
      </c>
      <c r="H198" s="44" t="s">
        <v>21</v>
      </c>
      <c r="I198" s="44" t="s">
        <v>24</v>
      </c>
      <c r="J198" s="6">
        <v>71.7</v>
      </c>
      <c r="K198" s="6">
        <v>88.8</v>
      </c>
      <c r="L198" s="6" t="s">
        <v>21</v>
      </c>
      <c r="M198" s="6" t="s">
        <v>21</v>
      </c>
      <c r="N198" s="6">
        <v>71.7</v>
      </c>
      <c r="O198" s="6">
        <v>92.6</v>
      </c>
      <c r="P198" s="7">
        <f t="shared" si="95"/>
        <v>71.7</v>
      </c>
      <c r="Q198" s="44" t="s">
        <v>21</v>
      </c>
      <c r="R198" s="44" t="s">
        <v>21</v>
      </c>
      <c r="S198" s="44" t="s">
        <v>21</v>
      </c>
      <c r="T198" s="44" t="s">
        <v>21</v>
      </c>
      <c r="U198" s="44" t="s">
        <v>21</v>
      </c>
    </row>
    <row r="199" spans="1:21" ht="66" x14ac:dyDescent="0.25">
      <c r="A199" s="125"/>
      <c r="B199" s="37" t="s">
        <v>212</v>
      </c>
      <c r="C199" s="44" t="s">
        <v>21</v>
      </c>
      <c r="D199" s="44" t="s">
        <v>21</v>
      </c>
      <c r="E199" s="44" t="s">
        <v>21</v>
      </c>
      <c r="F199" s="44" t="s">
        <v>21</v>
      </c>
      <c r="G199" s="44" t="s">
        <v>21</v>
      </c>
      <c r="H199" s="44" t="s">
        <v>21</v>
      </c>
      <c r="I199" s="44" t="s">
        <v>26</v>
      </c>
      <c r="J199" s="52"/>
      <c r="K199" s="44"/>
      <c r="L199" s="11"/>
      <c r="M199" s="11"/>
      <c r="N199" s="52"/>
      <c r="O199" s="44"/>
      <c r="P199" s="11" t="s">
        <v>21</v>
      </c>
      <c r="Q199" s="44">
        <v>6712</v>
      </c>
      <c r="R199" s="11" t="s">
        <v>21</v>
      </c>
      <c r="S199" s="11" t="s">
        <v>21</v>
      </c>
      <c r="T199" s="52">
        <v>11810</v>
      </c>
      <c r="U199" s="44">
        <v>6712</v>
      </c>
    </row>
    <row r="200" spans="1:21" ht="33" x14ac:dyDescent="0.25">
      <c r="A200" s="199" t="s">
        <v>109</v>
      </c>
      <c r="B200" s="199" t="s">
        <v>88</v>
      </c>
      <c r="C200" s="170" t="s">
        <v>141</v>
      </c>
      <c r="D200" s="91" t="s">
        <v>21</v>
      </c>
      <c r="E200" s="91" t="s">
        <v>21</v>
      </c>
      <c r="F200" s="92" t="s">
        <v>129</v>
      </c>
      <c r="G200" s="91" t="s">
        <v>21</v>
      </c>
      <c r="H200" s="93" t="s">
        <v>2</v>
      </c>
      <c r="I200" s="94" t="s">
        <v>22</v>
      </c>
      <c r="J200" s="84">
        <v>300</v>
      </c>
      <c r="K200" s="84">
        <f>SUM(K201:K205)</f>
        <v>920.09999999999991</v>
      </c>
      <c r="L200" s="84">
        <f t="shared" ref="L200:M200" si="125">SUM(L201:L205)</f>
        <v>920.09999999999991</v>
      </c>
      <c r="M200" s="84">
        <f t="shared" si="125"/>
        <v>920.09999999999991</v>
      </c>
      <c r="N200" s="84">
        <f t="shared" ref="N200:O200" si="126">SUM(N201:N205)</f>
        <v>690.99</v>
      </c>
      <c r="O200" s="84">
        <f t="shared" si="126"/>
        <v>1000</v>
      </c>
      <c r="P200" s="7">
        <v>690.99</v>
      </c>
      <c r="Q200" s="84">
        <v>230</v>
      </c>
      <c r="R200" s="84">
        <f>SUM(R201:R205)</f>
        <v>1000</v>
      </c>
      <c r="S200" s="84">
        <f>SUM(S201:S205)</f>
        <v>237.7</v>
      </c>
      <c r="T200" s="84">
        <f>SUM(T201:T205)</f>
        <v>191.27599999999998</v>
      </c>
      <c r="U200" s="84">
        <f>SUM(U201:U205)</f>
        <v>630</v>
      </c>
    </row>
    <row r="201" spans="1:21" ht="33" x14ac:dyDescent="0.25">
      <c r="A201" s="200"/>
      <c r="B201" s="200"/>
      <c r="C201" s="195"/>
      <c r="D201" s="91" t="s">
        <v>21</v>
      </c>
      <c r="E201" s="91" t="s">
        <v>21</v>
      </c>
      <c r="F201" s="91" t="s">
        <v>21</v>
      </c>
      <c r="G201" s="91" t="s">
        <v>21</v>
      </c>
      <c r="H201" s="74" t="s">
        <v>3</v>
      </c>
      <c r="I201" s="94" t="s">
        <v>22</v>
      </c>
      <c r="J201" s="84">
        <v>282</v>
      </c>
      <c r="K201" s="84">
        <f>K208+K215+K222+K229+K236+K243+K250+K257+K264+K271</f>
        <v>910.8</v>
      </c>
      <c r="L201" s="84">
        <f t="shared" ref="L201:M201" si="127">L208+L215+L222+L229+L236+L243+L250+L257+L264+L271</f>
        <v>910.8</v>
      </c>
      <c r="M201" s="84">
        <f t="shared" si="127"/>
        <v>910.8</v>
      </c>
      <c r="N201" s="84">
        <f t="shared" ref="N201:O205" si="128">N208+N215+N222+N229+N236+N243+N250+N257+N264+N271</f>
        <v>684.08010000000002</v>
      </c>
      <c r="O201" s="84">
        <f t="shared" si="128"/>
        <v>990</v>
      </c>
      <c r="P201" s="7">
        <v>684.08010000000002</v>
      </c>
      <c r="Q201" s="84">
        <v>227.7</v>
      </c>
      <c r="R201" s="84">
        <f>R208+R215+R222+R229+R236+R243+R257+R264+R271</f>
        <v>990</v>
      </c>
      <c r="S201" s="84">
        <f>S208+S215+S222+S229+S236+S243+S257+S264+S271</f>
        <v>227.7</v>
      </c>
      <c r="T201" s="84">
        <f>T208+T215+T222+T229+T236+T243+T257+T264+T271</f>
        <v>189.36323999999999</v>
      </c>
      <c r="U201" s="84">
        <f>U208+U215+U222+U229+U236+U243+U257+U264+U271</f>
        <v>623.70000000000005</v>
      </c>
    </row>
    <row r="202" spans="1:21" ht="49.5" x14ac:dyDescent="0.25">
      <c r="A202" s="200"/>
      <c r="B202" s="200"/>
      <c r="C202" s="195"/>
      <c r="D202" s="91" t="s">
        <v>21</v>
      </c>
      <c r="E202" s="91" t="s">
        <v>21</v>
      </c>
      <c r="F202" s="91" t="s">
        <v>21</v>
      </c>
      <c r="G202" s="91" t="s">
        <v>21</v>
      </c>
      <c r="H202" s="74" t="s">
        <v>5</v>
      </c>
      <c r="I202" s="94" t="s">
        <v>22</v>
      </c>
      <c r="J202" s="84">
        <v>18</v>
      </c>
      <c r="K202" s="84">
        <f t="shared" ref="K202:M205" si="129">K209+K216+K223+K230+K237+K244+K251+K258+K265+K272</f>
        <v>9.3000000000000007</v>
      </c>
      <c r="L202" s="84">
        <f t="shared" si="129"/>
        <v>9.3000000000000007</v>
      </c>
      <c r="M202" s="84">
        <f t="shared" si="129"/>
        <v>9.3000000000000007</v>
      </c>
      <c r="N202" s="84">
        <f t="shared" ref="N202" si="130">N209+N216+N223+N230+N237+N244+N251+N258+N265+N272</f>
        <v>6.9099000000000004</v>
      </c>
      <c r="O202" s="84">
        <f t="shared" si="128"/>
        <v>10</v>
      </c>
      <c r="P202" s="7">
        <v>6.9099000000000004</v>
      </c>
      <c r="Q202" s="84">
        <v>2.2999999999999998</v>
      </c>
      <c r="R202" s="84">
        <f t="shared" ref="R202:S205" si="131">R209+R216+R223+R230+R237+R244+R258+R265+R272</f>
        <v>10</v>
      </c>
      <c r="S202" s="84">
        <f t="shared" si="131"/>
        <v>10</v>
      </c>
      <c r="T202" s="84">
        <f t="shared" ref="T202:U202" si="132">T209+T216+T223+T230+T237+T244+T258+T265+T272</f>
        <v>1.91276</v>
      </c>
      <c r="U202" s="84">
        <f t="shared" si="132"/>
        <v>6.3</v>
      </c>
    </row>
    <row r="203" spans="1:21" ht="16.5" x14ac:dyDescent="0.25">
      <c r="A203" s="200"/>
      <c r="B203" s="200"/>
      <c r="C203" s="195"/>
      <c r="D203" s="91" t="s">
        <v>21</v>
      </c>
      <c r="E203" s="91" t="s">
        <v>21</v>
      </c>
      <c r="F203" s="91" t="s">
        <v>21</v>
      </c>
      <c r="G203" s="91" t="s">
        <v>21</v>
      </c>
      <c r="H203" s="74" t="s">
        <v>4</v>
      </c>
      <c r="I203" s="94" t="s">
        <v>22</v>
      </c>
      <c r="J203" s="84">
        <v>0</v>
      </c>
      <c r="K203" s="84">
        <f t="shared" si="129"/>
        <v>0</v>
      </c>
      <c r="L203" s="84">
        <f t="shared" si="129"/>
        <v>0</v>
      </c>
      <c r="M203" s="84">
        <f t="shared" si="129"/>
        <v>0</v>
      </c>
      <c r="N203" s="84">
        <f t="shared" ref="N203" si="133">N210+N217+N224+N231+N238+N245+N252+N259+N266+N273</f>
        <v>0</v>
      </c>
      <c r="O203" s="84">
        <f t="shared" si="128"/>
        <v>0</v>
      </c>
      <c r="P203" s="7">
        <v>0</v>
      </c>
      <c r="Q203" s="84">
        <v>0</v>
      </c>
      <c r="R203" s="84">
        <f t="shared" si="131"/>
        <v>0</v>
      </c>
      <c r="S203" s="84">
        <f t="shared" si="131"/>
        <v>0</v>
      </c>
      <c r="T203" s="84">
        <f t="shared" ref="T203:U203" si="134">T210+T217+T224+T231+T238+T245+T259+T266+T273</f>
        <v>0</v>
      </c>
      <c r="U203" s="84">
        <f t="shared" si="134"/>
        <v>0</v>
      </c>
    </row>
    <row r="204" spans="1:21" ht="82.5" x14ac:dyDescent="0.25">
      <c r="A204" s="200"/>
      <c r="B204" s="200"/>
      <c r="C204" s="195"/>
      <c r="D204" s="91" t="s">
        <v>21</v>
      </c>
      <c r="E204" s="91" t="s">
        <v>21</v>
      </c>
      <c r="F204" s="91" t="s">
        <v>21</v>
      </c>
      <c r="G204" s="91" t="s">
        <v>21</v>
      </c>
      <c r="H204" s="74" t="s">
        <v>6</v>
      </c>
      <c r="I204" s="94" t="s">
        <v>22</v>
      </c>
      <c r="J204" s="84">
        <v>0</v>
      </c>
      <c r="K204" s="84">
        <f t="shared" si="129"/>
        <v>0</v>
      </c>
      <c r="L204" s="84">
        <f t="shared" si="129"/>
        <v>0</v>
      </c>
      <c r="M204" s="84">
        <f t="shared" si="129"/>
        <v>0</v>
      </c>
      <c r="N204" s="84">
        <f t="shared" ref="N204" si="135">N211+N218+N225+N232+N239+N246+N253+N260+N267+N274</f>
        <v>0</v>
      </c>
      <c r="O204" s="84">
        <f t="shared" si="128"/>
        <v>0</v>
      </c>
      <c r="P204" s="7">
        <v>0</v>
      </c>
      <c r="Q204" s="84">
        <v>0</v>
      </c>
      <c r="R204" s="84">
        <f t="shared" si="131"/>
        <v>0</v>
      </c>
      <c r="S204" s="84">
        <f t="shared" si="131"/>
        <v>0</v>
      </c>
      <c r="T204" s="84">
        <f t="shared" ref="T204:U204" si="136">T211+T218+T225+T232+T239+T246+T260+T267+T274</f>
        <v>0</v>
      </c>
      <c r="U204" s="84">
        <f t="shared" si="136"/>
        <v>0</v>
      </c>
    </row>
    <row r="205" spans="1:21" ht="33" x14ac:dyDescent="0.25">
      <c r="A205" s="201"/>
      <c r="B205" s="201"/>
      <c r="C205" s="196"/>
      <c r="D205" s="91" t="s">
        <v>21</v>
      </c>
      <c r="E205" s="91" t="s">
        <v>21</v>
      </c>
      <c r="F205" s="91" t="s">
        <v>21</v>
      </c>
      <c r="G205" s="91" t="s">
        <v>21</v>
      </c>
      <c r="H205" s="74" t="s">
        <v>7</v>
      </c>
      <c r="I205" s="94" t="s">
        <v>22</v>
      </c>
      <c r="J205" s="84">
        <v>0</v>
      </c>
      <c r="K205" s="84">
        <f t="shared" si="129"/>
        <v>0</v>
      </c>
      <c r="L205" s="84">
        <f t="shared" si="129"/>
        <v>0</v>
      </c>
      <c r="M205" s="84">
        <f t="shared" si="129"/>
        <v>0</v>
      </c>
      <c r="N205" s="84">
        <f t="shared" ref="N205" si="137">N212+N219+N226+N233+N240+N247+N254+N261+N268+N275</f>
        <v>0</v>
      </c>
      <c r="O205" s="84">
        <f t="shared" si="128"/>
        <v>0</v>
      </c>
      <c r="P205" s="7">
        <v>0</v>
      </c>
      <c r="Q205" s="84">
        <v>0</v>
      </c>
      <c r="R205" s="84">
        <f t="shared" si="131"/>
        <v>0</v>
      </c>
      <c r="S205" s="84">
        <f t="shared" si="131"/>
        <v>0</v>
      </c>
      <c r="T205" s="84">
        <f t="shared" ref="T205:U205" si="138">T212+T219+T226+T233+T240+T247+T261+T268+T275</f>
        <v>0</v>
      </c>
      <c r="U205" s="84">
        <f t="shared" si="138"/>
        <v>0</v>
      </c>
    </row>
    <row r="206" spans="1:21" ht="92.1" customHeight="1" x14ac:dyDescent="0.25">
      <c r="A206" s="95" t="s">
        <v>194</v>
      </c>
      <c r="B206" s="41" t="s">
        <v>89</v>
      </c>
      <c r="C206" s="1" t="s">
        <v>21</v>
      </c>
      <c r="D206" s="1" t="s">
        <v>21</v>
      </c>
      <c r="E206" s="1" t="s">
        <v>21</v>
      </c>
      <c r="F206" s="1" t="s">
        <v>21</v>
      </c>
      <c r="G206" s="1" t="s">
        <v>21</v>
      </c>
      <c r="H206" s="49" t="s">
        <v>21</v>
      </c>
      <c r="I206" s="96"/>
      <c r="J206" s="96"/>
      <c r="K206" s="96"/>
      <c r="L206" s="49" t="s">
        <v>21</v>
      </c>
      <c r="M206" s="49" t="s">
        <v>21</v>
      </c>
      <c r="N206" s="96"/>
      <c r="O206" s="96"/>
      <c r="P206" s="7">
        <f t="shared" ref="P206:P269" si="139">N206</f>
        <v>0</v>
      </c>
      <c r="Q206" s="96"/>
      <c r="R206" s="49" t="s">
        <v>21</v>
      </c>
      <c r="S206" s="49" t="s">
        <v>21</v>
      </c>
      <c r="T206" s="96"/>
      <c r="U206" s="96"/>
    </row>
    <row r="207" spans="1:21" ht="16.5" x14ac:dyDescent="0.25">
      <c r="A207" s="146" t="s">
        <v>37</v>
      </c>
      <c r="B207" s="121" t="s">
        <v>90</v>
      </c>
      <c r="C207" s="121" t="s">
        <v>142</v>
      </c>
      <c r="D207" s="1" t="s">
        <v>21</v>
      </c>
      <c r="E207" s="1" t="s">
        <v>21</v>
      </c>
      <c r="F207" s="1" t="s">
        <v>21</v>
      </c>
      <c r="G207" s="1" t="s">
        <v>21</v>
      </c>
      <c r="H207" s="12" t="s">
        <v>2</v>
      </c>
      <c r="I207" s="12" t="s">
        <v>22</v>
      </c>
      <c r="J207" s="10">
        <v>0</v>
      </c>
      <c r="K207" s="6">
        <f>SUM(K208:K212)</f>
        <v>0</v>
      </c>
      <c r="L207" s="10">
        <v>0</v>
      </c>
      <c r="M207" s="10">
        <v>0</v>
      </c>
      <c r="N207" s="10">
        <v>0</v>
      </c>
      <c r="O207" s="10">
        <v>0</v>
      </c>
      <c r="P207" s="7">
        <f t="shared" si="139"/>
        <v>0</v>
      </c>
      <c r="Q207" s="6">
        <f>SUM(Q208:Q212)</f>
        <v>0</v>
      </c>
      <c r="R207" s="10">
        <v>0</v>
      </c>
      <c r="S207" s="10">
        <v>0</v>
      </c>
      <c r="T207" s="10">
        <v>0</v>
      </c>
      <c r="U207" s="10">
        <v>0</v>
      </c>
    </row>
    <row r="208" spans="1:21" ht="16.5" x14ac:dyDescent="0.25">
      <c r="A208" s="147"/>
      <c r="B208" s="124"/>
      <c r="C208" s="122"/>
      <c r="D208" s="1" t="s">
        <v>21</v>
      </c>
      <c r="E208" s="1" t="s">
        <v>21</v>
      </c>
      <c r="F208" s="1" t="s">
        <v>21</v>
      </c>
      <c r="G208" s="1" t="s">
        <v>21</v>
      </c>
      <c r="H208" s="12" t="s">
        <v>3</v>
      </c>
      <c r="I208" s="12" t="s">
        <v>22</v>
      </c>
      <c r="J208" s="10">
        <v>0</v>
      </c>
      <c r="K208" s="10">
        <v>0</v>
      </c>
      <c r="L208" s="10">
        <v>0</v>
      </c>
      <c r="M208" s="10">
        <v>0</v>
      </c>
      <c r="N208" s="10">
        <v>0</v>
      </c>
      <c r="O208" s="10">
        <v>0</v>
      </c>
      <c r="P208" s="7">
        <f t="shared" si="139"/>
        <v>0</v>
      </c>
      <c r="Q208" s="10">
        <v>0</v>
      </c>
      <c r="R208" s="10">
        <v>0</v>
      </c>
      <c r="S208" s="10">
        <v>0</v>
      </c>
      <c r="T208" s="10">
        <v>0</v>
      </c>
      <c r="U208" s="10">
        <v>0</v>
      </c>
    </row>
    <row r="209" spans="1:21" ht="49.5" x14ac:dyDescent="0.25">
      <c r="A209" s="147"/>
      <c r="B209" s="124"/>
      <c r="C209" s="122"/>
      <c r="D209" s="1" t="s">
        <v>21</v>
      </c>
      <c r="E209" s="1" t="s">
        <v>21</v>
      </c>
      <c r="F209" s="1" t="s">
        <v>21</v>
      </c>
      <c r="G209" s="1" t="s">
        <v>21</v>
      </c>
      <c r="H209" s="12" t="s">
        <v>5</v>
      </c>
      <c r="I209" s="12" t="s">
        <v>22</v>
      </c>
      <c r="J209" s="10">
        <v>0</v>
      </c>
      <c r="K209" s="10">
        <v>0</v>
      </c>
      <c r="L209" s="10">
        <v>0</v>
      </c>
      <c r="M209" s="10">
        <v>0</v>
      </c>
      <c r="N209" s="10">
        <v>0</v>
      </c>
      <c r="O209" s="10">
        <v>0</v>
      </c>
      <c r="P209" s="7">
        <f t="shared" si="139"/>
        <v>0</v>
      </c>
      <c r="Q209" s="10">
        <v>0</v>
      </c>
      <c r="R209" s="10">
        <v>0</v>
      </c>
      <c r="S209" s="10">
        <v>0</v>
      </c>
      <c r="T209" s="10">
        <v>0</v>
      </c>
      <c r="U209" s="10">
        <v>0</v>
      </c>
    </row>
    <row r="210" spans="1:21" ht="16.5" x14ac:dyDescent="0.25">
      <c r="A210" s="147"/>
      <c r="B210" s="124"/>
      <c r="C210" s="122"/>
      <c r="D210" s="1" t="s">
        <v>21</v>
      </c>
      <c r="E210" s="1" t="s">
        <v>21</v>
      </c>
      <c r="F210" s="1" t="s">
        <v>21</v>
      </c>
      <c r="G210" s="1" t="s">
        <v>21</v>
      </c>
      <c r="H210" s="12" t="s">
        <v>4</v>
      </c>
      <c r="I210" s="12" t="s">
        <v>22</v>
      </c>
      <c r="J210" s="10">
        <v>0</v>
      </c>
      <c r="K210" s="10">
        <v>0</v>
      </c>
      <c r="L210" s="10">
        <v>0</v>
      </c>
      <c r="M210" s="10">
        <v>0</v>
      </c>
      <c r="N210" s="10">
        <v>0</v>
      </c>
      <c r="O210" s="10">
        <v>0</v>
      </c>
      <c r="P210" s="7">
        <f t="shared" si="139"/>
        <v>0</v>
      </c>
      <c r="Q210" s="10">
        <v>0</v>
      </c>
      <c r="R210" s="10">
        <v>0</v>
      </c>
      <c r="S210" s="10">
        <v>0</v>
      </c>
      <c r="T210" s="10">
        <v>0</v>
      </c>
      <c r="U210" s="10">
        <v>0</v>
      </c>
    </row>
    <row r="211" spans="1:21" ht="82.5" x14ac:dyDescent="0.25">
      <c r="A211" s="147"/>
      <c r="B211" s="124"/>
      <c r="C211" s="122"/>
      <c r="D211" s="1" t="s">
        <v>21</v>
      </c>
      <c r="E211" s="1" t="s">
        <v>21</v>
      </c>
      <c r="F211" s="1" t="s">
        <v>21</v>
      </c>
      <c r="G211" s="1" t="s">
        <v>21</v>
      </c>
      <c r="H211" s="12" t="s">
        <v>6</v>
      </c>
      <c r="I211" s="12" t="s">
        <v>22</v>
      </c>
      <c r="J211" s="10">
        <v>0</v>
      </c>
      <c r="K211" s="10">
        <v>0</v>
      </c>
      <c r="L211" s="10">
        <v>0</v>
      </c>
      <c r="M211" s="10">
        <v>0</v>
      </c>
      <c r="N211" s="10">
        <v>0</v>
      </c>
      <c r="O211" s="10">
        <v>0</v>
      </c>
      <c r="P211" s="7">
        <f t="shared" si="139"/>
        <v>0</v>
      </c>
      <c r="Q211" s="10">
        <v>0</v>
      </c>
      <c r="R211" s="10">
        <v>0</v>
      </c>
      <c r="S211" s="10">
        <v>0</v>
      </c>
      <c r="T211" s="10">
        <v>0</v>
      </c>
      <c r="U211" s="10">
        <v>0</v>
      </c>
    </row>
    <row r="212" spans="1:21" ht="33" x14ac:dyDescent="0.25">
      <c r="A212" s="148"/>
      <c r="B212" s="125"/>
      <c r="C212" s="123"/>
      <c r="D212" s="1" t="s">
        <v>21</v>
      </c>
      <c r="E212" s="1" t="s">
        <v>21</v>
      </c>
      <c r="F212" s="1" t="s">
        <v>21</v>
      </c>
      <c r="G212" s="1" t="s">
        <v>21</v>
      </c>
      <c r="H212" s="12" t="s">
        <v>7</v>
      </c>
      <c r="I212" s="12" t="s">
        <v>22</v>
      </c>
      <c r="J212" s="10">
        <v>0</v>
      </c>
      <c r="K212" s="10">
        <v>0</v>
      </c>
      <c r="L212" s="10">
        <v>0</v>
      </c>
      <c r="M212" s="10">
        <v>0</v>
      </c>
      <c r="N212" s="10">
        <v>0</v>
      </c>
      <c r="O212" s="10">
        <v>0</v>
      </c>
      <c r="P212" s="7">
        <f t="shared" si="139"/>
        <v>0</v>
      </c>
      <c r="Q212" s="10">
        <v>0</v>
      </c>
      <c r="R212" s="10">
        <v>0</v>
      </c>
      <c r="S212" s="10">
        <v>0</v>
      </c>
      <c r="T212" s="10">
        <v>0</v>
      </c>
      <c r="U212" s="10">
        <v>0</v>
      </c>
    </row>
    <row r="213" spans="1:21" ht="91.5" customHeight="1" x14ac:dyDescent="0.25">
      <c r="A213" s="37" t="s">
        <v>195</v>
      </c>
      <c r="B213" s="12" t="s">
        <v>91</v>
      </c>
      <c r="C213" s="97" t="s">
        <v>21</v>
      </c>
      <c r="D213" s="1" t="s">
        <v>21</v>
      </c>
      <c r="E213" s="1" t="s">
        <v>21</v>
      </c>
      <c r="F213" s="1" t="s">
        <v>21</v>
      </c>
      <c r="G213" s="1" t="s">
        <v>21</v>
      </c>
      <c r="H213" s="98" t="s">
        <v>21</v>
      </c>
      <c r="I213" s="59" t="s">
        <v>178</v>
      </c>
      <c r="J213" s="45">
        <v>161</v>
      </c>
      <c r="K213" s="98">
        <v>90</v>
      </c>
      <c r="L213" s="98" t="s">
        <v>21</v>
      </c>
      <c r="M213" s="98" t="s">
        <v>21</v>
      </c>
      <c r="N213" s="45">
        <v>125</v>
      </c>
      <c r="O213" s="9">
        <v>90</v>
      </c>
      <c r="P213" s="7">
        <f t="shared" si="139"/>
        <v>125</v>
      </c>
      <c r="Q213" s="98">
        <v>90</v>
      </c>
      <c r="R213" s="98" t="s">
        <v>21</v>
      </c>
      <c r="S213" s="98" t="s">
        <v>21</v>
      </c>
      <c r="T213" s="45">
        <v>125</v>
      </c>
      <c r="U213" s="9">
        <v>90</v>
      </c>
    </row>
    <row r="214" spans="1:21" ht="16.5" x14ac:dyDescent="0.25">
      <c r="A214" s="118" t="s">
        <v>32</v>
      </c>
      <c r="B214" s="118" t="s">
        <v>92</v>
      </c>
      <c r="C214" s="139" t="s">
        <v>143</v>
      </c>
      <c r="D214" s="1" t="s">
        <v>21</v>
      </c>
      <c r="E214" s="1" t="s">
        <v>21</v>
      </c>
      <c r="F214" s="1" t="s">
        <v>21</v>
      </c>
      <c r="G214" s="1" t="s">
        <v>21</v>
      </c>
      <c r="H214" s="12" t="s">
        <v>2</v>
      </c>
      <c r="I214" s="12" t="s">
        <v>22</v>
      </c>
      <c r="J214" s="59">
        <v>300</v>
      </c>
      <c r="K214" s="6">
        <f>SUM(K215:K219)</f>
        <v>920.09999999999991</v>
      </c>
      <c r="L214" s="6">
        <f t="shared" ref="L214:M214" si="140">SUM(L215:L219)</f>
        <v>920.09999999999991</v>
      </c>
      <c r="M214" s="6">
        <f t="shared" si="140"/>
        <v>920.09999999999991</v>
      </c>
      <c r="N214" s="27">
        <f>N215+N216</f>
        <v>690.99</v>
      </c>
      <c r="O214" s="27">
        <f>O215+O216</f>
        <v>1000</v>
      </c>
      <c r="P214" s="7">
        <v>690.99</v>
      </c>
      <c r="Q214" s="6">
        <v>230</v>
      </c>
      <c r="R214" s="6">
        <f>SUM(R215:R219)</f>
        <v>1000</v>
      </c>
      <c r="S214" s="6">
        <f>SUM(S215:S219)</f>
        <v>237.7</v>
      </c>
      <c r="T214" s="27">
        <v>191.27599999999998</v>
      </c>
      <c r="U214" s="27">
        <v>630</v>
      </c>
    </row>
    <row r="215" spans="1:21" ht="16.5" x14ac:dyDescent="0.25">
      <c r="A215" s="119"/>
      <c r="B215" s="119"/>
      <c r="C215" s="140"/>
      <c r="D215" s="1" t="s">
        <v>21</v>
      </c>
      <c r="E215" s="1" t="s">
        <v>21</v>
      </c>
      <c r="F215" s="1" t="s">
        <v>21</v>
      </c>
      <c r="G215" s="1" t="s">
        <v>21</v>
      </c>
      <c r="H215" s="12" t="s">
        <v>3</v>
      </c>
      <c r="I215" s="12" t="s">
        <v>22</v>
      </c>
      <c r="J215" s="59">
        <v>282</v>
      </c>
      <c r="K215" s="11">
        <v>910.8</v>
      </c>
      <c r="L215" s="11">
        <v>910.8</v>
      </c>
      <c r="M215" s="11">
        <v>910.8</v>
      </c>
      <c r="N215" s="27">
        <v>684.08010000000002</v>
      </c>
      <c r="O215" s="27">
        <v>990</v>
      </c>
      <c r="P215" s="7">
        <v>684.08010000000002</v>
      </c>
      <c r="Q215" s="11">
        <v>227.7</v>
      </c>
      <c r="R215" s="11">
        <v>990</v>
      </c>
      <c r="S215" s="11">
        <v>227.7</v>
      </c>
      <c r="T215" s="27">
        <v>189.36323999999999</v>
      </c>
      <c r="U215" s="27">
        <v>623.70000000000005</v>
      </c>
    </row>
    <row r="216" spans="1:21" ht="49.5" x14ac:dyDescent="0.25">
      <c r="A216" s="119"/>
      <c r="B216" s="119"/>
      <c r="C216" s="140"/>
      <c r="D216" s="1" t="s">
        <v>21</v>
      </c>
      <c r="E216" s="1" t="s">
        <v>21</v>
      </c>
      <c r="F216" s="1" t="s">
        <v>21</v>
      </c>
      <c r="G216" s="1" t="s">
        <v>21</v>
      </c>
      <c r="H216" s="12" t="s">
        <v>5</v>
      </c>
      <c r="I216" s="12" t="s">
        <v>22</v>
      </c>
      <c r="J216" s="59">
        <v>18</v>
      </c>
      <c r="K216" s="11">
        <v>9.3000000000000007</v>
      </c>
      <c r="L216" s="11">
        <v>9.3000000000000007</v>
      </c>
      <c r="M216" s="11">
        <v>9.3000000000000007</v>
      </c>
      <c r="N216" s="27">
        <v>6.9099000000000004</v>
      </c>
      <c r="O216" s="27">
        <v>10</v>
      </c>
      <c r="P216" s="7">
        <v>6.9099000000000004</v>
      </c>
      <c r="Q216" s="11">
        <v>2.2999999999999998</v>
      </c>
      <c r="R216" s="11">
        <v>10</v>
      </c>
      <c r="S216" s="11">
        <v>10</v>
      </c>
      <c r="T216" s="27">
        <v>1.91276</v>
      </c>
      <c r="U216" s="27">
        <v>6.3</v>
      </c>
    </row>
    <row r="217" spans="1:21" ht="17.25" x14ac:dyDescent="0.3">
      <c r="A217" s="23"/>
      <c r="B217" s="119"/>
      <c r="C217" s="140"/>
      <c r="D217" s="1" t="s">
        <v>21</v>
      </c>
      <c r="E217" s="1" t="s">
        <v>21</v>
      </c>
      <c r="F217" s="1" t="s">
        <v>21</v>
      </c>
      <c r="G217" s="1" t="s">
        <v>21</v>
      </c>
      <c r="H217" s="12" t="s">
        <v>4</v>
      </c>
      <c r="I217" s="12" t="s">
        <v>22</v>
      </c>
      <c r="J217" s="10">
        <v>0</v>
      </c>
      <c r="K217" s="10">
        <v>0</v>
      </c>
      <c r="L217" s="10">
        <v>0</v>
      </c>
      <c r="M217" s="10">
        <v>0</v>
      </c>
      <c r="N217" s="10">
        <v>0</v>
      </c>
      <c r="O217" s="10">
        <v>0</v>
      </c>
      <c r="P217" s="7">
        <v>0</v>
      </c>
      <c r="Q217" s="10">
        <v>0</v>
      </c>
      <c r="R217" s="10">
        <v>0</v>
      </c>
      <c r="S217" s="10">
        <v>0</v>
      </c>
      <c r="T217" s="10">
        <v>0</v>
      </c>
      <c r="U217" s="10">
        <v>0</v>
      </c>
    </row>
    <row r="218" spans="1:21" ht="82.5" x14ac:dyDescent="0.3">
      <c r="A218" s="23"/>
      <c r="B218" s="119"/>
      <c r="C218" s="140"/>
      <c r="D218" s="99" t="s">
        <v>21</v>
      </c>
      <c r="E218" s="99" t="s">
        <v>21</v>
      </c>
      <c r="F218" s="99" t="s">
        <v>21</v>
      </c>
      <c r="G218" s="99" t="s">
        <v>21</v>
      </c>
      <c r="H218" s="12" t="s">
        <v>6</v>
      </c>
      <c r="I218" s="12" t="s">
        <v>22</v>
      </c>
      <c r="J218" s="10">
        <v>0</v>
      </c>
      <c r="K218" s="10">
        <v>0</v>
      </c>
      <c r="L218" s="10">
        <v>0</v>
      </c>
      <c r="M218" s="10">
        <v>0</v>
      </c>
      <c r="N218" s="10">
        <v>0</v>
      </c>
      <c r="O218" s="10">
        <v>0</v>
      </c>
      <c r="P218" s="7">
        <v>0</v>
      </c>
      <c r="Q218" s="10">
        <v>0</v>
      </c>
      <c r="R218" s="10">
        <v>0</v>
      </c>
      <c r="S218" s="10">
        <v>0</v>
      </c>
      <c r="T218" s="10">
        <v>0</v>
      </c>
      <c r="U218" s="10">
        <v>0</v>
      </c>
    </row>
    <row r="219" spans="1:21" ht="33" x14ac:dyDescent="0.3">
      <c r="A219" s="24"/>
      <c r="B219" s="120"/>
      <c r="C219" s="141"/>
      <c r="D219" s="99" t="s">
        <v>21</v>
      </c>
      <c r="E219" s="99" t="s">
        <v>21</v>
      </c>
      <c r="F219" s="99" t="s">
        <v>21</v>
      </c>
      <c r="G219" s="99" t="s">
        <v>21</v>
      </c>
      <c r="H219" s="99" t="s">
        <v>7</v>
      </c>
      <c r="I219" s="12" t="s">
        <v>22</v>
      </c>
      <c r="J219" s="10">
        <v>0</v>
      </c>
      <c r="K219" s="10">
        <v>0</v>
      </c>
      <c r="L219" s="10">
        <v>0</v>
      </c>
      <c r="M219" s="10">
        <v>0</v>
      </c>
      <c r="N219" s="10">
        <v>0</v>
      </c>
      <c r="O219" s="10">
        <v>0</v>
      </c>
      <c r="P219" s="7">
        <v>0</v>
      </c>
      <c r="Q219" s="10">
        <v>0</v>
      </c>
      <c r="R219" s="10">
        <v>0</v>
      </c>
      <c r="S219" s="10">
        <v>0</v>
      </c>
      <c r="T219" s="10">
        <v>0</v>
      </c>
      <c r="U219" s="10">
        <v>0</v>
      </c>
    </row>
    <row r="220" spans="1:21" ht="181.5" x14ac:dyDescent="0.25">
      <c r="A220" s="12" t="s">
        <v>196</v>
      </c>
      <c r="B220" s="100" t="s">
        <v>93</v>
      </c>
      <c r="C220" s="59" t="s">
        <v>21</v>
      </c>
      <c r="D220" s="59" t="s">
        <v>21</v>
      </c>
      <c r="E220" s="59" t="s">
        <v>21</v>
      </c>
      <c r="F220" s="59" t="s">
        <v>21</v>
      </c>
      <c r="G220" s="59" t="s">
        <v>21</v>
      </c>
      <c r="H220" s="59" t="s">
        <v>21</v>
      </c>
      <c r="I220" s="59" t="s">
        <v>24</v>
      </c>
      <c r="J220" s="59">
        <v>6</v>
      </c>
      <c r="K220" s="59">
        <v>1</v>
      </c>
      <c r="L220" s="59" t="s">
        <v>21</v>
      </c>
      <c r="M220" s="59" t="s">
        <v>21</v>
      </c>
      <c r="N220" s="59">
        <v>1</v>
      </c>
      <c r="O220" s="59">
        <v>1</v>
      </c>
      <c r="P220" s="7">
        <f t="shared" si="139"/>
        <v>1</v>
      </c>
      <c r="Q220" s="59">
        <v>1</v>
      </c>
      <c r="R220" s="59" t="s">
        <v>21</v>
      </c>
      <c r="S220" s="59" t="s">
        <v>21</v>
      </c>
      <c r="T220" s="59">
        <v>1</v>
      </c>
      <c r="U220" s="59">
        <v>1</v>
      </c>
    </row>
    <row r="221" spans="1:21" ht="16.5" customHeight="1" x14ac:dyDescent="0.25">
      <c r="A221" s="121" t="s">
        <v>153</v>
      </c>
      <c r="B221" s="121" t="s">
        <v>94</v>
      </c>
      <c r="C221" s="121" t="s">
        <v>144</v>
      </c>
      <c r="D221" s="59" t="s">
        <v>21</v>
      </c>
      <c r="E221" s="59" t="s">
        <v>21</v>
      </c>
      <c r="F221" s="59" t="s">
        <v>21</v>
      </c>
      <c r="G221" s="59" t="s">
        <v>21</v>
      </c>
      <c r="H221" s="101" t="s">
        <v>2</v>
      </c>
      <c r="I221" s="102" t="s">
        <v>22</v>
      </c>
      <c r="J221" s="6">
        <f>SUM(J222:J226)</f>
        <v>0</v>
      </c>
      <c r="K221" s="6">
        <f>SUM(K222:K226)</f>
        <v>0</v>
      </c>
      <c r="L221" s="6">
        <f>SUM(L222:L226)</f>
        <v>0</v>
      </c>
      <c r="M221" s="6">
        <f>SUM(M222:M226)</f>
        <v>0</v>
      </c>
      <c r="N221" s="6">
        <f>SUM(N222:N226)</f>
        <v>0</v>
      </c>
      <c r="O221" s="10">
        <v>0</v>
      </c>
      <c r="P221" s="7">
        <f t="shared" si="139"/>
        <v>0</v>
      </c>
      <c r="Q221" s="6">
        <f>SUM(Q222:Q226)</f>
        <v>0</v>
      </c>
      <c r="R221" s="6">
        <f>SUM(R222:R226)</f>
        <v>0</v>
      </c>
      <c r="S221" s="6">
        <f>SUM(S222:S226)</f>
        <v>0</v>
      </c>
      <c r="T221" s="6">
        <f>SUM(T222:T226)</f>
        <v>0</v>
      </c>
      <c r="U221" s="10">
        <v>0</v>
      </c>
    </row>
    <row r="222" spans="1:21" ht="16.5" x14ac:dyDescent="0.25">
      <c r="A222" s="122"/>
      <c r="B222" s="124"/>
      <c r="C222" s="122"/>
      <c r="D222" s="59" t="s">
        <v>21</v>
      </c>
      <c r="E222" s="59" t="s">
        <v>21</v>
      </c>
      <c r="F222" s="59" t="s">
        <v>21</v>
      </c>
      <c r="G222" s="59" t="s">
        <v>21</v>
      </c>
      <c r="H222" s="12" t="s">
        <v>3</v>
      </c>
      <c r="I222" s="99" t="s">
        <v>22</v>
      </c>
      <c r="J222" s="10">
        <v>0</v>
      </c>
      <c r="K222" s="10">
        <v>0</v>
      </c>
      <c r="L222" s="10">
        <v>0</v>
      </c>
      <c r="M222" s="10">
        <v>0</v>
      </c>
      <c r="N222" s="10">
        <v>0</v>
      </c>
      <c r="O222" s="10">
        <v>0</v>
      </c>
      <c r="P222" s="7">
        <f t="shared" si="139"/>
        <v>0</v>
      </c>
      <c r="Q222" s="10">
        <v>0</v>
      </c>
      <c r="R222" s="10">
        <v>0</v>
      </c>
      <c r="S222" s="10">
        <v>0</v>
      </c>
      <c r="T222" s="10">
        <v>0</v>
      </c>
      <c r="U222" s="10">
        <v>0</v>
      </c>
    </row>
    <row r="223" spans="1:21" ht="49.5" x14ac:dyDescent="0.25">
      <c r="A223" s="122"/>
      <c r="B223" s="124"/>
      <c r="C223" s="122"/>
      <c r="D223" s="59" t="s">
        <v>21</v>
      </c>
      <c r="E223" s="59" t="s">
        <v>21</v>
      </c>
      <c r="F223" s="59" t="s">
        <v>21</v>
      </c>
      <c r="G223" s="59" t="s">
        <v>21</v>
      </c>
      <c r="H223" s="12" t="s">
        <v>5</v>
      </c>
      <c r="I223" s="99" t="s">
        <v>22</v>
      </c>
      <c r="J223" s="10">
        <v>0</v>
      </c>
      <c r="K223" s="10">
        <v>0</v>
      </c>
      <c r="L223" s="10">
        <v>0</v>
      </c>
      <c r="M223" s="10">
        <v>0</v>
      </c>
      <c r="N223" s="10">
        <v>0</v>
      </c>
      <c r="O223" s="10">
        <v>0</v>
      </c>
      <c r="P223" s="7">
        <f t="shared" si="139"/>
        <v>0</v>
      </c>
      <c r="Q223" s="10">
        <v>0</v>
      </c>
      <c r="R223" s="10">
        <v>0</v>
      </c>
      <c r="S223" s="10">
        <v>0</v>
      </c>
      <c r="T223" s="10">
        <v>0</v>
      </c>
      <c r="U223" s="10">
        <v>0</v>
      </c>
    </row>
    <row r="224" spans="1:21" ht="16.5" x14ac:dyDescent="0.25">
      <c r="A224" s="122"/>
      <c r="B224" s="124"/>
      <c r="C224" s="122"/>
      <c r="D224" s="59" t="s">
        <v>21</v>
      </c>
      <c r="E224" s="59" t="s">
        <v>21</v>
      </c>
      <c r="F224" s="59" t="s">
        <v>21</v>
      </c>
      <c r="G224" s="59" t="s">
        <v>21</v>
      </c>
      <c r="H224" s="103" t="s">
        <v>4</v>
      </c>
      <c r="I224" s="99" t="s">
        <v>22</v>
      </c>
      <c r="J224" s="10">
        <v>0</v>
      </c>
      <c r="K224" s="10">
        <v>0</v>
      </c>
      <c r="L224" s="10">
        <v>0</v>
      </c>
      <c r="M224" s="10">
        <v>0</v>
      </c>
      <c r="N224" s="10">
        <v>0</v>
      </c>
      <c r="O224" s="10">
        <v>0</v>
      </c>
      <c r="P224" s="7">
        <f t="shared" si="139"/>
        <v>0</v>
      </c>
      <c r="Q224" s="10">
        <v>0</v>
      </c>
      <c r="R224" s="10">
        <v>0</v>
      </c>
      <c r="S224" s="10">
        <v>0</v>
      </c>
      <c r="T224" s="10">
        <v>0</v>
      </c>
      <c r="U224" s="10">
        <v>0</v>
      </c>
    </row>
    <row r="225" spans="1:21" ht="96" customHeight="1" x14ac:dyDescent="0.25">
      <c r="A225" s="122"/>
      <c r="B225" s="124"/>
      <c r="C225" s="122"/>
      <c r="D225" s="98" t="s">
        <v>21</v>
      </c>
      <c r="E225" s="98" t="s">
        <v>21</v>
      </c>
      <c r="F225" s="98" t="s">
        <v>21</v>
      </c>
      <c r="G225" s="98" t="s">
        <v>21</v>
      </c>
      <c r="H225" s="12" t="s">
        <v>6</v>
      </c>
      <c r="I225" s="99" t="s">
        <v>22</v>
      </c>
      <c r="J225" s="10">
        <v>0</v>
      </c>
      <c r="K225" s="10">
        <v>0</v>
      </c>
      <c r="L225" s="10">
        <v>0</v>
      </c>
      <c r="M225" s="10">
        <v>0</v>
      </c>
      <c r="N225" s="10">
        <v>0</v>
      </c>
      <c r="O225" s="10">
        <v>0</v>
      </c>
      <c r="P225" s="7">
        <f t="shared" si="139"/>
        <v>0</v>
      </c>
      <c r="Q225" s="10">
        <v>0</v>
      </c>
      <c r="R225" s="10">
        <v>0</v>
      </c>
      <c r="S225" s="10">
        <v>0</v>
      </c>
      <c r="T225" s="10">
        <v>0</v>
      </c>
      <c r="U225" s="10">
        <v>0</v>
      </c>
    </row>
    <row r="226" spans="1:21" ht="42.95" customHeight="1" x14ac:dyDescent="0.25">
      <c r="A226" s="123"/>
      <c r="B226" s="125"/>
      <c r="C226" s="123"/>
      <c r="D226" s="98" t="s">
        <v>21</v>
      </c>
      <c r="E226" s="98" t="s">
        <v>21</v>
      </c>
      <c r="F226" s="98" t="s">
        <v>21</v>
      </c>
      <c r="G226" s="98" t="s">
        <v>21</v>
      </c>
      <c r="H226" s="12" t="s">
        <v>7</v>
      </c>
      <c r="I226" s="99" t="s">
        <v>22</v>
      </c>
      <c r="J226" s="10">
        <v>0</v>
      </c>
      <c r="K226" s="10">
        <v>0</v>
      </c>
      <c r="L226" s="10">
        <v>0</v>
      </c>
      <c r="M226" s="10">
        <v>0</v>
      </c>
      <c r="N226" s="10">
        <v>0</v>
      </c>
      <c r="O226" s="10">
        <v>0</v>
      </c>
      <c r="P226" s="7">
        <f t="shared" si="139"/>
        <v>0</v>
      </c>
      <c r="Q226" s="10">
        <v>0</v>
      </c>
      <c r="R226" s="10">
        <v>0</v>
      </c>
      <c r="S226" s="10">
        <v>0</v>
      </c>
      <c r="T226" s="10">
        <v>0</v>
      </c>
      <c r="U226" s="10">
        <v>0</v>
      </c>
    </row>
    <row r="227" spans="1:21" ht="115.5" x14ac:dyDescent="0.25">
      <c r="A227" s="104" t="s">
        <v>187</v>
      </c>
      <c r="B227" s="104" t="s">
        <v>95</v>
      </c>
      <c r="C227" s="10" t="s">
        <v>21</v>
      </c>
      <c r="D227" s="10" t="s">
        <v>21</v>
      </c>
      <c r="E227" s="10" t="s">
        <v>21</v>
      </c>
      <c r="F227" s="10" t="s">
        <v>21</v>
      </c>
      <c r="G227" s="10" t="s">
        <v>21</v>
      </c>
      <c r="H227" s="10" t="s">
        <v>21</v>
      </c>
      <c r="I227" s="10" t="s">
        <v>25</v>
      </c>
      <c r="J227" s="10">
        <v>161</v>
      </c>
      <c r="K227" s="10">
        <v>90</v>
      </c>
      <c r="L227" s="10" t="s">
        <v>21</v>
      </c>
      <c r="M227" s="10" t="s">
        <v>21</v>
      </c>
      <c r="N227" s="10">
        <v>125</v>
      </c>
      <c r="O227" s="10">
        <v>90</v>
      </c>
      <c r="P227" s="7">
        <f t="shared" si="139"/>
        <v>125</v>
      </c>
      <c r="Q227" s="10">
        <v>90</v>
      </c>
      <c r="R227" s="10" t="s">
        <v>21</v>
      </c>
      <c r="S227" s="10" t="s">
        <v>21</v>
      </c>
      <c r="T227" s="10">
        <v>125</v>
      </c>
      <c r="U227" s="10">
        <v>90</v>
      </c>
    </row>
    <row r="228" spans="1:21" ht="16.5" x14ac:dyDescent="0.25">
      <c r="A228" s="118" t="s">
        <v>35</v>
      </c>
      <c r="B228" s="121" t="s">
        <v>96</v>
      </c>
      <c r="C228" s="154" t="s">
        <v>50</v>
      </c>
      <c r="D228" s="10" t="s">
        <v>21</v>
      </c>
      <c r="E228" s="10" t="s">
        <v>21</v>
      </c>
      <c r="F228" s="10" t="s">
        <v>21</v>
      </c>
      <c r="G228" s="10" t="s">
        <v>21</v>
      </c>
      <c r="H228" s="105" t="s">
        <v>2</v>
      </c>
      <c r="I228" s="99" t="s">
        <v>22</v>
      </c>
      <c r="J228" s="8">
        <f>J229+J230</f>
        <v>0</v>
      </c>
      <c r="K228" s="6">
        <f>SUM(K229:K233)</f>
        <v>0</v>
      </c>
      <c r="L228" s="6">
        <v>0</v>
      </c>
      <c r="M228" s="6">
        <v>0</v>
      </c>
      <c r="N228" s="8">
        <f>N229+N230</f>
        <v>0</v>
      </c>
      <c r="O228" s="8">
        <v>0</v>
      </c>
      <c r="P228" s="7">
        <f t="shared" si="139"/>
        <v>0</v>
      </c>
      <c r="Q228" s="6">
        <f>SUM(Q229:Q233)</f>
        <v>0</v>
      </c>
      <c r="R228" s="6">
        <v>0</v>
      </c>
      <c r="S228" s="6">
        <v>0</v>
      </c>
      <c r="T228" s="8">
        <f>T229+T230</f>
        <v>0</v>
      </c>
      <c r="U228" s="8">
        <v>0</v>
      </c>
    </row>
    <row r="229" spans="1:21" ht="16.5" x14ac:dyDescent="0.25">
      <c r="A229" s="119"/>
      <c r="B229" s="144"/>
      <c r="C229" s="155"/>
      <c r="D229" s="10" t="s">
        <v>21</v>
      </c>
      <c r="E229" s="10" t="s">
        <v>21</v>
      </c>
      <c r="F229" s="10" t="s">
        <v>21</v>
      </c>
      <c r="G229" s="10" t="s">
        <v>21</v>
      </c>
      <c r="H229" s="99" t="s">
        <v>3</v>
      </c>
      <c r="I229" s="99" t="s">
        <v>22</v>
      </c>
      <c r="J229" s="8">
        <v>0</v>
      </c>
      <c r="K229" s="8">
        <v>0</v>
      </c>
      <c r="L229" s="8">
        <v>0</v>
      </c>
      <c r="M229" s="8">
        <v>0</v>
      </c>
      <c r="N229" s="8">
        <v>0</v>
      </c>
      <c r="O229" s="8">
        <v>0</v>
      </c>
      <c r="P229" s="7">
        <f t="shared" si="139"/>
        <v>0</v>
      </c>
      <c r="Q229" s="8">
        <v>0</v>
      </c>
      <c r="R229" s="8">
        <v>0</v>
      </c>
      <c r="S229" s="8">
        <v>0</v>
      </c>
      <c r="T229" s="8">
        <v>0</v>
      </c>
      <c r="U229" s="8">
        <v>0</v>
      </c>
    </row>
    <row r="230" spans="1:21" ht="49.5" x14ac:dyDescent="0.25">
      <c r="A230" s="119"/>
      <c r="B230" s="144"/>
      <c r="C230" s="155"/>
      <c r="D230" s="10" t="s">
        <v>21</v>
      </c>
      <c r="E230" s="10" t="s">
        <v>21</v>
      </c>
      <c r="F230" s="10" t="s">
        <v>21</v>
      </c>
      <c r="G230" s="10" t="s">
        <v>21</v>
      </c>
      <c r="H230" s="99" t="s">
        <v>5</v>
      </c>
      <c r="I230" s="99" t="s">
        <v>22</v>
      </c>
      <c r="J230" s="8">
        <v>0</v>
      </c>
      <c r="K230" s="8">
        <v>0</v>
      </c>
      <c r="L230" s="8">
        <v>0</v>
      </c>
      <c r="M230" s="8">
        <v>0</v>
      </c>
      <c r="N230" s="8">
        <v>0</v>
      </c>
      <c r="O230" s="8">
        <v>0</v>
      </c>
      <c r="P230" s="7">
        <f t="shared" si="139"/>
        <v>0</v>
      </c>
      <c r="Q230" s="8">
        <v>0</v>
      </c>
      <c r="R230" s="8">
        <v>0</v>
      </c>
      <c r="S230" s="8">
        <v>0</v>
      </c>
      <c r="T230" s="8">
        <v>0</v>
      </c>
      <c r="U230" s="8">
        <v>0</v>
      </c>
    </row>
    <row r="231" spans="1:21" ht="16.5" x14ac:dyDescent="0.25">
      <c r="A231" s="119"/>
      <c r="B231" s="144"/>
      <c r="C231" s="155"/>
      <c r="D231" s="10" t="s">
        <v>21</v>
      </c>
      <c r="E231" s="10" t="s">
        <v>21</v>
      </c>
      <c r="F231" s="10" t="s">
        <v>21</v>
      </c>
      <c r="G231" s="10" t="s">
        <v>21</v>
      </c>
      <c r="H231" s="103" t="s">
        <v>4</v>
      </c>
      <c r="I231" s="99" t="s">
        <v>22</v>
      </c>
      <c r="J231" s="8">
        <v>0</v>
      </c>
      <c r="K231" s="8">
        <v>0</v>
      </c>
      <c r="L231" s="8">
        <v>0</v>
      </c>
      <c r="M231" s="8">
        <v>0</v>
      </c>
      <c r="N231" s="8">
        <v>0</v>
      </c>
      <c r="O231" s="8">
        <v>0</v>
      </c>
      <c r="P231" s="7">
        <f t="shared" si="139"/>
        <v>0</v>
      </c>
      <c r="Q231" s="8">
        <v>0</v>
      </c>
      <c r="R231" s="8">
        <v>0</v>
      </c>
      <c r="S231" s="8">
        <v>0</v>
      </c>
      <c r="T231" s="8">
        <v>0</v>
      </c>
      <c r="U231" s="8">
        <v>0</v>
      </c>
    </row>
    <row r="232" spans="1:21" ht="82.5" x14ac:dyDescent="0.25">
      <c r="A232" s="119"/>
      <c r="B232" s="144"/>
      <c r="C232" s="155"/>
      <c r="D232" s="10" t="s">
        <v>21</v>
      </c>
      <c r="E232" s="10" t="s">
        <v>21</v>
      </c>
      <c r="F232" s="10" t="s">
        <v>21</v>
      </c>
      <c r="G232" s="10" t="s">
        <v>21</v>
      </c>
      <c r="H232" s="12" t="s">
        <v>6</v>
      </c>
      <c r="I232" s="99" t="s">
        <v>22</v>
      </c>
      <c r="J232" s="8">
        <v>0</v>
      </c>
      <c r="K232" s="8">
        <v>0</v>
      </c>
      <c r="L232" s="8">
        <v>0</v>
      </c>
      <c r="M232" s="8">
        <v>0</v>
      </c>
      <c r="N232" s="8">
        <v>0</v>
      </c>
      <c r="O232" s="8">
        <v>0</v>
      </c>
      <c r="P232" s="7">
        <f t="shared" si="139"/>
        <v>0</v>
      </c>
      <c r="Q232" s="8">
        <v>0</v>
      </c>
      <c r="R232" s="8">
        <v>0</v>
      </c>
      <c r="S232" s="8">
        <v>0</v>
      </c>
      <c r="T232" s="8">
        <v>0</v>
      </c>
      <c r="U232" s="8">
        <v>0</v>
      </c>
    </row>
    <row r="233" spans="1:21" ht="33" x14ac:dyDescent="0.25">
      <c r="A233" s="120"/>
      <c r="B233" s="145"/>
      <c r="C233" s="156"/>
      <c r="D233" s="10" t="s">
        <v>21</v>
      </c>
      <c r="E233" s="10" t="s">
        <v>21</v>
      </c>
      <c r="F233" s="10" t="s">
        <v>21</v>
      </c>
      <c r="G233" s="10" t="s">
        <v>21</v>
      </c>
      <c r="H233" s="12" t="s">
        <v>7</v>
      </c>
      <c r="I233" s="99" t="s">
        <v>22</v>
      </c>
      <c r="J233" s="8">
        <v>0</v>
      </c>
      <c r="K233" s="8">
        <v>0</v>
      </c>
      <c r="L233" s="8">
        <v>0</v>
      </c>
      <c r="M233" s="8">
        <v>0</v>
      </c>
      <c r="N233" s="8">
        <v>0</v>
      </c>
      <c r="O233" s="8">
        <v>0</v>
      </c>
      <c r="P233" s="7">
        <f t="shared" si="139"/>
        <v>0</v>
      </c>
      <c r="Q233" s="8">
        <v>0</v>
      </c>
      <c r="R233" s="8">
        <v>0</v>
      </c>
      <c r="S233" s="8">
        <v>0</v>
      </c>
      <c r="T233" s="8">
        <v>0</v>
      </c>
      <c r="U233" s="8">
        <v>0</v>
      </c>
    </row>
    <row r="234" spans="1:21" s="107" customFormat="1" ht="102.6" customHeight="1" x14ac:dyDescent="0.25">
      <c r="A234" s="37" t="s">
        <v>188</v>
      </c>
      <c r="B234" s="106" t="s">
        <v>97</v>
      </c>
      <c r="C234" s="1" t="s">
        <v>21</v>
      </c>
      <c r="D234" s="10" t="s">
        <v>21</v>
      </c>
      <c r="E234" s="10" t="s">
        <v>21</v>
      </c>
      <c r="F234" s="10" t="s">
        <v>21</v>
      </c>
      <c r="G234" s="10" t="s">
        <v>21</v>
      </c>
      <c r="H234" s="1" t="s">
        <v>21</v>
      </c>
      <c r="I234" s="2"/>
      <c r="J234" s="44">
        <v>65</v>
      </c>
      <c r="K234" s="44">
        <v>65</v>
      </c>
      <c r="L234" s="1" t="s">
        <v>21</v>
      </c>
      <c r="M234" s="1" t="s">
        <v>21</v>
      </c>
      <c r="N234" s="44">
        <v>70.400000000000006</v>
      </c>
      <c r="O234" s="44">
        <v>65</v>
      </c>
      <c r="P234" s="7">
        <f t="shared" si="139"/>
        <v>70.400000000000006</v>
      </c>
      <c r="Q234" s="44">
        <v>65</v>
      </c>
      <c r="R234" s="1" t="s">
        <v>21</v>
      </c>
      <c r="S234" s="1" t="s">
        <v>21</v>
      </c>
      <c r="T234" s="44">
        <v>70.400000000000006</v>
      </c>
      <c r="U234" s="44">
        <v>65</v>
      </c>
    </row>
    <row r="235" spans="1:21" ht="16.5" x14ac:dyDescent="0.25">
      <c r="A235" s="121" t="s">
        <v>154</v>
      </c>
      <c r="B235" s="134" t="s">
        <v>98</v>
      </c>
      <c r="C235" s="121" t="s">
        <v>145</v>
      </c>
      <c r="D235" s="10" t="s">
        <v>21</v>
      </c>
      <c r="E235" s="10" t="s">
        <v>21</v>
      </c>
      <c r="F235" s="10" t="s">
        <v>21</v>
      </c>
      <c r="G235" s="10" t="s">
        <v>21</v>
      </c>
      <c r="H235" s="103" t="s">
        <v>2</v>
      </c>
      <c r="I235" s="99" t="s">
        <v>22</v>
      </c>
      <c r="J235" s="6">
        <f>SUM(J236:J240)</f>
        <v>0</v>
      </c>
      <c r="K235" s="6">
        <f>SUM(K236:K240)</f>
        <v>0</v>
      </c>
      <c r="L235" s="6">
        <f>SUM(L236:L240)</f>
        <v>0</v>
      </c>
      <c r="M235" s="6">
        <f>SUM(M236:M240)</f>
        <v>0</v>
      </c>
      <c r="N235" s="6">
        <f>SUM(N236:N240)</f>
        <v>0</v>
      </c>
      <c r="O235" s="9">
        <v>0</v>
      </c>
      <c r="P235" s="7">
        <f t="shared" si="139"/>
        <v>0</v>
      </c>
      <c r="Q235" s="6">
        <f>SUM(Q236:Q240)</f>
        <v>0</v>
      </c>
      <c r="R235" s="6">
        <f>SUM(R236:R240)</f>
        <v>0</v>
      </c>
      <c r="S235" s="6">
        <f>SUM(S236:S240)</f>
        <v>0</v>
      </c>
      <c r="T235" s="6">
        <f>SUM(T236:T240)</f>
        <v>0</v>
      </c>
      <c r="U235" s="9">
        <v>0</v>
      </c>
    </row>
    <row r="236" spans="1:21" ht="16.5" x14ac:dyDescent="0.25">
      <c r="A236" s="126"/>
      <c r="B236" s="135"/>
      <c r="C236" s="122"/>
      <c r="D236" s="10" t="s">
        <v>21</v>
      </c>
      <c r="E236" s="10" t="s">
        <v>21</v>
      </c>
      <c r="F236" s="10" t="s">
        <v>21</v>
      </c>
      <c r="G236" s="10" t="s">
        <v>21</v>
      </c>
      <c r="H236" s="12" t="s">
        <v>3</v>
      </c>
      <c r="I236" s="99" t="s">
        <v>22</v>
      </c>
      <c r="J236" s="8">
        <v>0</v>
      </c>
      <c r="K236" s="8">
        <v>0</v>
      </c>
      <c r="L236" s="8">
        <v>0</v>
      </c>
      <c r="M236" s="8">
        <v>0</v>
      </c>
      <c r="N236" s="8">
        <v>0</v>
      </c>
      <c r="O236" s="8">
        <v>0</v>
      </c>
      <c r="P236" s="7">
        <f t="shared" si="139"/>
        <v>0</v>
      </c>
      <c r="Q236" s="8">
        <v>0</v>
      </c>
      <c r="R236" s="8">
        <v>0</v>
      </c>
      <c r="S236" s="8">
        <v>0</v>
      </c>
      <c r="T236" s="8">
        <v>0</v>
      </c>
      <c r="U236" s="8">
        <v>0</v>
      </c>
    </row>
    <row r="237" spans="1:21" ht="49.5" x14ac:dyDescent="0.25">
      <c r="A237" s="126"/>
      <c r="B237" s="135"/>
      <c r="C237" s="122"/>
      <c r="D237" s="10" t="s">
        <v>21</v>
      </c>
      <c r="E237" s="10" t="s">
        <v>21</v>
      </c>
      <c r="F237" s="10" t="s">
        <v>21</v>
      </c>
      <c r="G237" s="10" t="s">
        <v>21</v>
      </c>
      <c r="H237" s="12" t="s">
        <v>5</v>
      </c>
      <c r="I237" s="99" t="s">
        <v>22</v>
      </c>
      <c r="J237" s="8">
        <v>0</v>
      </c>
      <c r="K237" s="8">
        <v>0</v>
      </c>
      <c r="L237" s="8">
        <v>0</v>
      </c>
      <c r="M237" s="8">
        <v>0</v>
      </c>
      <c r="N237" s="8">
        <v>0</v>
      </c>
      <c r="O237" s="8">
        <v>0</v>
      </c>
      <c r="P237" s="7">
        <f t="shared" si="139"/>
        <v>0</v>
      </c>
      <c r="Q237" s="8">
        <v>0</v>
      </c>
      <c r="R237" s="8">
        <v>0</v>
      </c>
      <c r="S237" s="8">
        <v>0</v>
      </c>
      <c r="T237" s="8">
        <v>0</v>
      </c>
      <c r="U237" s="8">
        <v>0</v>
      </c>
    </row>
    <row r="238" spans="1:21" ht="16.5" x14ac:dyDescent="0.25">
      <c r="A238" s="126"/>
      <c r="B238" s="135"/>
      <c r="C238" s="122"/>
      <c r="D238" s="10" t="s">
        <v>21</v>
      </c>
      <c r="E238" s="10" t="s">
        <v>21</v>
      </c>
      <c r="F238" s="10" t="s">
        <v>21</v>
      </c>
      <c r="G238" s="10" t="s">
        <v>21</v>
      </c>
      <c r="H238" s="103" t="s">
        <v>4</v>
      </c>
      <c r="I238" s="99" t="s">
        <v>22</v>
      </c>
      <c r="J238" s="8">
        <v>0</v>
      </c>
      <c r="K238" s="8">
        <v>0</v>
      </c>
      <c r="L238" s="8">
        <v>0</v>
      </c>
      <c r="M238" s="8">
        <v>0</v>
      </c>
      <c r="N238" s="8">
        <v>0</v>
      </c>
      <c r="O238" s="8">
        <v>0</v>
      </c>
      <c r="P238" s="7">
        <f t="shared" si="139"/>
        <v>0</v>
      </c>
      <c r="Q238" s="8">
        <v>0</v>
      </c>
      <c r="R238" s="8">
        <v>0</v>
      </c>
      <c r="S238" s="8">
        <v>0</v>
      </c>
      <c r="T238" s="8">
        <v>0</v>
      </c>
      <c r="U238" s="8">
        <v>0</v>
      </c>
    </row>
    <row r="239" spans="1:21" ht="82.5" x14ac:dyDescent="0.25">
      <c r="A239" s="126"/>
      <c r="B239" s="135"/>
      <c r="C239" s="122"/>
      <c r="D239" s="10" t="s">
        <v>21</v>
      </c>
      <c r="E239" s="10" t="s">
        <v>21</v>
      </c>
      <c r="F239" s="10" t="s">
        <v>21</v>
      </c>
      <c r="G239" s="10" t="s">
        <v>21</v>
      </c>
      <c r="H239" s="12" t="s">
        <v>6</v>
      </c>
      <c r="I239" s="99" t="s">
        <v>22</v>
      </c>
      <c r="J239" s="8">
        <v>0</v>
      </c>
      <c r="K239" s="8">
        <v>0</v>
      </c>
      <c r="L239" s="8">
        <v>0</v>
      </c>
      <c r="M239" s="8">
        <v>0</v>
      </c>
      <c r="N239" s="8">
        <v>0</v>
      </c>
      <c r="O239" s="8">
        <v>0</v>
      </c>
      <c r="P239" s="7">
        <f t="shared" si="139"/>
        <v>0</v>
      </c>
      <c r="Q239" s="8">
        <v>0</v>
      </c>
      <c r="R239" s="8">
        <v>0</v>
      </c>
      <c r="S239" s="8">
        <v>0</v>
      </c>
      <c r="T239" s="8">
        <v>0</v>
      </c>
      <c r="U239" s="8">
        <v>0</v>
      </c>
    </row>
    <row r="240" spans="1:21" ht="33" x14ac:dyDescent="0.25">
      <c r="A240" s="127"/>
      <c r="B240" s="136"/>
      <c r="C240" s="123"/>
      <c r="D240" s="10" t="s">
        <v>21</v>
      </c>
      <c r="E240" s="10" t="s">
        <v>21</v>
      </c>
      <c r="F240" s="10" t="s">
        <v>21</v>
      </c>
      <c r="G240" s="10" t="s">
        <v>21</v>
      </c>
      <c r="H240" s="12" t="s">
        <v>7</v>
      </c>
      <c r="I240" s="99" t="s">
        <v>22</v>
      </c>
      <c r="J240" s="8">
        <v>0</v>
      </c>
      <c r="K240" s="8">
        <v>0</v>
      </c>
      <c r="L240" s="8">
        <v>0</v>
      </c>
      <c r="M240" s="8">
        <v>0</v>
      </c>
      <c r="N240" s="8">
        <v>0</v>
      </c>
      <c r="O240" s="8">
        <v>0</v>
      </c>
      <c r="P240" s="7">
        <f t="shared" si="139"/>
        <v>0</v>
      </c>
      <c r="Q240" s="8">
        <v>0</v>
      </c>
      <c r="R240" s="8">
        <v>0</v>
      </c>
      <c r="S240" s="8">
        <v>0</v>
      </c>
      <c r="T240" s="8">
        <v>0</v>
      </c>
      <c r="U240" s="8">
        <v>0</v>
      </c>
    </row>
    <row r="241" spans="1:21" s="107" customFormat="1" ht="132" x14ac:dyDescent="0.25">
      <c r="A241" s="37" t="s">
        <v>193</v>
      </c>
      <c r="B241" s="108" t="s">
        <v>179</v>
      </c>
      <c r="C241" s="1" t="s">
        <v>21</v>
      </c>
      <c r="D241" s="10" t="s">
        <v>21</v>
      </c>
      <c r="E241" s="10" t="s">
        <v>21</v>
      </c>
      <c r="F241" s="10" t="s">
        <v>21</v>
      </c>
      <c r="G241" s="10" t="s">
        <v>21</v>
      </c>
      <c r="H241" s="1" t="s">
        <v>21</v>
      </c>
      <c r="I241" s="2"/>
      <c r="J241" s="44">
        <v>70</v>
      </c>
      <c r="K241" s="44"/>
      <c r="L241" s="1" t="s">
        <v>21</v>
      </c>
      <c r="M241" s="1" t="s">
        <v>21</v>
      </c>
      <c r="N241" s="44">
        <v>70</v>
      </c>
      <c r="O241" s="44">
        <v>70</v>
      </c>
      <c r="P241" s="7">
        <f t="shared" si="139"/>
        <v>70</v>
      </c>
      <c r="Q241" s="44"/>
      <c r="R241" s="1" t="s">
        <v>21</v>
      </c>
      <c r="S241" s="1" t="s">
        <v>21</v>
      </c>
      <c r="T241" s="44">
        <v>70</v>
      </c>
      <c r="U241" s="44">
        <v>70</v>
      </c>
    </row>
    <row r="242" spans="1:21" ht="16.5" customHeight="1" x14ac:dyDescent="0.25">
      <c r="A242" s="139" t="s">
        <v>38</v>
      </c>
      <c r="B242" s="121" t="s">
        <v>180</v>
      </c>
      <c r="C242" s="121" t="s">
        <v>146</v>
      </c>
      <c r="D242" s="10" t="s">
        <v>21</v>
      </c>
      <c r="E242" s="10" t="s">
        <v>21</v>
      </c>
      <c r="F242" s="10" t="s">
        <v>21</v>
      </c>
      <c r="G242" s="10" t="s">
        <v>21</v>
      </c>
      <c r="H242" s="103" t="s">
        <v>2</v>
      </c>
      <c r="I242" s="99" t="s">
        <v>22</v>
      </c>
      <c r="J242" s="6">
        <f>SUM(J243:J247)</f>
        <v>0</v>
      </c>
      <c r="K242" s="6">
        <f>SUM(K243:K247)</f>
        <v>0</v>
      </c>
      <c r="L242" s="6">
        <f>SUM(L243:L247)</f>
        <v>0</v>
      </c>
      <c r="M242" s="6">
        <f>SUM(M243:M247)</f>
        <v>0</v>
      </c>
      <c r="N242" s="6">
        <f>SUM(N243:N247)</f>
        <v>0</v>
      </c>
      <c r="O242" s="8">
        <v>0</v>
      </c>
      <c r="P242" s="7">
        <f t="shared" si="139"/>
        <v>0</v>
      </c>
      <c r="Q242" s="6">
        <f>SUM(Q243:Q247)</f>
        <v>0</v>
      </c>
      <c r="R242" s="6">
        <f>SUM(R243:R247)</f>
        <v>0</v>
      </c>
      <c r="S242" s="6">
        <f>SUM(S243:S247)</f>
        <v>0</v>
      </c>
      <c r="T242" s="6">
        <f>SUM(T243:T247)</f>
        <v>0</v>
      </c>
      <c r="U242" s="8">
        <v>0</v>
      </c>
    </row>
    <row r="243" spans="1:21" ht="16.5" x14ac:dyDescent="0.25">
      <c r="A243" s="140"/>
      <c r="B243" s="144"/>
      <c r="C243" s="122"/>
      <c r="D243" s="10" t="s">
        <v>21</v>
      </c>
      <c r="E243" s="10" t="s">
        <v>21</v>
      </c>
      <c r="F243" s="10" t="s">
        <v>21</v>
      </c>
      <c r="G243" s="10" t="s">
        <v>21</v>
      </c>
      <c r="H243" s="12" t="s">
        <v>3</v>
      </c>
      <c r="I243" s="99" t="s">
        <v>22</v>
      </c>
      <c r="J243" s="8">
        <v>0</v>
      </c>
      <c r="K243" s="8">
        <v>0</v>
      </c>
      <c r="L243" s="8">
        <v>0</v>
      </c>
      <c r="M243" s="8">
        <v>0</v>
      </c>
      <c r="N243" s="8">
        <v>0</v>
      </c>
      <c r="O243" s="8">
        <v>0</v>
      </c>
      <c r="P243" s="7">
        <f t="shared" si="139"/>
        <v>0</v>
      </c>
      <c r="Q243" s="8">
        <v>0</v>
      </c>
      <c r="R243" s="8">
        <v>0</v>
      </c>
      <c r="S243" s="8">
        <v>0</v>
      </c>
      <c r="T243" s="8">
        <v>0</v>
      </c>
      <c r="U243" s="8">
        <v>0</v>
      </c>
    </row>
    <row r="244" spans="1:21" ht="49.5" x14ac:dyDescent="0.25">
      <c r="A244" s="140"/>
      <c r="B244" s="144"/>
      <c r="C244" s="122"/>
      <c r="D244" s="10" t="s">
        <v>21</v>
      </c>
      <c r="E244" s="10" t="s">
        <v>21</v>
      </c>
      <c r="F244" s="10" t="s">
        <v>21</v>
      </c>
      <c r="G244" s="10" t="s">
        <v>21</v>
      </c>
      <c r="H244" s="12" t="s">
        <v>5</v>
      </c>
      <c r="I244" s="99" t="s">
        <v>22</v>
      </c>
      <c r="J244" s="8">
        <v>0</v>
      </c>
      <c r="K244" s="8">
        <v>0</v>
      </c>
      <c r="L244" s="8">
        <v>0</v>
      </c>
      <c r="M244" s="8">
        <v>0</v>
      </c>
      <c r="N244" s="8">
        <v>0</v>
      </c>
      <c r="O244" s="8">
        <v>0</v>
      </c>
      <c r="P244" s="7">
        <f t="shared" si="139"/>
        <v>0</v>
      </c>
      <c r="Q244" s="8">
        <v>0</v>
      </c>
      <c r="R244" s="8">
        <v>0</v>
      </c>
      <c r="S244" s="8">
        <v>0</v>
      </c>
      <c r="T244" s="8">
        <v>0</v>
      </c>
      <c r="U244" s="8">
        <v>0</v>
      </c>
    </row>
    <row r="245" spans="1:21" ht="17.100000000000001" customHeight="1" x14ac:dyDescent="0.25">
      <c r="A245" s="140"/>
      <c r="B245" s="144"/>
      <c r="C245" s="122"/>
      <c r="D245" s="10" t="s">
        <v>21</v>
      </c>
      <c r="E245" s="10" t="s">
        <v>21</v>
      </c>
      <c r="F245" s="10" t="s">
        <v>21</v>
      </c>
      <c r="G245" s="10" t="s">
        <v>21</v>
      </c>
      <c r="H245" s="103" t="s">
        <v>4</v>
      </c>
      <c r="I245" s="99" t="s">
        <v>22</v>
      </c>
      <c r="J245" s="8">
        <v>0</v>
      </c>
      <c r="K245" s="8">
        <v>0</v>
      </c>
      <c r="L245" s="8">
        <v>0</v>
      </c>
      <c r="M245" s="8">
        <v>0</v>
      </c>
      <c r="N245" s="8">
        <v>0</v>
      </c>
      <c r="O245" s="8">
        <v>0</v>
      </c>
      <c r="P245" s="7">
        <f t="shared" si="139"/>
        <v>0</v>
      </c>
      <c r="Q245" s="8">
        <v>0</v>
      </c>
      <c r="R245" s="8">
        <v>0</v>
      </c>
      <c r="S245" s="8">
        <v>0</v>
      </c>
      <c r="T245" s="8">
        <v>0</v>
      </c>
      <c r="U245" s="8">
        <v>0</v>
      </c>
    </row>
    <row r="246" spans="1:21" ht="82.5" x14ac:dyDescent="0.25">
      <c r="A246" s="140"/>
      <c r="B246" s="144"/>
      <c r="C246" s="122"/>
      <c r="D246" s="10" t="s">
        <v>21</v>
      </c>
      <c r="E246" s="10" t="s">
        <v>21</v>
      </c>
      <c r="F246" s="10" t="s">
        <v>21</v>
      </c>
      <c r="G246" s="10" t="s">
        <v>21</v>
      </c>
      <c r="H246" s="12" t="s">
        <v>203</v>
      </c>
      <c r="I246" s="99" t="s">
        <v>22</v>
      </c>
      <c r="J246" s="8">
        <v>0</v>
      </c>
      <c r="K246" s="8">
        <v>0</v>
      </c>
      <c r="L246" s="8">
        <v>0</v>
      </c>
      <c r="M246" s="8">
        <v>0</v>
      </c>
      <c r="N246" s="8">
        <v>0</v>
      </c>
      <c r="O246" s="8">
        <v>0</v>
      </c>
      <c r="P246" s="7">
        <f t="shared" si="139"/>
        <v>0</v>
      </c>
      <c r="Q246" s="8">
        <v>0</v>
      </c>
      <c r="R246" s="8">
        <v>0</v>
      </c>
      <c r="S246" s="8">
        <v>0</v>
      </c>
      <c r="T246" s="8">
        <v>0</v>
      </c>
      <c r="U246" s="8">
        <v>0</v>
      </c>
    </row>
    <row r="247" spans="1:21" ht="33" x14ac:dyDescent="0.25">
      <c r="A247" s="141"/>
      <c r="B247" s="145"/>
      <c r="C247" s="123"/>
      <c r="D247" s="10" t="s">
        <v>21</v>
      </c>
      <c r="E247" s="10" t="s">
        <v>21</v>
      </c>
      <c r="F247" s="10" t="s">
        <v>21</v>
      </c>
      <c r="G247" s="10" t="s">
        <v>21</v>
      </c>
      <c r="H247" s="12" t="s">
        <v>7</v>
      </c>
      <c r="I247" s="99" t="s">
        <v>22</v>
      </c>
      <c r="J247" s="8">
        <v>0</v>
      </c>
      <c r="K247" s="8">
        <v>0</v>
      </c>
      <c r="L247" s="8">
        <v>0</v>
      </c>
      <c r="M247" s="8">
        <v>0</v>
      </c>
      <c r="N247" s="8">
        <v>0</v>
      </c>
      <c r="O247" s="8">
        <v>0</v>
      </c>
      <c r="P247" s="7">
        <f t="shared" si="139"/>
        <v>0</v>
      </c>
      <c r="Q247" s="8">
        <v>0</v>
      </c>
      <c r="R247" s="8">
        <v>0</v>
      </c>
      <c r="S247" s="8">
        <v>0</v>
      </c>
      <c r="T247" s="8">
        <v>0</v>
      </c>
      <c r="U247" s="8">
        <v>0</v>
      </c>
    </row>
    <row r="248" spans="1:21" ht="75.75" customHeight="1" x14ac:dyDescent="0.25">
      <c r="A248" s="37" t="s">
        <v>197</v>
      </c>
      <c r="B248" s="106" t="s">
        <v>181</v>
      </c>
      <c r="C248" s="1" t="s">
        <v>21</v>
      </c>
      <c r="D248" s="10" t="s">
        <v>21</v>
      </c>
      <c r="E248" s="10" t="s">
        <v>21</v>
      </c>
      <c r="F248" s="10" t="s">
        <v>21</v>
      </c>
      <c r="G248" s="10" t="s">
        <v>21</v>
      </c>
      <c r="H248" s="49" t="s">
        <v>21</v>
      </c>
      <c r="I248" s="72" t="s">
        <v>24</v>
      </c>
      <c r="J248" s="48">
        <v>100</v>
      </c>
      <c r="K248" s="48">
        <v>100</v>
      </c>
      <c r="L248" s="49" t="s">
        <v>21</v>
      </c>
      <c r="M248" s="49" t="s">
        <v>21</v>
      </c>
      <c r="N248" s="48">
        <v>100</v>
      </c>
      <c r="O248" s="48">
        <v>100</v>
      </c>
      <c r="P248" s="7">
        <f t="shared" si="139"/>
        <v>100</v>
      </c>
      <c r="Q248" s="48">
        <v>100</v>
      </c>
      <c r="R248" s="49" t="s">
        <v>21</v>
      </c>
      <c r="S248" s="49" t="s">
        <v>21</v>
      </c>
      <c r="T248" s="48">
        <v>100</v>
      </c>
      <c r="U248" s="48">
        <v>100</v>
      </c>
    </row>
    <row r="249" spans="1:21" ht="16.5" x14ac:dyDescent="0.25">
      <c r="A249" s="139" t="s">
        <v>39</v>
      </c>
      <c r="B249" s="121" t="s">
        <v>182</v>
      </c>
      <c r="C249" s="121" t="s">
        <v>147</v>
      </c>
      <c r="D249" s="10" t="s">
        <v>21</v>
      </c>
      <c r="E249" s="10" t="s">
        <v>21</v>
      </c>
      <c r="F249" s="10" t="s">
        <v>21</v>
      </c>
      <c r="G249" s="10" t="s">
        <v>21</v>
      </c>
      <c r="H249" s="103" t="s">
        <v>2</v>
      </c>
      <c r="I249" s="99" t="s">
        <v>22</v>
      </c>
      <c r="J249" s="8">
        <v>0</v>
      </c>
      <c r="K249" s="6">
        <f>SUM(K250:K254)</f>
        <v>0</v>
      </c>
      <c r="L249" s="6">
        <f>SUM(L250:L254)</f>
        <v>0</v>
      </c>
      <c r="M249" s="6">
        <f>SUM(M250:M254)</f>
        <v>0</v>
      </c>
      <c r="N249" s="8">
        <v>0</v>
      </c>
      <c r="O249" s="8">
        <v>0</v>
      </c>
      <c r="P249" s="7">
        <f t="shared" si="139"/>
        <v>0</v>
      </c>
      <c r="Q249" s="6">
        <f>SUM(Q250:Q254)</f>
        <v>0</v>
      </c>
      <c r="R249" s="6">
        <f>SUM(R250:R254)</f>
        <v>0</v>
      </c>
      <c r="S249" s="6">
        <f>SUM(S250:S254)</f>
        <v>0</v>
      </c>
      <c r="T249" s="8">
        <v>0</v>
      </c>
      <c r="U249" s="8">
        <v>0</v>
      </c>
    </row>
    <row r="250" spans="1:21" ht="16.5" x14ac:dyDescent="0.25">
      <c r="A250" s="140"/>
      <c r="B250" s="144"/>
      <c r="C250" s="122"/>
      <c r="D250" s="10" t="s">
        <v>21</v>
      </c>
      <c r="E250" s="10" t="s">
        <v>21</v>
      </c>
      <c r="F250" s="10" t="s">
        <v>21</v>
      </c>
      <c r="G250" s="10" t="s">
        <v>21</v>
      </c>
      <c r="H250" s="12" t="s">
        <v>3</v>
      </c>
      <c r="I250" s="99" t="s">
        <v>22</v>
      </c>
      <c r="J250" s="8">
        <v>0</v>
      </c>
      <c r="K250" s="8">
        <v>0</v>
      </c>
      <c r="L250" s="8">
        <v>0</v>
      </c>
      <c r="M250" s="8">
        <v>0</v>
      </c>
      <c r="N250" s="8">
        <v>0</v>
      </c>
      <c r="O250" s="8">
        <v>0</v>
      </c>
      <c r="P250" s="7">
        <f t="shared" si="139"/>
        <v>0</v>
      </c>
      <c r="Q250" s="8">
        <v>0</v>
      </c>
      <c r="R250" s="8">
        <v>0</v>
      </c>
      <c r="S250" s="8">
        <v>0</v>
      </c>
      <c r="T250" s="8">
        <v>0</v>
      </c>
      <c r="U250" s="8">
        <v>0</v>
      </c>
    </row>
    <row r="251" spans="1:21" ht="49.5" x14ac:dyDescent="0.25">
      <c r="A251" s="140"/>
      <c r="B251" s="144"/>
      <c r="C251" s="122"/>
      <c r="D251" s="10" t="s">
        <v>21</v>
      </c>
      <c r="E251" s="10" t="s">
        <v>21</v>
      </c>
      <c r="F251" s="10" t="s">
        <v>21</v>
      </c>
      <c r="G251" s="10" t="s">
        <v>21</v>
      </c>
      <c r="H251" s="12" t="s">
        <v>5</v>
      </c>
      <c r="I251" s="99" t="s">
        <v>22</v>
      </c>
      <c r="J251" s="8">
        <v>0</v>
      </c>
      <c r="K251" s="8">
        <v>0</v>
      </c>
      <c r="L251" s="8">
        <v>0</v>
      </c>
      <c r="M251" s="8">
        <v>0</v>
      </c>
      <c r="N251" s="8">
        <v>0</v>
      </c>
      <c r="O251" s="8">
        <v>0</v>
      </c>
      <c r="P251" s="7">
        <f t="shared" si="139"/>
        <v>0</v>
      </c>
      <c r="Q251" s="8">
        <v>0</v>
      </c>
      <c r="R251" s="8">
        <v>0</v>
      </c>
      <c r="S251" s="8">
        <v>0</v>
      </c>
      <c r="T251" s="8">
        <v>0</v>
      </c>
      <c r="U251" s="8">
        <v>0</v>
      </c>
    </row>
    <row r="252" spans="1:21" ht="16.5" x14ac:dyDescent="0.25">
      <c r="A252" s="140"/>
      <c r="B252" s="144"/>
      <c r="C252" s="122"/>
      <c r="D252" s="10" t="s">
        <v>21</v>
      </c>
      <c r="E252" s="10" t="s">
        <v>21</v>
      </c>
      <c r="F252" s="10" t="s">
        <v>21</v>
      </c>
      <c r="G252" s="10" t="s">
        <v>21</v>
      </c>
      <c r="H252" s="103" t="s">
        <v>4</v>
      </c>
      <c r="I252" s="99" t="s">
        <v>22</v>
      </c>
      <c r="J252" s="8">
        <v>0</v>
      </c>
      <c r="K252" s="8">
        <v>0</v>
      </c>
      <c r="L252" s="8">
        <v>0</v>
      </c>
      <c r="M252" s="8">
        <v>0</v>
      </c>
      <c r="N252" s="8">
        <v>0</v>
      </c>
      <c r="O252" s="8">
        <v>0</v>
      </c>
      <c r="P252" s="7">
        <f t="shared" si="139"/>
        <v>0</v>
      </c>
      <c r="Q252" s="8">
        <v>0</v>
      </c>
      <c r="R252" s="8">
        <v>0</v>
      </c>
      <c r="S252" s="8">
        <v>0</v>
      </c>
      <c r="T252" s="8">
        <v>0</v>
      </c>
      <c r="U252" s="8">
        <v>0</v>
      </c>
    </row>
    <row r="253" spans="1:21" ht="82.5" x14ac:dyDescent="0.25">
      <c r="A253" s="140"/>
      <c r="B253" s="144"/>
      <c r="C253" s="122"/>
      <c r="D253" s="10" t="s">
        <v>21</v>
      </c>
      <c r="E253" s="10" t="s">
        <v>21</v>
      </c>
      <c r="F253" s="10" t="s">
        <v>21</v>
      </c>
      <c r="G253" s="10" t="s">
        <v>21</v>
      </c>
      <c r="H253" s="12" t="s">
        <v>6</v>
      </c>
      <c r="I253" s="99" t="s">
        <v>22</v>
      </c>
      <c r="J253" s="8">
        <v>0</v>
      </c>
      <c r="K253" s="8">
        <v>0</v>
      </c>
      <c r="L253" s="8">
        <v>0</v>
      </c>
      <c r="M253" s="8">
        <v>0</v>
      </c>
      <c r="N253" s="8">
        <v>0</v>
      </c>
      <c r="O253" s="8">
        <v>0</v>
      </c>
      <c r="P253" s="7">
        <f t="shared" si="139"/>
        <v>0</v>
      </c>
      <c r="Q253" s="8">
        <v>0</v>
      </c>
      <c r="R253" s="8">
        <v>0</v>
      </c>
      <c r="S253" s="8">
        <v>0</v>
      </c>
      <c r="T253" s="8">
        <v>0</v>
      </c>
      <c r="U253" s="8">
        <v>0</v>
      </c>
    </row>
    <row r="254" spans="1:21" ht="33" x14ac:dyDescent="0.25">
      <c r="A254" s="141"/>
      <c r="B254" s="145"/>
      <c r="C254" s="123"/>
      <c r="D254" s="10" t="s">
        <v>21</v>
      </c>
      <c r="E254" s="10" t="s">
        <v>21</v>
      </c>
      <c r="F254" s="10" t="s">
        <v>21</v>
      </c>
      <c r="G254" s="10" t="s">
        <v>21</v>
      </c>
      <c r="H254" s="99" t="s">
        <v>7</v>
      </c>
      <c r="I254" s="99" t="s">
        <v>22</v>
      </c>
      <c r="J254" s="8">
        <v>0</v>
      </c>
      <c r="K254" s="8">
        <v>0</v>
      </c>
      <c r="L254" s="8">
        <v>0</v>
      </c>
      <c r="M254" s="8">
        <v>0</v>
      </c>
      <c r="N254" s="8">
        <v>0</v>
      </c>
      <c r="O254" s="8">
        <v>0</v>
      </c>
      <c r="P254" s="7">
        <f t="shared" si="139"/>
        <v>0</v>
      </c>
      <c r="Q254" s="8">
        <v>0</v>
      </c>
      <c r="R254" s="8">
        <v>0</v>
      </c>
      <c r="S254" s="8">
        <v>0</v>
      </c>
      <c r="T254" s="8">
        <v>0</v>
      </c>
      <c r="U254" s="8">
        <v>0</v>
      </c>
    </row>
    <row r="255" spans="1:21" ht="82.5" x14ac:dyDescent="0.25">
      <c r="A255" s="37" t="s">
        <v>198</v>
      </c>
      <c r="B255" s="106" t="s">
        <v>181</v>
      </c>
      <c r="C255" s="1" t="s">
        <v>21</v>
      </c>
      <c r="D255" s="10" t="s">
        <v>21</v>
      </c>
      <c r="E255" s="10" t="s">
        <v>21</v>
      </c>
      <c r="F255" s="10" t="s">
        <v>21</v>
      </c>
      <c r="G255" s="10" t="s">
        <v>21</v>
      </c>
      <c r="H255" s="49" t="s">
        <v>21</v>
      </c>
      <c r="I255" s="72" t="s">
        <v>24</v>
      </c>
      <c r="J255" s="48">
        <v>100</v>
      </c>
      <c r="K255" s="48">
        <v>100</v>
      </c>
      <c r="L255" s="49" t="s">
        <v>21</v>
      </c>
      <c r="M255" s="49" t="s">
        <v>21</v>
      </c>
      <c r="N255" s="48">
        <v>100</v>
      </c>
      <c r="O255" s="48">
        <v>100</v>
      </c>
      <c r="P255" s="7">
        <f t="shared" si="139"/>
        <v>100</v>
      </c>
      <c r="Q255" s="48">
        <v>100</v>
      </c>
      <c r="R255" s="49" t="s">
        <v>21</v>
      </c>
      <c r="S255" s="49" t="s">
        <v>21</v>
      </c>
      <c r="T255" s="48">
        <v>100</v>
      </c>
      <c r="U255" s="48">
        <v>100</v>
      </c>
    </row>
    <row r="256" spans="1:21" ht="16.5" x14ac:dyDescent="0.25">
      <c r="A256" s="118" t="s">
        <v>40</v>
      </c>
      <c r="B256" s="134" t="s">
        <v>202</v>
      </c>
      <c r="C256" s="154" t="s">
        <v>50</v>
      </c>
      <c r="D256" s="10" t="s">
        <v>21</v>
      </c>
      <c r="E256" s="10" t="s">
        <v>21</v>
      </c>
      <c r="F256" s="10" t="s">
        <v>21</v>
      </c>
      <c r="G256" s="10" t="s">
        <v>21</v>
      </c>
      <c r="H256" s="12" t="s">
        <v>2</v>
      </c>
      <c r="I256" s="99" t="s">
        <v>22</v>
      </c>
      <c r="J256" s="6">
        <f>SUM(J257:J261)</f>
        <v>0</v>
      </c>
      <c r="K256" s="6">
        <f>SUM(K257:K261)</f>
        <v>0</v>
      </c>
      <c r="L256" s="6">
        <f>SUM(L257:L261)</f>
        <v>0</v>
      </c>
      <c r="M256" s="6">
        <f>SUM(M257:M261)</f>
        <v>0</v>
      </c>
      <c r="N256" s="6">
        <f>SUM(N257:N261)</f>
        <v>0</v>
      </c>
      <c r="O256" s="8">
        <v>0</v>
      </c>
      <c r="P256" s="7">
        <f t="shared" si="139"/>
        <v>0</v>
      </c>
      <c r="Q256" s="6">
        <f>SUM(Q257:Q261)</f>
        <v>0</v>
      </c>
      <c r="R256" s="6">
        <f>SUM(R257:R261)</f>
        <v>0</v>
      </c>
      <c r="S256" s="6">
        <f>SUM(S257:S261)</f>
        <v>0</v>
      </c>
      <c r="T256" s="6">
        <f>SUM(T257:T261)</f>
        <v>0</v>
      </c>
      <c r="U256" s="8">
        <v>0</v>
      </c>
    </row>
    <row r="257" spans="1:21" ht="16.5" x14ac:dyDescent="0.25">
      <c r="A257" s="119"/>
      <c r="B257" s="135"/>
      <c r="C257" s="155"/>
      <c r="D257" s="10" t="s">
        <v>21</v>
      </c>
      <c r="E257" s="10" t="s">
        <v>21</v>
      </c>
      <c r="F257" s="10" t="s">
        <v>21</v>
      </c>
      <c r="G257" s="10" t="s">
        <v>21</v>
      </c>
      <c r="H257" s="12" t="s">
        <v>3</v>
      </c>
      <c r="I257" s="99" t="s">
        <v>22</v>
      </c>
      <c r="J257" s="8">
        <v>0</v>
      </c>
      <c r="K257" s="8">
        <v>0</v>
      </c>
      <c r="L257" s="8">
        <v>0</v>
      </c>
      <c r="M257" s="8">
        <v>0</v>
      </c>
      <c r="N257" s="8">
        <v>0</v>
      </c>
      <c r="O257" s="8">
        <v>0</v>
      </c>
      <c r="P257" s="7">
        <f t="shared" si="139"/>
        <v>0</v>
      </c>
      <c r="Q257" s="8">
        <v>0</v>
      </c>
      <c r="R257" s="8">
        <v>0</v>
      </c>
      <c r="S257" s="8">
        <v>0</v>
      </c>
      <c r="T257" s="8">
        <v>0</v>
      </c>
      <c r="U257" s="8">
        <v>0</v>
      </c>
    </row>
    <row r="258" spans="1:21" ht="49.5" x14ac:dyDescent="0.25">
      <c r="A258" s="119"/>
      <c r="B258" s="135"/>
      <c r="C258" s="155"/>
      <c r="D258" s="10" t="s">
        <v>21</v>
      </c>
      <c r="E258" s="10" t="s">
        <v>21</v>
      </c>
      <c r="F258" s="10" t="s">
        <v>21</v>
      </c>
      <c r="G258" s="10" t="s">
        <v>21</v>
      </c>
      <c r="H258" s="12" t="s">
        <v>5</v>
      </c>
      <c r="I258" s="99" t="s">
        <v>22</v>
      </c>
      <c r="J258" s="8">
        <v>0</v>
      </c>
      <c r="K258" s="8">
        <v>0</v>
      </c>
      <c r="L258" s="8">
        <v>0</v>
      </c>
      <c r="M258" s="8">
        <v>0</v>
      </c>
      <c r="N258" s="8">
        <v>0</v>
      </c>
      <c r="O258" s="8">
        <v>0</v>
      </c>
      <c r="P258" s="7">
        <f t="shared" si="139"/>
        <v>0</v>
      </c>
      <c r="Q258" s="8">
        <v>0</v>
      </c>
      <c r="R258" s="8">
        <v>0</v>
      </c>
      <c r="S258" s="8">
        <v>0</v>
      </c>
      <c r="T258" s="8">
        <v>0</v>
      </c>
      <c r="U258" s="8">
        <v>0</v>
      </c>
    </row>
    <row r="259" spans="1:21" ht="16.5" x14ac:dyDescent="0.25">
      <c r="A259" s="119"/>
      <c r="B259" s="135"/>
      <c r="C259" s="155"/>
      <c r="D259" s="10" t="s">
        <v>21</v>
      </c>
      <c r="E259" s="10" t="s">
        <v>21</v>
      </c>
      <c r="F259" s="10" t="s">
        <v>21</v>
      </c>
      <c r="G259" s="10" t="s">
        <v>21</v>
      </c>
      <c r="H259" s="12" t="s">
        <v>4</v>
      </c>
      <c r="I259" s="99" t="s">
        <v>22</v>
      </c>
      <c r="J259" s="8">
        <v>0</v>
      </c>
      <c r="K259" s="8">
        <v>0</v>
      </c>
      <c r="L259" s="8">
        <v>0</v>
      </c>
      <c r="M259" s="8">
        <v>0</v>
      </c>
      <c r="N259" s="8">
        <v>0</v>
      </c>
      <c r="O259" s="8">
        <v>0</v>
      </c>
      <c r="P259" s="7">
        <f t="shared" si="139"/>
        <v>0</v>
      </c>
      <c r="Q259" s="8">
        <v>0</v>
      </c>
      <c r="R259" s="8">
        <v>0</v>
      </c>
      <c r="S259" s="8">
        <v>0</v>
      </c>
      <c r="T259" s="8">
        <v>0</v>
      </c>
      <c r="U259" s="8">
        <v>0</v>
      </c>
    </row>
    <row r="260" spans="1:21" ht="82.5" x14ac:dyDescent="0.25">
      <c r="A260" s="119"/>
      <c r="B260" s="135"/>
      <c r="C260" s="155"/>
      <c r="D260" s="10" t="s">
        <v>21</v>
      </c>
      <c r="E260" s="10" t="s">
        <v>21</v>
      </c>
      <c r="F260" s="10" t="s">
        <v>21</v>
      </c>
      <c r="G260" s="10" t="s">
        <v>21</v>
      </c>
      <c r="H260" s="12" t="s">
        <v>6</v>
      </c>
      <c r="I260" s="99" t="s">
        <v>22</v>
      </c>
      <c r="J260" s="8">
        <v>0</v>
      </c>
      <c r="K260" s="8">
        <v>0</v>
      </c>
      <c r="L260" s="8">
        <v>0</v>
      </c>
      <c r="M260" s="8">
        <v>0</v>
      </c>
      <c r="N260" s="8">
        <v>0</v>
      </c>
      <c r="O260" s="8">
        <v>0</v>
      </c>
      <c r="P260" s="7">
        <f t="shared" si="139"/>
        <v>0</v>
      </c>
      <c r="Q260" s="8">
        <v>0</v>
      </c>
      <c r="R260" s="8">
        <v>0</v>
      </c>
      <c r="S260" s="8">
        <v>0</v>
      </c>
      <c r="T260" s="8">
        <v>0</v>
      </c>
      <c r="U260" s="8">
        <v>0</v>
      </c>
    </row>
    <row r="261" spans="1:21" ht="33" x14ac:dyDescent="0.3">
      <c r="A261" s="24"/>
      <c r="B261" s="136"/>
      <c r="C261" s="156"/>
      <c r="D261" s="10" t="s">
        <v>21</v>
      </c>
      <c r="E261" s="10" t="s">
        <v>21</v>
      </c>
      <c r="F261" s="10" t="s">
        <v>21</v>
      </c>
      <c r="G261" s="10" t="s">
        <v>21</v>
      </c>
      <c r="H261" s="12" t="s">
        <v>7</v>
      </c>
      <c r="I261" s="99" t="s">
        <v>22</v>
      </c>
      <c r="J261" s="8">
        <v>0</v>
      </c>
      <c r="K261" s="8">
        <v>0</v>
      </c>
      <c r="L261" s="8">
        <v>0</v>
      </c>
      <c r="M261" s="8">
        <v>0</v>
      </c>
      <c r="N261" s="8">
        <v>0</v>
      </c>
      <c r="O261" s="8">
        <v>0</v>
      </c>
      <c r="P261" s="7">
        <f t="shared" si="139"/>
        <v>0</v>
      </c>
      <c r="Q261" s="8">
        <v>0</v>
      </c>
      <c r="R261" s="8">
        <v>0</v>
      </c>
      <c r="S261" s="8">
        <v>0</v>
      </c>
      <c r="T261" s="8">
        <v>0</v>
      </c>
      <c r="U261" s="8">
        <v>0</v>
      </c>
    </row>
    <row r="262" spans="1:21" ht="165" x14ac:dyDescent="0.25">
      <c r="A262" s="37" t="s">
        <v>199</v>
      </c>
      <c r="B262" s="109" t="s">
        <v>183</v>
      </c>
      <c r="C262" s="1" t="s">
        <v>21</v>
      </c>
      <c r="D262" s="10" t="s">
        <v>21</v>
      </c>
      <c r="E262" s="10" t="s">
        <v>21</v>
      </c>
      <c r="F262" s="10" t="s">
        <v>21</v>
      </c>
      <c r="G262" s="10" t="s">
        <v>21</v>
      </c>
      <c r="H262" s="49" t="s">
        <v>21</v>
      </c>
      <c r="I262" s="72" t="s">
        <v>24</v>
      </c>
      <c r="J262" s="48">
        <v>65</v>
      </c>
      <c r="K262" s="48">
        <v>65</v>
      </c>
      <c r="L262" s="49" t="s">
        <v>21</v>
      </c>
      <c r="M262" s="49" t="s">
        <v>21</v>
      </c>
      <c r="N262" s="48">
        <v>70.400000000000006</v>
      </c>
      <c r="O262" s="48">
        <v>65</v>
      </c>
      <c r="P262" s="7">
        <f t="shared" si="139"/>
        <v>70.400000000000006</v>
      </c>
      <c r="Q262" s="48">
        <v>65</v>
      </c>
      <c r="R262" s="49" t="s">
        <v>21</v>
      </c>
      <c r="S262" s="49" t="s">
        <v>21</v>
      </c>
      <c r="T262" s="48">
        <v>70.400000000000006</v>
      </c>
      <c r="U262" s="48">
        <v>65</v>
      </c>
    </row>
    <row r="263" spans="1:21" ht="16.5" x14ac:dyDescent="0.25">
      <c r="A263" s="118" t="s">
        <v>41</v>
      </c>
      <c r="B263" s="134" t="s">
        <v>99</v>
      </c>
      <c r="C263" s="154" t="s">
        <v>50</v>
      </c>
      <c r="D263" s="10" t="s">
        <v>21</v>
      </c>
      <c r="E263" s="10" t="s">
        <v>21</v>
      </c>
      <c r="F263" s="10" t="s">
        <v>21</v>
      </c>
      <c r="G263" s="10" t="s">
        <v>21</v>
      </c>
      <c r="H263" s="12" t="s">
        <v>2</v>
      </c>
      <c r="I263" s="99" t="s">
        <v>22</v>
      </c>
      <c r="J263" s="8">
        <v>0</v>
      </c>
      <c r="K263" s="6">
        <f>SUM(K264:K268)</f>
        <v>0</v>
      </c>
      <c r="L263" s="6">
        <f>SUM(L264:L268)</f>
        <v>0</v>
      </c>
      <c r="M263" s="6">
        <f>SUM(M264:M268)</f>
        <v>0</v>
      </c>
      <c r="N263" s="8">
        <v>0</v>
      </c>
      <c r="O263" s="8">
        <v>0</v>
      </c>
      <c r="P263" s="7">
        <f t="shared" si="139"/>
        <v>0</v>
      </c>
      <c r="Q263" s="6">
        <f>SUM(Q264:Q268)</f>
        <v>0</v>
      </c>
      <c r="R263" s="6">
        <f>SUM(R264:R268)</f>
        <v>0</v>
      </c>
      <c r="S263" s="6">
        <f>SUM(S264:S268)</f>
        <v>0</v>
      </c>
      <c r="T263" s="8">
        <v>0</v>
      </c>
      <c r="U263" s="8">
        <v>0</v>
      </c>
    </row>
    <row r="264" spans="1:21" ht="16.5" x14ac:dyDescent="0.25">
      <c r="A264" s="119"/>
      <c r="B264" s="137"/>
      <c r="C264" s="155"/>
      <c r="D264" s="10" t="s">
        <v>21</v>
      </c>
      <c r="E264" s="10" t="s">
        <v>21</v>
      </c>
      <c r="F264" s="10" t="s">
        <v>21</v>
      </c>
      <c r="G264" s="10" t="s">
        <v>21</v>
      </c>
      <c r="H264" s="12" t="s">
        <v>3</v>
      </c>
      <c r="I264" s="99" t="s">
        <v>22</v>
      </c>
      <c r="J264" s="8">
        <v>0</v>
      </c>
      <c r="K264" s="8">
        <v>0</v>
      </c>
      <c r="L264" s="8">
        <v>0</v>
      </c>
      <c r="M264" s="8">
        <v>0</v>
      </c>
      <c r="N264" s="8">
        <v>0</v>
      </c>
      <c r="O264" s="8">
        <v>0</v>
      </c>
      <c r="P264" s="7">
        <f t="shared" si="139"/>
        <v>0</v>
      </c>
      <c r="Q264" s="8">
        <v>0</v>
      </c>
      <c r="R264" s="8">
        <v>0</v>
      </c>
      <c r="S264" s="8">
        <v>0</v>
      </c>
      <c r="T264" s="8">
        <v>0</v>
      </c>
      <c r="U264" s="8">
        <v>0</v>
      </c>
    </row>
    <row r="265" spans="1:21" ht="49.5" x14ac:dyDescent="0.25">
      <c r="A265" s="119"/>
      <c r="B265" s="137"/>
      <c r="C265" s="155"/>
      <c r="D265" s="10" t="s">
        <v>21</v>
      </c>
      <c r="E265" s="10" t="s">
        <v>21</v>
      </c>
      <c r="F265" s="10" t="s">
        <v>21</v>
      </c>
      <c r="G265" s="10" t="s">
        <v>21</v>
      </c>
      <c r="H265" s="12" t="s">
        <v>5</v>
      </c>
      <c r="I265" s="99" t="s">
        <v>22</v>
      </c>
      <c r="J265" s="8">
        <v>0</v>
      </c>
      <c r="K265" s="8">
        <v>0</v>
      </c>
      <c r="L265" s="8">
        <v>0</v>
      </c>
      <c r="M265" s="8">
        <v>0</v>
      </c>
      <c r="N265" s="8">
        <v>0</v>
      </c>
      <c r="O265" s="8">
        <v>0</v>
      </c>
      <c r="P265" s="7">
        <f t="shared" si="139"/>
        <v>0</v>
      </c>
      <c r="Q265" s="8">
        <v>0</v>
      </c>
      <c r="R265" s="8">
        <v>0</v>
      </c>
      <c r="S265" s="8">
        <v>0</v>
      </c>
      <c r="T265" s="8">
        <v>0</v>
      </c>
      <c r="U265" s="8">
        <v>0</v>
      </c>
    </row>
    <row r="266" spans="1:21" ht="16.5" x14ac:dyDescent="0.25">
      <c r="A266" s="119"/>
      <c r="B266" s="137"/>
      <c r="C266" s="155"/>
      <c r="D266" s="10" t="s">
        <v>21</v>
      </c>
      <c r="E266" s="10" t="s">
        <v>21</v>
      </c>
      <c r="F266" s="10" t="s">
        <v>21</v>
      </c>
      <c r="G266" s="10" t="s">
        <v>21</v>
      </c>
      <c r="H266" s="12" t="s">
        <v>4</v>
      </c>
      <c r="I266" s="99" t="s">
        <v>22</v>
      </c>
      <c r="J266" s="8">
        <v>0</v>
      </c>
      <c r="K266" s="8">
        <v>0</v>
      </c>
      <c r="L266" s="8">
        <v>0</v>
      </c>
      <c r="M266" s="8">
        <v>0</v>
      </c>
      <c r="N266" s="8">
        <v>0</v>
      </c>
      <c r="O266" s="8">
        <v>0</v>
      </c>
      <c r="P266" s="7">
        <f t="shared" si="139"/>
        <v>0</v>
      </c>
      <c r="Q266" s="8">
        <v>0</v>
      </c>
      <c r="R266" s="8">
        <v>0</v>
      </c>
      <c r="S266" s="8">
        <v>0</v>
      </c>
      <c r="T266" s="8">
        <v>0</v>
      </c>
      <c r="U266" s="8">
        <v>0</v>
      </c>
    </row>
    <row r="267" spans="1:21" ht="82.5" x14ac:dyDescent="0.3">
      <c r="A267" s="23"/>
      <c r="B267" s="137"/>
      <c r="C267" s="155"/>
      <c r="D267" s="10" t="s">
        <v>21</v>
      </c>
      <c r="E267" s="10" t="s">
        <v>21</v>
      </c>
      <c r="F267" s="10" t="s">
        <v>21</v>
      </c>
      <c r="G267" s="10" t="s">
        <v>21</v>
      </c>
      <c r="H267" s="12" t="s">
        <v>6</v>
      </c>
      <c r="I267" s="99" t="s">
        <v>22</v>
      </c>
      <c r="J267" s="8">
        <v>0</v>
      </c>
      <c r="K267" s="8">
        <v>0</v>
      </c>
      <c r="L267" s="8">
        <v>0</v>
      </c>
      <c r="M267" s="8">
        <v>0</v>
      </c>
      <c r="N267" s="8">
        <v>0</v>
      </c>
      <c r="O267" s="8">
        <v>0</v>
      </c>
      <c r="P267" s="7">
        <f t="shared" si="139"/>
        <v>0</v>
      </c>
      <c r="Q267" s="8">
        <v>0</v>
      </c>
      <c r="R267" s="8">
        <v>0</v>
      </c>
      <c r="S267" s="8">
        <v>0</v>
      </c>
      <c r="T267" s="8">
        <v>0</v>
      </c>
      <c r="U267" s="8">
        <v>0</v>
      </c>
    </row>
    <row r="268" spans="1:21" ht="33" x14ac:dyDescent="0.3">
      <c r="A268" s="24"/>
      <c r="B268" s="138"/>
      <c r="C268" s="156"/>
      <c r="D268" s="10" t="s">
        <v>21</v>
      </c>
      <c r="E268" s="10" t="s">
        <v>21</v>
      </c>
      <c r="F268" s="10" t="s">
        <v>21</v>
      </c>
      <c r="G268" s="10" t="s">
        <v>21</v>
      </c>
      <c r="H268" s="12" t="s">
        <v>7</v>
      </c>
      <c r="I268" s="99" t="s">
        <v>22</v>
      </c>
      <c r="J268" s="8">
        <v>0</v>
      </c>
      <c r="K268" s="8">
        <v>0</v>
      </c>
      <c r="L268" s="8">
        <v>0</v>
      </c>
      <c r="M268" s="8">
        <v>0</v>
      </c>
      <c r="N268" s="8">
        <v>0</v>
      </c>
      <c r="O268" s="8">
        <v>0</v>
      </c>
      <c r="P268" s="7">
        <f t="shared" si="139"/>
        <v>0</v>
      </c>
      <c r="Q268" s="8">
        <v>0</v>
      </c>
      <c r="R268" s="8">
        <v>0</v>
      </c>
      <c r="S268" s="8">
        <v>0</v>
      </c>
      <c r="T268" s="8">
        <v>0</v>
      </c>
      <c r="U268" s="8">
        <v>0</v>
      </c>
    </row>
    <row r="269" spans="1:21" ht="115.5" x14ac:dyDescent="0.25">
      <c r="A269" s="37" t="s">
        <v>200</v>
      </c>
      <c r="B269" s="110" t="s">
        <v>184</v>
      </c>
      <c r="C269" s="1" t="s">
        <v>21</v>
      </c>
      <c r="D269" s="10" t="s">
        <v>21</v>
      </c>
      <c r="E269" s="10" t="s">
        <v>21</v>
      </c>
      <c r="F269" s="10" t="s">
        <v>21</v>
      </c>
      <c r="G269" s="10" t="s">
        <v>21</v>
      </c>
      <c r="H269" s="49" t="s">
        <v>21</v>
      </c>
      <c r="I269" s="72" t="s">
        <v>24</v>
      </c>
      <c r="J269" s="48">
        <v>100</v>
      </c>
      <c r="K269" s="48">
        <v>100</v>
      </c>
      <c r="L269" s="49" t="s">
        <v>21</v>
      </c>
      <c r="M269" s="49" t="s">
        <v>21</v>
      </c>
      <c r="N269" s="48">
        <v>100</v>
      </c>
      <c r="O269" s="48">
        <v>100</v>
      </c>
      <c r="P269" s="7">
        <f t="shared" si="139"/>
        <v>100</v>
      </c>
      <c r="Q269" s="48">
        <v>100</v>
      </c>
      <c r="R269" s="49" t="s">
        <v>21</v>
      </c>
      <c r="S269" s="49" t="s">
        <v>21</v>
      </c>
      <c r="T269" s="48">
        <v>100</v>
      </c>
      <c r="U269" s="48">
        <v>100</v>
      </c>
    </row>
    <row r="270" spans="1:21" ht="16.5" x14ac:dyDescent="0.25">
      <c r="A270" s="118" t="s">
        <v>42</v>
      </c>
      <c r="B270" s="134" t="s">
        <v>100</v>
      </c>
      <c r="C270" s="154" t="s">
        <v>50</v>
      </c>
      <c r="D270" s="10" t="s">
        <v>21</v>
      </c>
      <c r="E270" s="10" t="s">
        <v>21</v>
      </c>
      <c r="F270" s="10" t="s">
        <v>21</v>
      </c>
      <c r="G270" s="10" t="s">
        <v>21</v>
      </c>
      <c r="H270" s="12" t="s">
        <v>2</v>
      </c>
      <c r="I270" s="99" t="s">
        <v>22</v>
      </c>
      <c r="J270" s="8">
        <v>0</v>
      </c>
      <c r="K270" s="6">
        <f>SUM(K271:K275)</f>
        <v>0</v>
      </c>
      <c r="L270" s="6">
        <f>SUM(L271:L275)</f>
        <v>0</v>
      </c>
      <c r="M270" s="6">
        <f>SUM(M271:M275)</f>
        <v>0</v>
      </c>
      <c r="N270" s="8">
        <v>0</v>
      </c>
      <c r="O270" s="8">
        <v>0</v>
      </c>
      <c r="P270" s="7">
        <f t="shared" ref="P270:P282" si="141">N270</f>
        <v>0</v>
      </c>
      <c r="Q270" s="6">
        <f>SUM(Q271:Q275)</f>
        <v>0</v>
      </c>
      <c r="R270" s="6">
        <f>SUM(R271:R275)</f>
        <v>0</v>
      </c>
      <c r="S270" s="6">
        <f>SUM(S271:S275)</f>
        <v>0</v>
      </c>
      <c r="T270" s="8">
        <v>0</v>
      </c>
      <c r="U270" s="8">
        <v>0</v>
      </c>
    </row>
    <row r="271" spans="1:21" ht="16.5" x14ac:dyDescent="0.25">
      <c r="A271" s="119"/>
      <c r="B271" s="137"/>
      <c r="C271" s="155"/>
      <c r="D271" s="10" t="s">
        <v>21</v>
      </c>
      <c r="E271" s="10" t="s">
        <v>21</v>
      </c>
      <c r="F271" s="10" t="s">
        <v>21</v>
      </c>
      <c r="G271" s="10" t="s">
        <v>21</v>
      </c>
      <c r="H271" s="12" t="s">
        <v>3</v>
      </c>
      <c r="I271" s="99" t="s">
        <v>22</v>
      </c>
      <c r="J271" s="8">
        <v>0</v>
      </c>
      <c r="K271" s="8">
        <v>0</v>
      </c>
      <c r="L271" s="8">
        <v>0</v>
      </c>
      <c r="M271" s="8">
        <v>0</v>
      </c>
      <c r="N271" s="8">
        <v>0</v>
      </c>
      <c r="O271" s="8">
        <v>0</v>
      </c>
      <c r="P271" s="7">
        <f t="shared" si="141"/>
        <v>0</v>
      </c>
      <c r="Q271" s="8">
        <v>0</v>
      </c>
      <c r="R271" s="8">
        <v>0</v>
      </c>
      <c r="S271" s="8">
        <v>0</v>
      </c>
      <c r="T271" s="8">
        <v>0</v>
      </c>
      <c r="U271" s="8">
        <v>0</v>
      </c>
    </row>
    <row r="272" spans="1:21" ht="49.5" x14ac:dyDescent="0.25">
      <c r="A272" s="119"/>
      <c r="B272" s="137"/>
      <c r="C272" s="155"/>
      <c r="D272" s="10" t="s">
        <v>21</v>
      </c>
      <c r="E272" s="10" t="s">
        <v>21</v>
      </c>
      <c r="F272" s="10" t="s">
        <v>21</v>
      </c>
      <c r="G272" s="10" t="s">
        <v>21</v>
      </c>
      <c r="H272" s="12" t="s">
        <v>5</v>
      </c>
      <c r="I272" s="99" t="s">
        <v>22</v>
      </c>
      <c r="J272" s="8">
        <v>0</v>
      </c>
      <c r="K272" s="8">
        <v>0</v>
      </c>
      <c r="L272" s="8">
        <v>0</v>
      </c>
      <c r="M272" s="8">
        <v>0</v>
      </c>
      <c r="N272" s="8">
        <v>0</v>
      </c>
      <c r="O272" s="8">
        <v>0</v>
      </c>
      <c r="P272" s="7">
        <f t="shared" si="141"/>
        <v>0</v>
      </c>
      <c r="Q272" s="8">
        <v>0</v>
      </c>
      <c r="R272" s="8">
        <v>0</v>
      </c>
      <c r="S272" s="8">
        <v>0</v>
      </c>
      <c r="T272" s="8">
        <v>0</v>
      </c>
      <c r="U272" s="8">
        <v>0</v>
      </c>
    </row>
    <row r="273" spans="1:21" ht="16.5" x14ac:dyDescent="0.25">
      <c r="A273" s="119"/>
      <c r="B273" s="137"/>
      <c r="C273" s="155"/>
      <c r="D273" s="10" t="s">
        <v>21</v>
      </c>
      <c r="E273" s="10" t="s">
        <v>21</v>
      </c>
      <c r="F273" s="10" t="s">
        <v>21</v>
      </c>
      <c r="G273" s="10" t="s">
        <v>21</v>
      </c>
      <c r="H273" s="12" t="s">
        <v>4</v>
      </c>
      <c r="I273" s="99" t="s">
        <v>22</v>
      </c>
      <c r="J273" s="8">
        <v>0</v>
      </c>
      <c r="K273" s="8">
        <v>0</v>
      </c>
      <c r="L273" s="8">
        <v>0</v>
      </c>
      <c r="M273" s="8">
        <v>0</v>
      </c>
      <c r="N273" s="8">
        <v>0</v>
      </c>
      <c r="O273" s="8">
        <v>0</v>
      </c>
      <c r="P273" s="7">
        <f t="shared" si="141"/>
        <v>0</v>
      </c>
      <c r="Q273" s="8">
        <v>0</v>
      </c>
      <c r="R273" s="8">
        <v>0</v>
      </c>
      <c r="S273" s="8">
        <v>0</v>
      </c>
      <c r="T273" s="8">
        <v>0</v>
      </c>
      <c r="U273" s="8">
        <v>0</v>
      </c>
    </row>
    <row r="274" spans="1:21" ht="82.5" x14ac:dyDescent="0.25">
      <c r="A274" s="119"/>
      <c r="B274" s="137"/>
      <c r="C274" s="155"/>
      <c r="D274" s="10" t="s">
        <v>21</v>
      </c>
      <c r="E274" s="10" t="s">
        <v>21</v>
      </c>
      <c r="F274" s="10" t="s">
        <v>21</v>
      </c>
      <c r="G274" s="10" t="s">
        <v>21</v>
      </c>
      <c r="H274" s="12" t="s">
        <v>6</v>
      </c>
      <c r="I274" s="99" t="s">
        <v>22</v>
      </c>
      <c r="J274" s="8">
        <v>0</v>
      </c>
      <c r="K274" s="8">
        <v>0</v>
      </c>
      <c r="L274" s="8">
        <v>0</v>
      </c>
      <c r="M274" s="8">
        <v>0</v>
      </c>
      <c r="N274" s="8">
        <v>0</v>
      </c>
      <c r="O274" s="8">
        <v>0</v>
      </c>
      <c r="P274" s="7">
        <f t="shared" si="141"/>
        <v>0</v>
      </c>
      <c r="Q274" s="8">
        <v>0</v>
      </c>
      <c r="R274" s="8">
        <v>0</v>
      </c>
      <c r="S274" s="8">
        <v>0</v>
      </c>
      <c r="T274" s="8">
        <v>0</v>
      </c>
      <c r="U274" s="8">
        <v>0</v>
      </c>
    </row>
    <row r="275" spans="1:21" ht="33" x14ac:dyDescent="0.25">
      <c r="A275" s="120"/>
      <c r="B275" s="138"/>
      <c r="C275" s="156"/>
      <c r="D275" s="10" t="s">
        <v>21</v>
      </c>
      <c r="E275" s="10" t="s">
        <v>21</v>
      </c>
      <c r="F275" s="10" t="s">
        <v>21</v>
      </c>
      <c r="G275" s="10" t="s">
        <v>21</v>
      </c>
      <c r="H275" s="12" t="s">
        <v>7</v>
      </c>
      <c r="I275" s="99" t="s">
        <v>22</v>
      </c>
      <c r="J275" s="8">
        <v>0</v>
      </c>
      <c r="K275" s="8">
        <v>0</v>
      </c>
      <c r="L275" s="8">
        <v>0</v>
      </c>
      <c r="M275" s="8">
        <v>0</v>
      </c>
      <c r="N275" s="8">
        <v>0</v>
      </c>
      <c r="O275" s="8">
        <v>0</v>
      </c>
      <c r="P275" s="7">
        <f t="shared" si="141"/>
        <v>0</v>
      </c>
      <c r="Q275" s="8">
        <v>0</v>
      </c>
      <c r="R275" s="8">
        <v>0</v>
      </c>
      <c r="S275" s="8">
        <v>0</v>
      </c>
      <c r="T275" s="8">
        <v>0</v>
      </c>
      <c r="U275" s="8">
        <v>0</v>
      </c>
    </row>
    <row r="276" spans="1:21" ht="82.5" x14ac:dyDescent="0.25">
      <c r="A276" s="111" t="s">
        <v>201</v>
      </c>
      <c r="B276" s="111" t="s">
        <v>185</v>
      </c>
      <c r="C276" s="8" t="s">
        <v>21</v>
      </c>
      <c r="D276" s="10" t="s">
        <v>21</v>
      </c>
      <c r="E276" s="10" t="s">
        <v>21</v>
      </c>
      <c r="F276" s="10" t="s">
        <v>21</v>
      </c>
      <c r="G276" s="10" t="s">
        <v>21</v>
      </c>
      <c r="H276" s="112" t="s">
        <v>25</v>
      </c>
      <c r="I276" s="8"/>
      <c r="J276" s="8">
        <v>161</v>
      </c>
      <c r="K276" s="8">
        <v>90</v>
      </c>
      <c r="L276" s="8" t="s">
        <v>21</v>
      </c>
      <c r="M276" s="8" t="s">
        <v>21</v>
      </c>
      <c r="N276" s="8">
        <v>125</v>
      </c>
      <c r="O276" s="8">
        <v>90</v>
      </c>
      <c r="P276" s="7">
        <f t="shared" si="141"/>
        <v>125</v>
      </c>
      <c r="Q276" s="8">
        <v>90</v>
      </c>
      <c r="R276" s="8" t="s">
        <v>21</v>
      </c>
      <c r="S276" s="8" t="s">
        <v>21</v>
      </c>
      <c r="T276" s="8">
        <v>125</v>
      </c>
      <c r="U276" s="8">
        <v>90</v>
      </c>
    </row>
    <row r="277" spans="1:21" ht="26.25" customHeight="1" x14ac:dyDescent="0.25">
      <c r="A277" s="170" t="s">
        <v>20</v>
      </c>
      <c r="B277" s="170" t="s">
        <v>58</v>
      </c>
      <c r="C277" s="149"/>
      <c r="D277" s="91" t="s">
        <v>131</v>
      </c>
      <c r="E277" s="28" t="s">
        <v>21</v>
      </c>
      <c r="F277" s="92" t="s">
        <v>130</v>
      </c>
      <c r="G277" s="28" t="s">
        <v>21</v>
      </c>
      <c r="H277" s="74" t="s">
        <v>2</v>
      </c>
      <c r="I277" s="16" t="s">
        <v>22</v>
      </c>
      <c r="J277" s="7">
        <v>140419.5</v>
      </c>
      <c r="K277" s="7">
        <f>SUM(K278:K282)</f>
        <v>138353.79999999999</v>
      </c>
      <c r="L277" s="7">
        <f>L279</f>
        <v>131573.71354999999</v>
      </c>
      <c r="M277" s="7">
        <f>M279</f>
        <v>131573.71354999999</v>
      </c>
      <c r="N277" s="7">
        <f>N279</f>
        <v>130520.89945</v>
      </c>
      <c r="O277" s="7">
        <f>O279</f>
        <v>128961.1</v>
      </c>
      <c r="P277" s="7">
        <f t="shared" si="141"/>
        <v>130520.89945</v>
      </c>
      <c r="Q277" s="7">
        <f>SUM(Q278:Q282)</f>
        <v>136153.70000000001</v>
      </c>
      <c r="R277" s="7">
        <f>R279</f>
        <v>135851.6</v>
      </c>
      <c r="S277" s="7">
        <f>S279</f>
        <v>136153.72</v>
      </c>
      <c r="T277" s="7">
        <f>T279</f>
        <v>126830.21</v>
      </c>
      <c r="U277" s="7">
        <f>U279</f>
        <v>135893.5</v>
      </c>
    </row>
    <row r="278" spans="1:21" ht="33" x14ac:dyDescent="0.25">
      <c r="A278" s="171"/>
      <c r="B278" s="171"/>
      <c r="C278" s="149"/>
      <c r="D278" s="113" t="s">
        <v>21</v>
      </c>
      <c r="E278" s="113" t="s">
        <v>21</v>
      </c>
      <c r="F278" s="113" t="s">
        <v>21</v>
      </c>
      <c r="G278" s="113" t="s">
        <v>21</v>
      </c>
      <c r="H278" s="74" t="s">
        <v>3</v>
      </c>
      <c r="I278" s="16" t="s">
        <v>22</v>
      </c>
      <c r="J278" s="7">
        <v>202.4</v>
      </c>
      <c r="K278" s="7">
        <v>0</v>
      </c>
      <c r="L278" s="7">
        <v>0</v>
      </c>
      <c r="M278" s="7">
        <v>0</v>
      </c>
      <c r="N278" s="7">
        <v>0</v>
      </c>
      <c r="O278" s="7">
        <v>0</v>
      </c>
      <c r="P278" s="7">
        <f t="shared" si="141"/>
        <v>0</v>
      </c>
      <c r="Q278" s="7">
        <v>0</v>
      </c>
      <c r="R278" s="7">
        <v>0</v>
      </c>
      <c r="S278" s="7">
        <v>0</v>
      </c>
      <c r="T278" s="7">
        <v>0</v>
      </c>
      <c r="U278" s="7">
        <v>0</v>
      </c>
    </row>
    <row r="279" spans="1:21" ht="49.5" x14ac:dyDescent="0.25">
      <c r="A279" s="171"/>
      <c r="B279" s="171"/>
      <c r="C279" s="149"/>
      <c r="D279" s="113" t="s">
        <v>21</v>
      </c>
      <c r="E279" s="113" t="s">
        <v>21</v>
      </c>
      <c r="F279" s="113" t="s">
        <v>21</v>
      </c>
      <c r="G279" s="113" t="s">
        <v>21</v>
      </c>
      <c r="H279" s="74" t="s">
        <v>5</v>
      </c>
      <c r="I279" s="16" t="s">
        <v>22</v>
      </c>
      <c r="J279" s="7">
        <v>140217.1</v>
      </c>
      <c r="K279" s="7">
        <v>138353.79999999999</v>
      </c>
      <c r="L279" s="7">
        <v>131573.71354999999</v>
      </c>
      <c r="M279" s="7">
        <v>131573.71354999999</v>
      </c>
      <c r="N279" s="7">
        <v>130520.89945</v>
      </c>
      <c r="O279" s="7">
        <v>128961.1</v>
      </c>
      <c r="P279" s="7">
        <f t="shared" si="141"/>
        <v>130520.89945</v>
      </c>
      <c r="Q279" s="7">
        <v>136153.70000000001</v>
      </c>
      <c r="R279" s="7">
        <v>135851.6</v>
      </c>
      <c r="S279" s="7">
        <v>136153.72</v>
      </c>
      <c r="T279" s="7">
        <v>126830.21</v>
      </c>
      <c r="U279" s="7">
        <v>135893.5</v>
      </c>
    </row>
    <row r="280" spans="1:21" ht="16.5" x14ac:dyDescent="0.25">
      <c r="A280" s="171"/>
      <c r="B280" s="114"/>
      <c r="C280" s="149"/>
      <c r="D280" s="91" t="s">
        <v>21</v>
      </c>
      <c r="E280" s="28" t="s">
        <v>21</v>
      </c>
      <c r="F280" s="28" t="s">
        <v>21</v>
      </c>
      <c r="G280" s="28" t="s">
        <v>21</v>
      </c>
      <c r="H280" s="74" t="s">
        <v>4</v>
      </c>
      <c r="I280" s="16" t="s">
        <v>22</v>
      </c>
      <c r="J280" s="7">
        <v>0</v>
      </c>
      <c r="K280" s="7">
        <v>0</v>
      </c>
      <c r="L280" s="7">
        <v>0</v>
      </c>
      <c r="M280" s="7">
        <v>0</v>
      </c>
      <c r="N280" s="7">
        <v>0</v>
      </c>
      <c r="O280" s="7">
        <v>0</v>
      </c>
      <c r="P280" s="7">
        <f t="shared" si="141"/>
        <v>0</v>
      </c>
      <c r="Q280" s="7">
        <v>0</v>
      </c>
      <c r="R280" s="7">
        <v>0</v>
      </c>
      <c r="S280" s="7">
        <v>0</v>
      </c>
      <c r="T280" s="7">
        <v>0</v>
      </c>
      <c r="U280" s="7">
        <v>0</v>
      </c>
    </row>
    <row r="281" spans="1:21" ht="82.5" x14ac:dyDescent="0.25">
      <c r="A281" s="171"/>
      <c r="B281" s="114"/>
      <c r="C281" s="149"/>
      <c r="D281" s="91" t="s">
        <v>21</v>
      </c>
      <c r="E281" s="28" t="s">
        <v>21</v>
      </c>
      <c r="F281" s="28" t="s">
        <v>21</v>
      </c>
      <c r="G281" s="28" t="s">
        <v>21</v>
      </c>
      <c r="H281" s="74" t="s">
        <v>6</v>
      </c>
      <c r="I281" s="16" t="s">
        <v>22</v>
      </c>
      <c r="J281" s="7">
        <v>0</v>
      </c>
      <c r="K281" s="7">
        <v>0</v>
      </c>
      <c r="L281" s="7">
        <v>0</v>
      </c>
      <c r="M281" s="7">
        <v>0</v>
      </c>
      <c r="N281" s="7">
        <v>0</v>
      </c>
      <c r="O281" s="7">
        <v>0</v>
      </c>
      <c r="P281" s="7">
        <f t="shared" si="141"/>
        <v>0</v>
      </c>
      <c r="Q281" s="7">
        <v>0</v>
      </c>
      <c r="R281" s="7">
        <v>0</v>
      </c>
      <c r="S281" s="7">
        <v>0</v>
      </c>
      <c r="T281" s="7">
        <v>0</v>
      </c>
      <c r="U281" s="7">
        <v>0</v>
      </c>
    </row>
    <row r="282" spans="1:21" ht="33" x14ac:dyDescent="0.25">
      <c r="A282" s="115"/>
      <c r="B282" s="115"/>
      <c r="C282" s="149"/>
      <c r="D282" s="91" t="s">
        <v>21</v>
      </c>
      <c r="E282" s="28" t="s">
        <v>21</v>
      </c>
      <c r="F282" s="28" t="s">
        <v>21</v>
      </c>
      <c r="G282" s="28" t="s">
        <v>21</v>
      </c>
      <c r="H282" s="74" t="s">
        <v>7</v>
      </c>
      <c r="I282" s="16" t="s">
        <v>22</v>
      </c>
      <c r="J282" s="7">
        <v>0</v>
      </c>
      <c r="K282" s="7">
        <v>0</v>
      </c>
      <c r="L282" s="7">
        <v>0</v>
      </c>
      <c r="M282" s="7">
        <v>0</v>
      </c>
      <c r="N282" s="7">
        <v>0</v>
      </c>
      <c r="O282" s="7">
        <v>0</v>
      </c>
      <c r="P282" s="7">
        <f t="shared" si="141"/>
        <v>0</v>
      </c>
      <c r="Q282" s="7">
        <v>0</v>
      </c>
      <c r="R282" s="7">
        <v>0</v>
      </c>
      <c r="S282" s="7">
        <v>0</v>
      </c>
      <c r="T282" s="7">
        <v>0</v>
      </c>
      <c r="U282" s="7">
        <v>0</v>
      </c>
    </row>
    <row r="283" spans="1:21" x14ac:dyDescent="0.25">
      <c r="J283" s="116"/>
      <c r="K283" s="116"/>
      <c r="L283" s="116"/>
      <c r="M283" s="116"/>
      <c r="N283" s="116"/>
      <c r="O283" s="116"/>
      <c r="P283" s="116"/>
      <c r="Q283" s="116"/>
      <c r="R283" s="116"/>
      <c r="S283" s="116"/>
      <c r="T283" s="116"/>
      <c r="U283" s="117"/>
    </row>
  </sheetData>
  <mergeCells count="140">
    <mergeCell ref="A48:A53"/>
    <mergeCell ref="B48:B53"/>
    <mergeCell ref="A9:A14"/>
    <mergeCell ref="A15:A20"/>
    <mergeCell ref="A277:A281"/>
    <mergeCell ref="B277:B279"/>
    <mergeCell ref="B175:B180"/>
    <mergeCell ref="A182:A187"/>
    <mergeCell ref="B182:B187"/>
    <mergeCell ref="B21:B25"/>
    <mergeCell ref="B15:B19"/>
    <mergeCell ref="B9:B13"/>
    <mergeCell ref="A76:A78"/>
    <mergeCell ref="A105:A107"/>
    <mergeCell ref="A28:A33"/>
    <mergeCell ref="B28:B33"/>
    <mergeCell ref="A214:A216"/>
    <mergeCell ref="A112:A114"/>
    <mergeCell ref="B112:B115"/>
    <mergeCell ref="A118:A122"/>
    <mergeCell ref="A129:A134"/>
    <mergeCell ref="B129:B133"/>
    <mergeCell ref="A103:A104"/>
    <mergeCell ref="A34:A39"/>
    <mergeCell ref="B167:B172"/>
    <mergeCell ref="A55:A60"/>
    <mergeCell ref="B55:B60"/>
    <mergeCell ref="A68:A73"/>
    <mergeCell ref="B68:B73"/>
    <mergeCell ref="C228:C233"/>
    <mergeCell ref="C48:C53"/>
    <mergeCell ref="C182:C187"/>
    <mergeCell ref="C62:C67"/>
    <mergeCell ref="C221:C226"/>
    <mergeCell ref="C200:C205"/>
    <mergeCell ref="B146:B148"/>
    <mergeCell ref="B228:B233"/>
    <mergeCell ref="B104:G104"/>
    <mergeCell ref="B105:B110"/>
    <mergeCell ref="C105:C110"/>
    <mergeCell ref="B136:B140"/>
    <mergeCell ref="C136:C141"/>
    <mergeCell ref="A228:A233"/>
    <mergeCell ref="A146:A148"/>
    <mergeCell ref="A173:A174"/>
    <mergeCell ref="A200:A205"/>
    <mergeCell ref="B200:B205"/>
    <mergeCell ref="A175:A180"/>
    <mergeCell ref="C68:C73"/>
    <mergeCell ref="A40:A45"/>
    <mergeCell ref="B40:B45"/>
    <mergeCell ref="A46:A47"/>
    <mergeCell ref="A3:U3"/>
    <mergeCell ref="D6:G7"/>
    <mergeCell ref="H6:H8"/>
    <mergeCell ref="I6:I8"/>
    <mergeCell ref="J6:J8"/>
    <mergeCell ref="C6:C8"/>
    <mergeCell ref="A6:A8"/>
    <mergeCell ref="A5:U5"/>
    <mergeCell ref="B6:B8"/>
    <mergeCell ref="U6:U8"/>
    <mergeCell ref="K6:N7"/>
    <mergeCell ref="N4:U4"/>
    <mergeCell ref="C40:C45"/>
    <mergeCell ref="A62:A67"/>
    <mergeCell ref="B62:B67"/>
    <mergeCell ref="C76:C81"/>
    <mergeCell ref="B83:B88"/>
    <mergeCell ref="B90:B95"/>
    <mergeCell ref="A74:A75"/>
    <mergeCell ref="C112:C117"/>
    <mergeCell ref="C118:C123"/>
    <mergeCell ref="C129:C134"/>
    <mergeCell ref="B111:G111"/>
    <mergeCell ref="B74:G74"/>
    <mergeCell ref="B75:G75"/>
    <mergeCell ref="B76:B81"/>
    <mergeCell ref="B82:G82"/>
    <mergeCell ref="B89:G89"/>
    <mergeCell ref="B96:G96"/>
    <mergeCell ref="B103:G103"/>
    <mergeCell ref="C83:C88"/>
    <mergeCell ref="B97:B102"/>
    <mergeCell ref="C15:C20"/>
    <mergeCell ref="C21:C26"/>
    <mergeCell ref="C9:C14"/>
    <mergeCell ref="C28:C33"/>
    <mergeCell ref="Q6:T7"/>
    <mergeCell ref="O6:O8"/>
    <mergeCell ref="P6:P8"/>
    <mergeCell ref="C97:C102"/>
    <mergeCell ref="C90:C95"/>
    <mergeCell ref="C55:C57"/>
    <mergeCell ref="C277:C282"/>
    <mergeCell ref="C242:C247"/>
    <mergeCell ref="C146:C151"/>
    <mergeCell ref="C249:C254"/>
    <mergeCell ref="C152:C157"/>
    <mergeCell ref="C160:C165"/>
    <mergeCell ref="C235:C240"/>
    <mergeCell ref="C263:C268"/>
    <mergeCell ref="C270:C275"/>
    <mergeCell ref="C207:C212"/>
    <mergeCell ref="C214:C219"/>
    <mergeCell ref="C256:C261"/>
    <mergeCell ref="C189:C194"/>
    <mergeCell ref="C195:C198"/>
    <mergeCell ref="C167:C172"/>
    <mergeCell ref="C175:C180"/>
    <mergeCell ref="B256:B261"/>
    <mergeCell ref="B270:B275"/>
    <mergeCell ref="A249:A254"/>
    <mergeCell ref="A270:A275"/>
    <mergeCell ref="A242:A247"/>
    <mergeCell ref="B263:B268"/>
    <mergeCell ref="A263:A266"/>
    <mergeCell ref="A256:A260"/>
    <mergeCell ref="A167:A172"/>
    <mergeCell ref="A235:A240"/>
    <mergeCell ref="B235:B240"/>
    <mergeCell ref="B242:B247"/>
    <mergeCell ref="B249:B254"/>
    <mergeCell ref="A207:A212"/>
    <mergeCell ref="B207:B212"/>
    <mergeCell ref="B214:B219"/>
    <mergeCell ref="A221:A226"/>
    <mergeCell ref="B221:B226"/>
    <mergeCell ref="A189:A194"/>
    <mergeCell ref="B189:B194"/>
    <mergeCell ref="A142:A145"/>
    <mergeCell ref="A158:A159"/>
    <mergeCell ref="A195:A199"/>
    <mergeCell ref="B118:B123"/>
    <mergeCell ref="A124:A128"/>
    <mergeCell ref="A136:A141"/>
    <mergeCell ref="A152:A157"/>
    <mergeCell ref="B152:B157"/>
    <mergeCell ref="A160:A165"/>
    <mergeCell ref="B160:B165"/>
  </mergeCells>
  <pageMargins left="0.51181102362204722" right="0.51181102362204722" top="1.1811023622047245" bottom="0.35433070866141736" header="0.31496062992125984" footer="0.31496062992125984"/>
  <pageSetup paperSize="9" scale="46" fitToHeight="0" orientation="landscape" horizontalDpi="4294967294" verticalDpi="4294967294" r:id="rId1"/>
  <rowBreaks count="1" manualBreakCount="1">
    <brk id="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Все источники_ППГ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economy57 (Петрова И.В.)</dc:creator>
  <cp:lastModifiedBy>Елена Викентьевна Зайцева</cp:lastModifiedBy>
  <cp:lastPrinted>2022-02-12T18:55:45Z</cp:lastPrinted>
  <dcterms:created xsi:type="dcterms:W3CDTF">2016-01-21T05:48:17Z</dcterms:created>
  <dcterms:modified xsi:type="dcterms:W3CDTF">2022-02-12T18:55:47Z</dcterms:modified>
</cp:coreProperties>
</file>