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firstSheet="6" activeTab="12"/>
  </bookViews>
  <sheets>
    <sheet name="Анастасово" sheetId="7" r:id="rId1"/>
    <sheet name="Козловка" sheetId="4" r:id="rId2"/>
    <sheet name="Кудеиха" sheetId="5" r:id="rId3"/>
    <sheet name="Мишуково" sheetId="8" r:id="rId4"/>
    <sheet name="Напольное" sheetId="9" r:id="rId5"/>
    <sheet name="Никулино" sheetId="11" r:id="rId6"/>
    <sheet name="Октябрьское" sheetId="12" r:id="rId7"/>
    <sheet name="Порецкое" sheetId="13" r:id="rId8"/>
    <sheet name="Рындино" sheetId="14" r:id="rId9"/>
    <sheet name="Сеемновское" sheetId="15" r:id="rId10"/>
    <sheet name="Сиява" sheetId="16" r:id="rId11"/>
    <sheet name="Сыреси" sheetId="17" r:id="rId12"/>
    <sheet name="Сводный рейтинг" sheetId="18" r:id="rId13"/>
    <sheet name="Лист3" sheetId="3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0">Анастасово!$A$1:$D$82</definedName>
    <definedName name="_xlnm.Print_Area" localSheetId="1">Козловка!$A$1:$D$82</definedName>
    <definedName name="_xlnm.Print_Area" localSheetId="2">Кудеиха!$A$1:$D$82</definedName>
    <definedName name="_xlnm.Print_Area" localSheetId="3">Мишуково!$A$1:$D$82</definedName>
    <definedName name="_xlnm.Print_Area" localSheetId="4">Напольное!$A$1:$D$82</definedName>
    <definedName name="_xlnm.Print_Area" localSheetId="5">Никулино!$A$1:$D$82</definedName>
    <definedName name="_xlnm.Print_Area" localSheetId="6">Октябрьское!$A$1:$D$82</definedName>
    <definedName name="_xlnm.Print_Area" localSheetId="7">Порецкое!$A$1:$D$82</definedName>
    <definedName name="_xlnm.Print_Area" localSheetId="8">Рындино!$A$1:$D$82</definedName>
    <definedName name="_xlnm.Print_Area" localSheetId="9">Сеемновское!$A$1:$D$82</definedName>
    <definedName name="_xlnm.Print_Area" localSheetId="10">Сиява!$A$1:$D$82</definedName>
    <definedName name="_xlnm.Print_Area" localSheetId="11">Сыреси!$A$1:$D$82</definedName>
  </definedNames>
  <calcPr calcId="124519"/>
</workbook>
</file>

<file path=xl/calcChain.xml><?xml version="1.0" encoding="utf-8"?>
<calcChain xmlns="http://schemas.openxmlformats.org/spreadsheetml/2006/main">
  <c r="E25" i="18"/>
  <c r="D24"/>
  <c r="E24" s="1"/>
  <c r="E23"/>
  <c r="D23"/>
  <c r="D22"/>
  <c r="E22" s="1"/>
  <c r="D21"/>
  <c r="E21" s="1"/>
  <c r="E20"/>
  <c r="D20"/>
  <c r="E19"/>
  <c r="D19"/>
  <c r="E18"/>
  <c r="D18"/>
  <c r="D17"/>
  <c r="E17" s="1"/>
  <c r="E16"/>
  <c r="D16"/>
  <c r="D15"/>
  <c r="E15" s="1"/>
  <c r="D14"/>
  <c r="E14" s="1"/>
  <c r="E13"/>
  <c r="D13"/>
  <c r="D42" i="17"/>
  <c r="C42"/>
  <c r="D41"/>
  <c r="C41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C26"/>
  <c r="C25"/>
  <c r="D24"/>
  <c r="C24"/>
  <c r="D23"/>
  <c r="C23"/>
  <c r="D22"/>
  <c r="C22"/>
  <c r="D21"/>
  <c r="C21"/>
  <c r="C20"/>
  <c r="C19"/>
  <c r="D18"/>
  <c r="C18"/>
  <c r="D17"/>
  <c r="C17"/>
  <c r="D16"/>
  <c r="C16"/>
  <c r="D15"/>
  <c r="D43" s="1"/>
  <c r="C15"/>
  <c r="E15" s="1"/>
  <c r="D42" i="16"/>
  <c r="C42"/>
  <c r="D41"/>
  <c r="C41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C26"/>
  <c r="C25"/>
  <c r="D24"/>
  <c r="C24"/>
  <c r="D23"/>
  <c r="C23"/>
  <c r="D22"/>
  <c r="C22"/>
  <c r="D21"/>
  <c r="C21"/>
  <c r="C20"/>
  <c r="C19"/>
  <c r="D18"/>
  <c r="C18"/>
  <c r="D17"/>
  <c r="C17"/>
  <c r="D16"/>
  <c r="C16"/>
  <c r="D15"/>
  <c r="D43" s="1"/>
  <c r="C15"/>
  <c r="D42" i="15"/>
  <c r="C42"/>
  <c r="D41"/>
  <c r="C41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C26"/>
  <c r="C25"/>
  <c r="D24"/>
  <c r="C24"/>
  <c r="D23"/>
  <c r="C23"/>
  <c r="D22"/>
  <c r="C22"/>
  <c r="D21"/>
  <c r="C21"/>
  <c r="C20"/>
  <c r="C19"/>
  <c r="D18"/>
  <c r="C18"/>
  <c r="D17"/>
  <c r="C17"/>
  <c r="D16"/>
  <c r="C16"/>
  <c r="D15"/>
  <c r="D43" s="1"/>
  <c r="C15"/>
  <c r="D42" i="14"/>
  <c r="C42"/>
  <c r="D41"/>
  <c r="C41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C26"/>
  <c r="C25"/>
  <c r="D24"/>
  <c r="C24"/>
  <c r="D23"/>
  <c r="C23"/>
  <c r="D22"/>
  <c r="C22"/>
  <c r="D21"/>
  <c r="C21"/>
  <c r="C20"/>
  <c r="C19"/>
  <c r="D18"/>
  <c r="C18"/>
  <c r="D17"/>
  <c r="C17"/>
  <c r="D16"/>
  <c r="C16"/>
  <c r="E15" s="1"/>
  <c r="D15"/>
  <c r="D43" s="1"/>
  <c r="C15"/>
  <c r="D42" i="13"/>
  <c r="C42"/>
  <c r="D41"/>
  <c r="C41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C26"/>
  <c r="C25"/>
  <c r="D24"/>
  <c r="C24"/>
  <c r="D23"/>
  <c r="C23"/>
  <c r="D22"/>
  <c r="C22"/>
  <c r="D21"/>
  <c r="C21"/>
  <c r="C20"/>
  <c r="C19"/>
  <c r="D18"/>
  <c r="C18"/>
  <c r="D17"/>
  <c r="C17"/>
  <c r="D16"/>
  <c r="C16"/>
  <c r="D15"/>
  <c r="D43" s="1"/>
  <c r="C15"/>
  <c r="D42" i="12"/>
  <c r="C42"/>
  <c r="D41"/>
  <c r="C41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C26"/>
  <c r="C25"/>
  <c r="D24"/>
  <c r="C24"/>
  <c r="D23"/>
  <c r="C23"/>
  <c r="D22"/>
  <c r="C22"/>
  <c r="D21"/>
  <c r="C21"/>
  <c r="C20"/>
  <c r="C19"/>
  <c r="D18"/>
  <c r="C18"/>
  <c r="D17"/>
  <c r="C17"/>
  <c r="D16"/>
  <c r="C16"/>
  <c r="D15"/>
  <c r="D43" s="1"/>
  <c r="C15"/>
  <c r="D42" i="11"/>
  <c r="C42"/>
  <c r="D41"/>
  <c r="C41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C26"/>
  <c r="C25"/>
  <c r="D24"/>
  <c r="C24"/>
  <c r="D23"/>
  <c r="C23"/>
  <c r="D22"/>
  <c r="C22"/>
  <c r="D21"/>
  <c r="C21"/>
  <c r="C20"/>
  <c r="C19"/>
  <c r="D18"/>
  <c r="C18"/>
  <c r="D17"/>
  <c r="C17"/>
  <c r="D16"/>
  <c r="C16"/>
  <c r="D15"/>
  <c r="D43" s="1"/>
  <c r="C15"/>
  <c r="D42" i="9"/>
  <c r="C42"/>
  <c r="D41"/>
  <c r="C41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C26"/>
  <c r="C25"/>
  <c r="D24"/>
  <c r="C24"/>
  <c r="D23"/>
  <c r="C23"/>
  <c r="D22"/>
  <c r="C22"/>
  <c r="D21"/>
  <c r="C21"/>
  <c r="C20"/>
  <c r="C19"/>
  <c r="D18"/>
  <c r="C18"/>
  <c r="D17"/>
  <c r="C17"/>
  <c r="D16"/>
  <c r="C16"/>
  <c r="D15"/>
  <c r="D43" s="1"/>
  <c r="C15"/>
  <c r="E15" s="1"/>
  <c r="D42" i="8"/>
  <c r="C42"/>
  <c r="D41"/>
  <c r="C41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C26"/>
  <c r="C25"/>
  <c r="D24"/>
  <c r="C24"/>
  <c r="D23"/>
  <c r="C23"/>
  <c r="D22"/>
  <c r="C22"/>
  <c r="D21"/>
  <c r="C21"/>
  <c r="C20"/>
  <c r="C19"/>
  <c r="D18"/>
  <c r="C18"/>
  <c r="D17"/>
  <c r="C17"/>
  <c r="D16"/>
  <c r="C16"/>
  <c r="D15"/>
  <c r="D43" s="1"/>
  <c r="C15"/>
  <c r="D42" i="7"/>
  <c r="C42"/>
  <c r="D41"/>
  <c r="C41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C26"/>
  <c r="C25"/>
  <c r="D24"/>
  <c r="C24"/>
  <c r="D23"/>
  <c r="C23"/>
  <c r="D22"/>
  <c r="C22"/>
  <c r="D21"/>
  <c r="C21"/>
  <c r="C20"/>
  <c r="C19"/>
  <c r="D18"/>
  <c r="C18"/>
  <c r="D17"/>
  <c r="C17"/>
  <c r="D16"/>
  <c r="C16"/>
  <c r="D15"/>
  <c r="D43" s="1"/>
  <c r="C15"/>
  <c r="D42" i="5"/>
  <c r="C42"/>
  <c r="D41"/>
  <c r="C41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C26"/>
  <c r="C25"/>
  <c r="D24"/>
  <c r="C24"/>
  <c r="D23"/>
  <c r="C23"/>
  <c r="D22"/>
  <c r="C22"/>
  <c r="D21"/>
  <c r="C21"/>
  <c r="C20"/>
  <c r="C19"/>
  <c r="D18"/>
  <c r="C18"/>
  <c r="D17"/>
  <c r="C17"/>
  <c r="D16"/>
  <c r="C16"/>
  <c r="D15"/>
  <c r="D43" s="1"/>
  <c r="C15"/>
  <c r="E15" s="1"/>
  <c r="D42" i="4"/>
  <c r="C42"/>
  <c r="D41"/>
  <c r="C41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C26"/>
  <c r="C25"/>
  <c r="D24"/>
  <c r="C24"/>
  <c r="D23"/>
  <c r="C23"/>
  <c r="D22"/>
  <c r="C22"/>
  <c r="D21"/>
  <c r="C21"/>
  <c r="C20"/>
  <c r="C19"/>
  <c r="D18"/>
  <c r="C18"/>
  <c r="D17"/>
  <c r="C17"/>
  <c r="D16"/>
  <c r="C16"/>
  <c r="D15"/>
  <c r="D43" s="1"/>
  <c r="C15"/>
  <c r="E15" i="16" l="1"/>
  <c r="E15" i="15"/>
  <c r="E15" i="13"/>
  <c r="E15" i="12"/>
  <c r="E15" i="11"/>
  <c r="E15" i="8"/>
  <c r="E15" i="4"/>
</calcChain>
</file>

<file path=xl/sharedStrings.xml><?xml version="1.0" encoding="utf-8"?>
<sst xmlns="http://schemas.openxmlformats.org/spreadsheetml/2006/main" count="904" uniqueCount="248">
  <si>
    <t>Приложение № 1</t>
  </si>
  <si>
    <t xml:space="preserve">к Порядку оценки качества </t>
  </si>
  <si>
    <t>финансового менеджмента главных</t>
  </si>
  <si>
    <t xml:space="preserve"> распорядителей средств бюджета</t>
  </si>
  <si>
    <t>Козловского сельского поселения Порецкого района</t>
  </si>
  <si>
    <t xml:space="preserve">Результаты оценки качества финансового менеджмента </t>
  </si>
  <si>
    <t>Администрации Козловского сельского поселения Порецкого района</t>
  </si>
  <si>
    <t>(наименование главного распорядителя средств бюджета Козловского сельского поселения Порецкого района)</t>
  </si>
  <si>
    <t>за 2021 год</t>
  </si>
  <si>
    <t>(отчетный период)</t>
  </si>
  <si>
    <t>Код показателя</t>
  </si>
  <si>
    <t>Наименование показателя</t>
  </si>
  <si>
    <t>Оценка</t>
  </si>
  <si>
    <t>Среднее значение оценки, полученной всеми ГРБС</t>
  </si>
  <si>
    <t>Р1</t>
  </si>
  <si>
    <t>Соблюдеие установленных сроков представления документов и материалов к формированию проектов бюджета</t>
  </si>
  <si>
    <t>Р2</t>
  </si>
  <si>
    <t>Полнота информации о расходных обязательствах, исполняемых ГРБС, представленной в РРО</t>
  </si>
  <si>
    <t>Р3</t>
  </si>
  <si>
    <t>Внесение изменений в сводную бюджетную роспись, связанных с перемещением бюджетных ассигнований в ходе исполнения бюджета</t>
  </si>
  <si>
    <t>Р4</t>
  </si>
  <si>
    <t>Внесение изменений в кассовый план в ходе исполнения бюджета в части доходов, расходов и источников финансирования дефицита бюджета</t>
  </si>
  <si>
    <t>Р5</t>
  </si>
  <si>
    <t>Отклонение фактического исполнения кассового плана по доходам от первоначального плана доходов, заявленного ГРБС до начала финансового года</t>
  </si>
  <si>
    <t>Р6</t>
  </si>
  <si>
    <t>Доля бюджетных ассигнований ГРБС, направляемых на финансирование целевых программ Козловского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Козловского сельского поселения Порецкого района о  бюджете Козловского сельского поселения Порецкого района на очередной финансовый год и плановый период</t>
  </si>
  <si>
    <t>Р7</t>
  </si>
  <si>
    <t>Доля подведомственных ГРБС казенных учреждений Козловского сельского поселения Порецкого района автономных и бюджетных учреждений Козловского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Козловского сельского поселения Порецкого района</t>
  </si>
  <si>
    <t>Р8</t>
  </si>
  <si>
    <t xml:space="preserve">Доля долгосрочных целевых программ Козловского сельского поселения  Порецкого района, утвержденный объем финансирования которых изменился в течение отчетного финансового года </t>
  </si>
  <si>
    <t>Р9</t>
  </si>
  <si>
    <t>Доля муниципальных учреждений Козловского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</si>
  <si>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Р10</t>
  </si>
  <si>
    <t>Отклонение фактического исполнения кассового плана по доходам бюджета Порецкого района от уточненного планового значения, заявленного ГРБС</t>
  </si>
  <si>
    <t>Р11</t>
  </si>
  <si>
    <t>Эффективность управления дебиторской задолженностью по расчетам с дебиторами ГРБС, подведомственных ГРБС казенных учреждений Козловского сельского поселения Порецкого района по доходам в отчетном году по состоянию на 1 января текущего года</t>
  </si>
  <si>
    <t>х</t>
  </si>
  <si>
    <t>Р12</t>
  </si>
  <si>
    <t>Эффективность управления дебиторской задолженностью по расчетам с дебиторами по доходам бюджетных и автономных учреждений Козловского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</si>
  <si>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Р13</t>
  </si>
  <si>
    <t>Отклонение фактического исполнения кассового плана по расходам бюджета Козловского сельского поселения Порецкого района от уточненного планового значения, заявленного ГРБС</t>
  </si>
  <si>
    <t>Р14</t>
  </si>
  <si>
    <t>Эффективность управления кредиторской задолженностью ГРБС и подведомственных ГРБС казенных учреждений Порецкого района</t>
  </si>
  <si>
    <t>Р15</t>
  </si>
  <si>
    <t>Эффективность управления кредиторской задолженностью бюджетных и автономных учреждений Порецкого района, в отношении которых ГРБС осуществляет функции и полномочия учредителя</t>
  </si>
  <si>
    <t>Р16</t>
  </si>
  <si>
    <t>Наличие у ГРБС и подведомственных казенных учреждений Козловского сельского поселения Порецкого района просроченной кредиторской задолженности</t>
  </si>
  <si>
    <t>Р17</t>
  </si>
  <si>
    <t>Наличие у бюджетных и автономных учреждений Козловского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</si>
  <si>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>Р18</t>
  </si>
  <si>
    <t>Повышение энергетической эффективности</t>
  </si>
  <si>
    <t>Р19</t>
  </si>
  <si>
    <t xml:space="preserve">Объем выявленных контрольными органами нарушений в денежном выражении при исполнении бюджета Козловского сельского поселения Порецкого района ГРБС </t>
  </si>
  <si>
    <t>Р20</t>
  </si>
  <si>
    <t>Методические рекомендации ГРБС по реализации государственной учетной политики</t>
  </si>
  <si>
    <t>Р21</t>
  </si>
  <si>
    <t>Подготовка и внедрение управленческого (аналитического) учета</t>
  </si>
  <si>
    <t>Р22</t>
  </si>
  <si>
    <t>Проведение ГРБС мониторинга результатов деятельности подведомственных ГРБС казенных учреждений Козловского сельского поселения Порецкого района, бюджетных и автономных учреждений Козловского сельского поселения Порецкого района, в отношении которых ГРБС осуществляет функции и полномочия учредителя</t>
  </si>
  <si>
    <t>Р23</t>
  </si>
  <si>
    <t>Нарушения, выявленные в ходе проведения внешних контрольных мероприятий в отчетном финансовом году</t>
  </si>
  <si>
    <t>Р24</t>
  </si>
  <si>
    <t>Нарушения, выявленные в ходе проведения внутренних контрольных мероприятий в отчетном финансовом году</t>
  </si>
  <si>
    <t>Р25</t>
  </si>
  <si>
    <t>Наличие у ГРБС акта об организации ведомственного финансового контроля</t>
  </si>
  <si>
    <t>Р26</t>
  </si>
  <si>
    <t>Наличие подразделения финансового контроля либо уполномоченных должностных лиц</t>
  </si>
  <si>
    <t>Р27</t>
  </si>
  <si>
    <t>Объем выставленных исковых требований по решениям суда (исполнительным документам) в денежном выражении</t>
  </si>
  <si>
    <t>Р28</t>
  </si>
  <si>
    <t xml:space="preserve">Приостановление операций по расходованию средств на лицевых счетах ГРБС, подведомственных ГРБС казенных учреждений Козловского сельского поселения Порецкого района, бюджетных и автономных учреждений Козловского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Козловского сельского поселения Порецкого </t>
  </si>
  <si>
    <t>Итого</t>
  </si>
  <si>
    <t>Кудеихинского сельского поселения Порецкого района</t>
  </si>
  <si>
    <t>Администрации Кудеихинского сельского поселения Порецкого района</t>
  </si>
  <si>
    <t>(наименование главного распорядителя средств бюджета Кудеихинского сельского поселения Порецкого района)</t>
  </si>
  <si>
    <t>Доля бюджетных ассигнований ГРБС, направляемых на финансирование целевых программ Кудеихинского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Кудеихинского сельского поселения Порецкого района о  бюджете Кудеихинского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</si>
  <si>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Кудеихинского сельского поселения Порецкого района автономных и бюджетных учреждений Кудеихинского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Кудеихинского сельского поселения Порецкого района</t>
  </si>
  <si>
    <t xml:space="preserve">Доля долгосрочных целевых программ Кудеихинского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</si>
  <si>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Кудеихинского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</si>
  <si>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Кудеихинского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</si>
  <si>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Кудеихинского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</si>
  <si>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Кудеихинского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</si>
  <si>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Кудеихинского сельского поселения Порецкого района просроченной кредиторской задолженности</t>
  </si>
  <si>
    <t>Наличие у бюджетных и автономных учреждений Кудеихинского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</si>
  <si>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Кудеихинского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</si>
  <si>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Кудеихинского сельского поселения Порецкого района, бюджетных и автономных учреждений Кудеихинского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</si>
  <si>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Кудеихинского сельского поселения Порецкого района, бюджетных и автономных учреждений Кудеихинского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Кудеихинского сельского поселения Порецкого </t>
  </si>
  <si>
    <t>Порецкого района</t>
  </si>
  <si>
    <t>Администрации Анастасовского сельского поселения Порецкого района</t>
  </si>
  <si>
    <t>(наименование главного распорядителя средств бюджета Порецкого района)</t>
  </si>
  <si>
    <t>Доля бюджетных ассигнований ГРБС, направляемых на финансирование районных целевых программ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Порецкого района о  бюджете Порецкого района на очередной финансовый год и плановый период</t>
  </si>
  <si>
    <t>Доля подведомственных ГРБС казенных учреждений Порецкого района автономных и бюджетных учреждений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Порецкого района</t>
  </si>
  <si>
    <t xml:space="preserve">Доля долгосрочных целевых программ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</si>
  <si>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</si>
  <si>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</si>
  <si>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</si>
  <si>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Порецкого района от уточненного планового значения, заявленного ГРБС</t>
  </si>
  <si>
    <t>Наличие у ГРБС и подведомственных казенных учреждений Порецкого района просроченной кредиторской задолженности</t>
  </si>
  <si>
    <t>Наличие у бюджетных и автономных учреждений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</si>
  <si>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Порецкого района ГРБС </t>
  </si>
  <si>
    <t>Проведение ГРБС мониторинга результатов деятельности подведомственных ГРБС казенных учреждений Порецкого района, бюджетных и автономных учреждений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</si>
  <si>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Порецкого района, бюджетных и автономных учреждений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Порецкого </t>
  </si>
  <si>
    <t>Мишуковского сельского поселения Порецкого района</t>
  </si>
  <si>
    <t>Администрации Мишуковского сельского поселения Порецкого района</t>
  </si>
  <si>
    <t>(наименование главного распорядителя средств бюджета Мишуковского сельского поселения Порецкого района)</t>
  </si>
  <si>
    <t>Доля бюджетных ассигнований ГРБС, направляемых на финансирование целевых программ Мишуковского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Мишуковского сельского поселения Порецкого района о  бюджете Мишуковского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</si>
  <si>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Мишуковского сельского поселения Порецкого района автономных и бюджетных учреждений Мишуковского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Мишуковского сельского поселения Порецкого района</t>
  </si>
  <si>
    <t xml:space="preserve">Доля долгосрочных целевых программ Мишуковского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</si>
  <si>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Мишуковского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</si>
  <si>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Мишуковского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</si>
  <si>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Мишуковского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</si>
  <si>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Мишуковского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</si>
  <si>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Мишуковского сельского поселения Порецкого района просроченной кредиторской задолженности</t>
  </si>
  <si>
    <t>Наличие у бюджетных и автономных учреждений Мишуковского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</si>
  <si>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Мишуковского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</si>
  <si>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Мишуковского сельского поселения Порецкого района, бюджетных и автономных учреждений Мишуковского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</si>
  <si>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Мишуковского сельского поселения Порецкого района, бюджетных и автономных учреждений Мишуковского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Мишуковского сельского поселения Порецкого </t>
  </si>
  <si>
    <t>Напольновского сельского поселения Порецкого района</t>
  </si>
  <si>
    <t>Администрации Напольновского сельского поселения Порецкого района</t>
  </si>
  <si>
    <t>(наименование главного распорядителя средств бюджета Напольновского сельского поселения Порецкого района)</t>
  </si>
  <si>
    <t>Доля бюджетных ассигнований ГРБС, направляемых на финансирование целевых программ Напольновского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Напольновского сельского поселения Порецкого района о  бюджете Напольновского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</si>
  <si>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Напольновского сельского поселения Порецкого района автономных и бюджетных учреждений Напольновского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Напольновского сельского поселения Порецкого района</t>
  </si>
  <si>
    <t xml:space="preserve">Доля долгосрочных целевых программ Напольновского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</si>
  <si>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Напольновского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</si>
  <si>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Напольновского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</si>
  <si>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Напольновского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</si>
  <si>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Напольновского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</si>
  <si>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Напольновского сельского поселения Порецкого района просроченной кредиторской задолженности</t>
  </si>
  <si>
    <t>Наличие у бюджетных и автономных учреждений Напольновского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</si>
  <si>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Напольновского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</si>
  <si>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Напольновского сельского поселения Порецкого района, бюджетных и автономных учреждений Напольновского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</si>
  <si>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Напольновского сельского поселения Порецкого района, бюджетных и автономных учреждений Напольновского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Напольновского сельского поселения Порецкого </t>
  </si>
  <si>
    <t>Никулинского сельского поселения Порецкого района</t>
  </si>
  <si>
    <t>Администрации Никулинского сельского поселения Порецкого района</t>
  </si>
  <si>
    <t>(наименование главного распорядителя средств бюджета Никулинского сельского поселения Порецкого района)</t>
  </si>
  <si>
    <t>Доля бюджетных ассигнований ГРБС, направляемых на финансирование целевых программ Никулинского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Никулинского сельского поселения Порецкого района о  бюджете Никулинского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</si>
  <si>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Никулинского сельского поселения Порецкого района автономных и бюджетных учреждений Никулинского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Никулинского сельского поселения Порецкого района</t>
  </si>
  <si>
    <t xml:space="preserve">Доля долгосрочных целевых программ Никулинского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</si>
  <si>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Никулинского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</si>
  <si>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Никулинского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</si>
  <si>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Никулинского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</si>
  <si>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Никулинского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</si>
  <si>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Никулинского сельского поселения Порецкого района просроченной кредиторской задолженности</t>
  </si>
  <si>
    <t>Наличие у бюджетных и автономных учреждений Никулинского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</si>
  <si>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Никулинского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</si>
  <si>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Никулинского сельского поселения Порецкого района, бюджетных и автономных учреждений Никулинского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</si>
  <si>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Никулинского сельского поселения Порецкого района, бюджетных и автономных учреждений Никулинского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Никулинского сельского поселения Порецкого </t>
  </si>
  <si>
    <t>Октябрьского сельского поселения Порецкого района</t>
  </si>
  <si>
    <t>Администрации Октябрьского сельского поселения Порецкого района</t>
  </si>
  <si>
    <t>(наименование главного распорядителя средств бюджета Октябрьского сельского поселения Порецкого района)</t>
  </si>
  <si>
    <t>Доля бюджетных ассигнований ГРБС, направляемых на финансирование целевых программ Октябрьского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Октябрьского сельского поселения Порецкого района о  бюджете Октябрьского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</si>
  <si>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Октябрьского сельского поселения Порецкого района автономных и бюджетных учреждений Октябрьского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Октябрьского сельского поселения Порецкого района</t>
  </si>
  <si>
    <t xml:space="preserve">Доля долгосрочных целевых программ Октябрьского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</si>
  <si>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Октябрьского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</si>
  <si>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Октябрьского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</si>
  <si>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Октябрьского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</si>
  <si>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Октябрьского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</si>
  <si>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Октябрьского сельского поселения Порецкого района просроченной кредиторской задолженности</t>
  </si>
  <si>
    <t>Наличие у бюджетных и автономных учреждений Октябрьского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</si>
  <si>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Октябрьского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</si>
  <si>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Октябрьского сельского поселения Порецкого района, бюджетных и автономных учреждений Октябрьского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</si>
  <si>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Октябрьского сельского поселения Порецкого района, бюджетных и автономных учреждений Октябрьского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Октябрьского сельского поселения Порецкого </t>
  </si>
  <si>
    <t>Порецкого сельского поселения Порецкого района</t>
  </si>
  <si>
    <t>Администрации Порецкого сельского поселения Порецкого района</t>
  </si>
  <si>
    <t>Рындинского сельского поселения Порецкого района</t>
  </si>
  <si>
    <t>Администрации Рындинского сельского поселения Порецкого района</t>
  </si>
  <si>
    <t>(наименование главного распорядителя средств бюджета Рындинского сельского поселения Порецкого района)</t>
  </si>
  <si>
    <t>Доля бюджетных ассигнований ГРБС, направляемых на финансирование целевых программ Рындинского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Рындинского сельского поселения Порецкого района о  бюджете Рындинского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</si>
  <si>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Рындинского сельского поселения Порецкого района автономных и бюджетных учреждений Рындинского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Рындинского сельского поселения Порецкого района</t>
  </si>
  <si>
    <t xml:space="preserve">Доля долгосрочных целевых программ Рындинского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</si>
  <si>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Рындинского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</si>
  <si>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Рындинского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</si>
  <si>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Рындинского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</si>
  <si>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Рындинского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</si>
  <si>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Рындинского сельского поселения Порецкого района просроченной кредиторской задолженности</t>
  </si>
  <si>
    <t>Наличие у бюджетных и автономных учреждений Рындинского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</si>
  <si>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Рындинского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</si>
  <si>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Рындинского сельского поселения Порецкого района, бюджетных и автономных учреждений Рындинского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</si>
  <si>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Рындинского сельского поселения Порецкого района, бюджетных и автономных учреждений Рындинского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Рындинского сельского поселения Порецкого </t>
  </si>
  <si>
    <t>Семеновского сельского поселения Порецкого района</t>
  </si>
  <si>
    <t>Администрации Семеновского сельского поселения Порецкого района</t>
  </si>
  <si>
    <t>(наименование главного распорядителя средств бюджета Семеновского сельского поселения Порецкого района)</t>
  </si>
  <si>
    <t>Доля бюджетных ассигнований ГРБС, направляемых на финансирование целевых программ Семеновского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Семеновского сельского поселения Порецкого района о  бюджете Семеновского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</si>
  <si>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Семеновского сельского поселения Порецкого района автономных и бюджетных учреждений Семеновского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Семеновского сельского поселения Порецкого района</t>
  </si>
  <si>
    <t xml:space="preserve">Доля долгосрочных целевых программ Семеновского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</si>
  <si>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Семеновского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</si>
  <si>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Семеновского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</si>
  <si>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Семеновского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</si>
  <si>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Семеновского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</si>
  <si>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Семеновского сельского поселения Порецкого района просроченной кредиторской задолженности</t>
  </si>
  <si>
    <t>Наличие у бюджетных и автономных учреждений Семеновского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</si>
  <si>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Семеновского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</si>
  <si>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Семеновского сельского поселения Порецкого района, бюджетных и автономных учреждений Семеновского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</si>
  <si>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Семеновского сельского поселения Порецкого района, бюджетных и автономных учреждений Семеновского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Семеновского сельского поселения Порецкого </t>
  </si>
  <si>
    <t>Сиявского сельского поселения Порецкого района</t>
  </si>
  <si>
    <t>Администрации Сиявского сельского поселения Порецкого района</t>
  </si>
  <si>
    <t>(наименование главного распорядителя средств бюджета Сиявского сельского поселения Порецкого района)</t>
  </si>
  <si>
    <t>Доля бюджетных ассигнований ГРБС, направляемых на финансирование целевых программ Сиявского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Сиявского сельского поселения Порецкого района о  бюджете Сиявского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</si>
  <si>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Сиявского сельского поселения Порецкого района автономных и бюджетных учреждений Сиявского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Сиявского сельского поселения Порецкого района</t>
  </si>
  <si>
    <t xml:space="preserve">Доля долгосрочных целевых программ Сиявского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</si>
  <si>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Сиявского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</si>
  <si>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Сиявского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</si>
  <si>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Сиявского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</si>
  <si>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Сиявского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</si>
  <si>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Сиявского сельского поселения Порецкого района просроченной кредиторской задолженности</t>
  </si>
  <si>
    <t>Наличие у бюджетных и автономных учреждений Сиявского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</si>
  <si>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Сиявского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</si>
  <si>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Сиявского сельского поселения Порецкого района, бюджетных и автономных учреждений Сиявского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</si>
  <si>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Сиявского сельского поселения Порецкого района, бюджетных и автономных учреждений Сиявского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Сиявского сельского поселения Порецкого </t>
  </si>
  <si>
    <t>Сыресинского сельского поселения Порецкого района</t>
  </si>
  <si>
    <t>Администрации Сыресинского сельского поселения Порецкого района</t>
  </si>
  <si>
    <t>(наименование главного распорядителя средств бюджета Сыресинского сельского поселения Порецкого района)</t>
  </si>
  <si>
    <t>Доля бюджетных ассигнований ГРБС, направляемых на финансирование целевых программ Сыресинского сельского поселения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Сыресинского сельского поселения Порецкого района о  бюджете Сыресинского сельского поселения Порецкого района на очередной финансовый год и плановый период</t>
  </si>
  <si>
    <t>Доля подведомственных ГРБС казенных учреждений Сыресинского сельского поселения Порецкого района автономных и бюджетных учреждений Сыресинского сельского поселения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Сыресинского сельского поселения Порецкого района</t>
  </si>
  <si>
    <t xml:space="preserve">Доля долгосрочных целевых программ Сыресинского сельского поселения  Порецкого района, утвержденный объем финансирования которых изменился в течение отчетного финансового года </t>
  </si>
  <si>
    <t>Доля муниципальных учреждений Сыресинского сельского поселения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</si>
  <si>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Эффективность управления дебиторской задолженностью по расчетам с дебиторами ГРБС, подведомственных ГРБС казенных учреждений Сыресинского сельского поселения Порецкого района по доходам в отчетном году по состоянию на 1 января текущего года</t>
  </si>
  <si>
    <t>Эффективность управления дебиторской задолженностью по расчетам с дебиторами по доходам бюджетных и автономных учреждений Сыресинского сельского поселения Порецкого района, в отношении которых ГРБС осуществляет функции и полномочия учредителя, по состоянию на 1 января текущего года</t>
  </si>
  <si>
    <t>Отклонение фактического исполнения кассового плана по расходам бюджета Сыресинского сельского поселения Порецкого района от уточненного планового значения, заявленного ГРБС</t>
  </si>
  <si>
    <t>Наличие у ГРБС и подведомственных казенных учреждений Сыресинского сельского поселения Порецкого района просроченной кредиторской задолженности</t>
  </si>
  <si>
    <t>Наличие у бюджетных и автономных учреждений Сыресинского сельского поселения Порецкого района, в отношении которых ГРБС осуществляет функции и полномочия учредителя, просроченной кредиторской задолженности</t>
  </si>
  <si>
    <t xml:space="preserve">Объем выявленных контрольными органами нарушений в денежном выражении при исполнении бюджета Сыресинского сельского поселения Порецкого района ГРБС </t>
  </si>
  <si>
    <t>Проведение ГРБС мониторинга результатов деятельности подведомственных ГРБС казенных учреждений Сыресинского сельского поселения Порецкого района, бюджетных и автономных учреждений Сыресинского сельского поселения Порецкого района, в отношении которых ГРБС осуществляет функции и полномочия учредителя</t>
  </si>
  <si>
    <t xml:space="preserve">Приостановление операций по расходованию средств на лицевых счетах ГРБС, подведомственных ГРБС казенных учреждений Сыресинского сельского поселения Порецкого района, бюджетных и автономных учреждений Сыресинского сельского поселения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Сыресинского сельского поселения Порецкого </t>
  </si>
  <si>
    <t>Приложение №2</t>
  </si>
  <si>
    <t>к Порядку оценки качества</t>
  </si>
  <si>
    <t>распорядителей средств бюджета</t>
  </si>
  <si>
    <t xml:space="preserve">СВОДНЫЙ РЕЙТИНГ </t>
  </si>
  <si>
    <t>Порецкого района по качеству финансового менеджмента</t>
  </si>
  <si>
    <t>Место</t>
  </si>
  <si>
    <t>Наименование</t>
  </si>
  <si>
    <t xml:space="preserve">Суммарная оценка качества финансо­вого менеджмента </t>
  </si>
  <si>
    <t>Максимальная оценка качества финансо­вого менеджмента</t>
  </si>
  <si>
    <t>Уровень качества финансового менеджмента, %</t>
  </si>
  <si>
    <t>Администрация Анастасовского сельского поселения</t>
  </si>
  <si>
    <t xml:space="preserve">Оценка среднего уровня качества финансового менеджмента главных распорядителей средств бюджета Порецкого района </t>
  </si>
  <si>
    <t>главных распорядителей средств бюджетов  сельских поселений</t>
  </si>
  <si>
    <t>Администрация Козловского сельского поселения</t>
  </si>
  <si>
    <t>Администрация Кудеихинского сельского поселения</t>
  </si>
  <si>
    <t>Администрация Мишуковского  сельского поселения</t>
  </si>
  <si>
    <t>Администрация Напольновского  сельского поселения</t>
  </si>
  <si>
    <t>Администрация Никулинского  сельского поселения</t>
  </si>
  <si>
    <t>Администрация Октябрьского  сельского поселения</t>
  </si>
  <si>
    <t>Администрация Порецкого  сельского поселения</t>
  </si>
  <si>
    <t>Администрация Рындинского  сельского поселения</t>
  </si>
  <si>
    <t>Администрация Семеновского  сельского поселения</t>
  </si>
  <si>
    <t>Администрация Сиявского  сельского поселения</t>
  </si>
  <si>
    <t>Администрация Сыресинского  сельского поселения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</si>
</sst>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</font>
    <font>
      <sz val="12"/>
      <name val="Times New Roman"/>
      <family val="1"/>
      <charset val="204"/>
    </font>
    <font>
      <b/>
      <sz val="9"/>
      <name val="Calibri"/>
      <family val="2"/>
      <charset val="204"/>
    </font>
    <font>
      <b/>
      <u/>
      <sz val="9"/>
      <name val="Calibri"/>
      <family val="2"/>
      <charset val="204"/>
    </font>
    <font>
      <sz val="6"/>
      <name val="Calibri"/>
      <family val="2"/>
      <charset val="204"/>
    </font>
    <font>
      <u/>
      <sz val="9"/>
      <name val="Calibri"/>
      <family val="2"/>
      <charset val="204"/>
    </font>
    <font>
      <sz val="18"/>
      <name val="Calibri"/>
      <family val="2"/>
      <charset val="204"/>
    </font>
    <font>
      <sz val="8"/>
      <color rgb="FF000000"/>
      <name val="Arial Cyr"/>
      <family val="2"/>
    </font>
    <font>
      <sz val="10"/>
      <name val="Calibri"/>
      <family val="2"/>
      <charset val="204"/>
    </font>
    <font>
      <b/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" fontId="9" fillId="0" borderId="3">
      <alignment horizontal="right" shrinkToFit="1"/>
    </xf>
  </cellStyleXfs>
  <cellXfs count="31">
    <xf numFmtId="0" fontId="0" fillId="0" borderId="0" xfId="0"/>
    <xf numFmtId="0" fontId="2" fillId="0" borderId="0" xfId="1" applyFont="1" applyFill="1"/>
    <xf numFmtId="0" fontId="3" fillId="0" borderId="0" xfId="1" applyFont="1" applyAlignment="1">
      <alignment horizontal="right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justify" vertical="top" wrapText="1"/>
    </xf>
    <xf numFmtId="0" fontId="2" fillId="0" borderId="1" xfId="1" applyFont="1" applyFill="1" applyBorder="1" applyAlignment="1">
      <alignment horizontal="center" vertical="top" wrapText="1"/>
    </xf>
    <xf numFmtId="164" fontId="2" fillId="0" borderId="1" xfId="1" applyNumberFormat="1" applyFont="1" applyFill="1" applyBorder="1"/>
    <xf numFmtId="164" fontId="2" fillId="2" borderId="1" xfId="1" applyNumberFormat="1" applyFont="1" applyFill="1" applyBorder="1"/>
    <xf numFmtId="164" fontId="2" fillId="0" borderId="1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vertical="top" wrapText="1"/>
    </xf>
    <xf numFmtId="0" fontId="8" fillId="0" borderId="0" xfId="1" applyFont="1" applyFill="1"/>
    <xf numFmtId="0" fontId="10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top" wrapText="1"/>
    </xf>
    <xf numFmtId="0" fontId="10" fillId="0" borderId="1" xfId="1" applyFont="1" applyBorder="1"/>
    <xf numFmtId="165" fontId="10" fillId="0" borderId="1" xfId="1" applyNumberFormat="1" applyFont="1" applyBorder="1" applyAlignment="1">
      <alignment vertical="top" wrapText="1"/>
    </xf>
    <xf numFmtId="0" fontId="10" fillId="0" borderId="1" xfId="1" applyFont="1" applyBorder="1" applyAlignment="1">
      <alignment horizontal="justify" vertical="top" wrapText="1"/>
    </xf>
    <xf numFmtId="0" fontId="10" fillId="0" borderId="1" xfId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top" wrapText="1"/>
    </xf>
    <xf numFmtId="165" fontId="10" fillId="0" borderId="1" xfId="0" applyNumberFormat="1" applyFont="1" applyBorder="1" applyAlignment="1">
      <alignment vertical="top" wrapText="1"/>
    </xf>
  </cellXfs>
  <cellStyles count="3">
    <cellStyle name="xl48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79;&#1083;&#1086;&#1074;&#1082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7;&#1084;&#1077;&#1085;&#1086;&#1074;&#1089;&#1082;&#1086;&#107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0;&#1103;&#1074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99;&#1088;&#1077;&#1089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91;&#1076;&#1077;&#1080;&#1093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5;&#1072;&#1089;&#1090;&#1072;&#1089;&#1086;&#1074;&#10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0;&#1096;&#1091;&#1082;&#1086;&#1074;&#108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2;&#1087;&#1086;&#1083;&#1100;&#1085;&#1086;&#107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0;&#1082;&#1091;&#1083;&#1080;&#1085;&#10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2;&#1090;&#1103;&#1073;&#1088;&#1100;&#1089;&#1082;&#1086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8;&#1077;&#1094;&#1082;&#1086;&#107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99;&#1085;&#1076;&#1080;&#1085;&#10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3"/>
      <sheetName val="Р24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0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2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4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5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</sheetData>
      <sheetData sheetId="23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  <sheetData sheetId="28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0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3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0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  <sheetData sheetId="28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3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5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  <sheetData sheetId="28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  <sheetName val="Лист1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0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4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0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2"/>
      <sheetName val="Р1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4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 t="e">
            <v>#N/A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0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  <sheetData sheetId="28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3"/>
      <sheetName val="Р24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 t="e">
            <v>#N/A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0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</sheetData>
      <sheetData sheetId="23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  <sheetData sheetId="28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0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3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0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  <sheetData sheetId="28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3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0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1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0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  <sheetData sheetId="28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0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0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  <sheetData sheetId="28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0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0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  <sheetData sheetId="28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0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 t="e">
            <v>#N/A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5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  <sheetData sheetId="28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Р13"/>
      <sheetName val="Р14"/>
      <sheetName val="Р15"/>
      <sheetName val="Р16"/>
      <sheetName val="Р17"/>
      <sheetName val="Р18"/>
      <sheetName val="Р19"/>
      <sheetName val="Р20"/>
      <sheetName val="Р21"/>
      <sheetName val="Р22"/>
      <sheetName val="Р24"/>
      <sheetName val="Р23"/>
      <sheetName val="Р25"/>
      <sheetName val="Р26"/>
      <sheetName val="Р27"/>
      <sheetName val="Р28"/>
      <sheetName val="Результаты оценки"/>
      <sheetName val="Сводный рейтинг"/>
    </sheetNames>
    <sheetDataSet>
      <sheetData sheetId="0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  <row r="10">
          <cell r="F10">
            <v>5</v>
          </cell>
        </row>
      </sheetData>
      <sheetData sheetId="1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">
        <row r="7">
          <cell r="E7">
            <v>5</v>
          </cell>
        </row>
        <row r="8">
          <cell r="E8">
            <v>0</v>
          </cell>
        </row>
        <row r="9">
          <cell r="E9">
            <v>0</v>
          </cell>
        </row>
      </sheetData>
      <sheetData sheetId="3">
        <row r="7">
          <cell r="E7">
            <v>5</v>
          </cell>
        </row>
      </sheetData>
      <sheetData sheetId="4">
        <row r="7">
          <cell r="F7">
            <v>0</v>
          </cell>
        </row>
      </sheetData>
      <sheetData sheetId="5">
        <row r="7">
          <cell r="F7">
            <v>5</v>
          </cell>
        </row>
      </sheetData>
      <sheetData sheetId="6">
        <row r="7">
          <cell r="J7" t="str">
            <v>Х</v>
          </cell>
        </row>
        <row r="8">
          <cell r="J8">
            <v>0</v>
          </cell>
        </row>
      </sheetData>
      <sheetData sheetId="7">
        <row r="7">
          <cell r="H7">
            <v>5</v>
          </cell>
        </row>
        <row r="8">
          <cell r="H8">
            <v>5</v>
          </cell>
        </row>
      </sheetData>
      <sheetData sheetId="8">
        <row r="7">
          <cell r="H7" t="str">
            <v>Х</v>
          </cell>
        </row>
        <row r="8">
          <cell r="H8">
            <v>0</v>
          </cell>
        </row>
      </sheetData>
      <sheetData sheetId="9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0">
        <row r="7">
          <cell r="F7" t="str">
            <v>норма</v>
          </cell>
        </row>
      </sheetData>
      <sheetData sheetId="11">
        <row r="7">
          <cell r="F7" t="str">
            <v>Х</v>
          </cell>
        </row>
      </sheetData>
      <sheetData sheetId="12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3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4">
        <row r="7">
          <cell r="F7" t="str">
            <v>Х</v>
          </cell>
        </row>
        <row r="8">
          <cell r="F8" t="e">
            <v>#N/A</v>
          </cell>
        </row>
      </sheetData>
      <sheetData sheetId="15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6">
        <row r="7">
          <cell r="F7" t="str">
            <v>Х</v>
          </cell>
        </row>
        <row r="8">
          <cell r="F8" t="e">
            <v>#N/A</v>
          </cell>
        </row>
      </sheetData>
      <sheetData sheetId="17">
        <row r="7">
          <cell r="H7">
            <v>0</v>
          </cell>
        </row>
        <row r="11">
          <cell r="H11" t="e">
            <v>#N/A</v>
          </cell>
        </row>
      </sheetData>
      <sheetData sheetId="18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19">
        <row r="7">
          <cell r="D7">
            <v>5</v>
          </cell>
        </row>
      </sheetData>
      <sheetData sheetId="20">
        <row r="7">
          <cell r="D7">
            <v>5</v>
          </cell>
        </row>
      </sheetData>
      <sheetData sheetId="21">
        <row r="7">
          <cell r="D7" t="str">
            <v>Х</v>
          </cell>
        </row>
        <row r="8">
          <cell r="D8">
            <v>0</v>
          </cell>
        </row>
      </sheetData>
      <sheetData sheetId="22">
        <row r="7">
          <cell r="F7">
            <v>5</v>
          </cell>
        </row>
        <row r="8">
          <cell r="F8" t="e">
            <v>#N/A</v>
          </cell>
        </row>
        <row r="9">
          <cell r="F9">
            <v>5</v>
          </cell>
        </row>
      </sheetData>
      <sheetData sheetId="23">
        <row r="7">
          <cell r="F7">
            <v>5</v>
          </cell>
        </row>
      </sheetData>
      <sheetData sheetId="24">
        <row r="7">
          <cell r="D7">
            <v>5</v>
          </cell>
        </row>
      </sheetData>
      <sheetData sheetId="25">
        <row r="7">
          <cell r="D7">
            <v>5</v>
          </cell>
        </row>
      </sheetData>
      <sheetData sheetId="26">
        <row r="7">
          <cell r="F7">
            <v>5</v>
          </cell>
        </row>
        <row r="8">
          <cell r="F8" t="e">
            <v>#N/A</v>
          </cell>
        </row>
        <row r="9">
          <cell r="F9" t="e">
            <v>#N/A</v>
          </cell>
        </row>
      </sheetData>
      <sheetData sheetId="27">
        <row r="7">
          <cell r="F7" t="str">
            <v>Х</v>
          </cell>
        </row>
        <row r="8">
          <cell r="F8" t="e">
            <v>#N/A</v>
          </cell>
        </row>
      </sheetData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85" workbookViewId="0">
      <selection activeCell="B26" sqref="B26"/>
    </sheetView>
  </sheetViews>
  <sheetFormatPr defaultRowHeight="12"/>
  <cols>
    <col min="1" max="1" width="5.140625" style="1" customWidth="1"/>
    <col min="2" max="2" width="150.5703125" style="1" customWidth="1"/>
    <col min="3" max="3" width="4.5703125" style="1" customWidth="1"/>
    <col min="4" max="4" width="12.85546875" style="1" customWidth="1"/>
    <col min="5" max="256" width="9.140625" style="1"/>
    <col min="257" max="257" width="5.140625" style="1" customWidth="1"/>
    <col min="258" max="258" width="150.5703125" style="1" customWidth="1"/>
    <col min="259" max="259" width="4.5703125" style="1" customWidth="1"/>
    <col min="260" max="260" width="12.85546875" style="1" customWidth="1"/>
    <col min="261" max="512" width="9.140625" style="1"/>
    <col min="513" max="513" width="5.140625" style="1" customWidth="1"/>
    <col min="514" max="514" width="150.5703125" style="1" customWidth="1"/>
    <col min="515" max="515" width="4.5703125" style="1" customWidth="1"/>
    <col min="516" max="516" width="12.85546875" style="1" customWidth="1"/>
    <col min="517" max="768" width="9.140625" style="1"/>
    <col min="769" max="769" width="5.140625" style="1" customWidth="1"/>
    <col min="770" max="770" width="150.5703125" style="1" customWidth="1"/>
    <col min="771" max="771" width="4.5703125" style="1" customWidth="1"/>
    <col min="772" max="772" width="12.85546875" style="1" customWidth="1"/>
    <col min="773" max="1024" width="9.140625" style="1"/>
    <col min="1025" max="1025" width="5.140625" style="1" customWidth="1"/>
    <col min="1026" max="1026" width="150.5703125" style="1" customWidth="1"/>
    <col min="1027" max="1027" width="4.5703125" style="1" customWidth="1"/>
    <col min="1028" max="1028" width="12.85546875" style="1" customWidth="1"/>
    <col min="1029" max="1280" width="9.140625" style="1"/>
    <col min="1281" max="1281" width="5.140625" style="1" customWidth="1"/>
    <col min="1282" max="1282" width="150.5703125" style="1" customWidth="1"/>
    <col min="1283" max="1283" width="4.5703125" style="1" customWidth="1"/>
    <col min="1284" max="1284" width="12.85546875" style="1" customWidth="1"/>
    <col min="1285" max="1536" width="9.140625" style="1"/>
    <col min="1537" max="1537" width="5.140625" style="1" customWidth="1"/>
    <col min="1538" max="1538" width="150.5703125" style="1" customWidth="1"/>
    <col min="1539" max="1539" width="4.5703125" style="1" customWidth="1"/>
    <col min="1540" max="1540" width="12.85546875" style="1" customWidth="1"/>
    <col min="1541" max="1792" width="9.140625" style="1"/>
    <col min="1793" max="1793" width="5.140625" style="1" customWidth="1"/>
    <col min="1794" max="1794" width="150.5703125" style="1" customWidth="1"/>
    <col min="1795" max="1795" width="4.5703125" style="1" customWidth="1"/>
    <col min="1796" max="1796" width="12.85546875" style="1" customWidth="1"/>
    <col min="1797" max="2048" width="9.140625" style="1"/>
    <col min="2049" max="2049" width="5.140625" style="1" customWidth="1"/>
    <col min="2050" max="2050" width="150.5703125" style="1" customWidth="1"/>
    <col min="2051" max="2051" width="4.5703125" style="1" customWidth="1"/>
    <col min="2052" max="2052" width="12.85546875" style="1" customWidth="1"/>
    <col min="2053" max="2304" width="9.140625" style="1"/>
    <col min="2305" max="2305" width="5.140625" style="1" customWidth="1"/>
    <col min="2306" max="2306" width="150.5703125" style="1" customWidth="1"/>
    <col min="2307" max="2307" width="4.5703125" style="1" customWidth="1"/>
    <col min="2308" max="2308" width="12.85546875" style="1" customWidth="1"/>
    <col min="2309" max="2560" width="9.140625" style="1"/>
    <col min="2561" max="2561" width="5.140625" style="1" customWidth="1"/>
    <col min="2562" max="2562" width="150.5703125" style="1" customWidth="1"/>
    <col min="2563" max="2563" width="4.5703125" style="1" customWidth="1"/>
    <col min="2564" max="2564" width="12.85546875" style="1" customWidth="1"/>
    <col min="2565" max="2816" width="9.140625" style="1"/>
    <col min="2817" max="2817" width="5.140625" style="1" customWidth="1"/>
    <col min="2818" max="2818" width="150.5703125" style="1" customWidth="1"/>
    <col min="2819" max="2819" width="4.5703125" style="1" customWidth="1"/>
    <col min="2820" max="2820" width="12.85546875" style="1" customWidth="1"/>
    <col min="2821" max="3072" width="9.140625" style="1"/>
    <col min="3073" max="3073" width="5.140625" style="1" customWidth="1"/>
    <col min="3074" max="3074" width="150.5703125" style="1" customWidth="1"/>
    <col min="3075" max="3075" width="4.5703125" style="1" customWidth="1"/>
    <col min="3076" max="3076" width="12.85546875" style="1" customWidth="1"/>
    <col min="3077" max="3328" width="9.140625" style="1"/>
    <col min="3329" max="3329" width="5.140625" style="1" customWidth="1"/>
    <col min="3330" max="3330" width="150.5703125" style="1" customWidth="1"/>
    <col min="3331" max="3331" width="4.5703125" style="1" customWidth="1"/>
    <col min="3332" max="3332" width="12.85546875" style="1" customWidth="1"/>
    <col min="3333" max="3584" width="9.140625" style="1"/>
    <col min="3585" max="3585" width="5.140625" style="1" customWidth="1"/>
    <col min="3586" max="3586" width="150.5703125" style="1" customWidth="1"/>
    <col min="3587" max="3587" width="4.5703125" style="1" customWidth="1"/>
    <col min="3588" max="3588" width="12.85546875" style="1" customWidth="1"/>
    <col min="3589" max="3840" width="9.140625" style="1"/>
    <col min="3841" max="3841" width="5.140625" style="1" customWidth="1"/>
    <col min="3842" max="3842" width="150.5703125" style="1" customWidth="1"/>
    <col min="3843" max="3843" width="4.5703125" style="1" customWidth="1"/>
    <col min="3844" max="3844" width="12.85546875" style="1" customWidth="1"/>
    <col min="3845" max="4096" width="9.140625" style="1"/>
    <col min="4097" max="4097" width="5.140625" style="1" customWidth="1"/>
    <col min="4098" max="4098" width="150.5703125" style="1" customWidth="1"/>
    <col min="4099" max="4099" width="4.5703125" style="1" customWidth="1"/>
    <col min="4100" max="4100" width="12.85546875" style="1" customWidth="1"/>
    <col min="4101" max="4352" width="9.140625" style="1"/>
    <col min="4353" max="4353" width="5.140625" style="1" customWidth="1"/>
    <col min="4354" max="4354" width="150.5703125" style="1" customWidth="1"/>
    <col min="4355" max="4355" width="4.5703125" style="1" customWidth="1"/>
    <col min="4356" max="4356" width="12.85546875" style="1" customWidth="1"/>
    <col min="4357" max="4608" width="9.140625" style="1"/>
    <col min="4609" max="4609" width="5.140625" style="1" customWidth="1"/>
    <col min="4610" max="4610" width="150.5703125" style="1" customWidth="1"/>
    <col min="4611" max="4611" width="4.5703125" style="1" customWidth="1"/>
    <col min="4612" max="4612" width="12.85546875" style="1" customWidth="1"/>
    <col min="4613" max="4864" width="9.140625" style="1"/>
    <col min="4865" max="4865" width="5.140625" style="1" customWidth="1"/>
    <col min="4866" max="4866" width="150.5703125" style="1" customWidth="1"/>
    <col min="4867" max="4867" width="4.5703125" style="1" customWidth="1"/>
    <col min="4868" max="4868" width="12.85546875" style="1" customWidth="1"/>
    <col min="4869" max="5120" width="9.140625" style="1"/>
    <col min="5121" max="5121" width="5.140625" style="1" customWidth="1"/>
    <col min="5122" max="5122" width="150.5703125" style="1" customWidth="1"/>
    <col min="5123" max="5123" width="4.5703125" style="1" customWidth="1"/>
    <col min="5124" max="5124" width="12.85546875" style="1" customWidth="1"/>
    <col min="5125" max="5376" width="9.140625" style="1"/>
    <col min="5377" max="5377" width="5.140625" style="1" customWidth="1"/>
    <col min="5378" max="5378" width="150.5703125" style="1" customWidth="1"/>
    <col min="5379" max="5379" width="4.5703125" style="1" customWidth="1"/>
    <col min="5380" max="5380" width="12.85546875" style="1" customWidth="1"/>
    <col min="5381" max="5632" width="9.140625" style="1"/>
    <col min="5633" max="5633" width="5.140625" style="1" customWidth="1"/>
    <col min="5634" max="5634" width="150.5703125" style="1" customWidth="1"/>
    <col min="5635" max="5635" width="4.5703125" style="1" customWidth="1"/>
    <col min="5636" max="5636" width="12.85546875" style="1" customWidth="1"/>
    <col min="5637" max="5888" width="9.140625" style="1"/>
    <col min="5889" max="5889" width="5.140625" style="1" customWidth="1"/>
    <col min="5890" max="5890" width="150.5703125" style="1" customWidth="1"/>
    <col min="5891" max="5891" width="4.5703125" style="1" customWidth="1"/>
    <col min="5892" max="5892" width="12.85546875" style="1" customWidth="1"/>
    <col min="5893" max="6144" width="9.140625" style="1"/>
    <col min="6145" max="6145" width="5.140625" style="1" customWidth="1"/>
    <col min="6146" max="6146" width="150.5703125" style="1" customWidth="1"/>
    <col min="6147" max="6147" width="4.5703125" style="1" customWidth="1"/>
    <col min="6148" max="6148" width="12.85546875" style="1" customWidth="1"/>
    <col min="6149" max="6400" width="9.140625" style="1"/>
    <col min="6401" max="6401" width="5.140625" style="1" customWidth="1"/>
    <col min="6402" max="6402" width="150.5703125" style="1" customWidth="1"/>
    <col min="6403" max="6403" width="4.5703125" style="1" customWidth="1"/>
    <col min="6404" max="6404" width="12.85546875" style="1" customWidth="1"/>
    <col min="6405" max="6656" width="9.140625" style="1"/>
    <col min="6657" max="6657" width="5.140625" style="1" customWidth="1"/>
    <col min="6658" max="6658" width="150.5703125" style="1" customWidth="1"/>
    <col min="6659" max="6659" width="4.5703125" style="1" customWidth="1"/>
    <col min="6660" max="6660" width="12.85546875" style="1" customWidth="1"/>
    <col min="6661" max="6912" width="9.140625" style="1"/>
    <col min="6913" max="6913" width="5.140625" style="1" customWidth="1"/>
    <col min="6914" max="6914" width="150.5703125" style="1" customWidth="1"/>
    <col min="6915" max="6915" width="4.5703125" style="1" customWidth="1"/>
    <col min="6916" max="6916" width="12.85546875" style="1" customWidth="1"/>
    <col min="6917" max="7168" width="9.140625" style="1"/>
    <col min="7169" max="7169" width="5.140625" style="1" customWidth="1"/>
    <col min="7170" max="7170" width="150.5703125" style="1" customWidth="1"/>
    <col min="7171" max="7171" width="4.5703125" style="1" customWidth="1"/>
    <col min="7172" max="7172" width="12.85546875" style="1" customWidth="1"/>
    <col min="7173" max="7424" width="9.140625" style="1"/>
    <col min="7425" max="7425" width="5.140625" style="1" customWidth="1"/>
    <col min="7426" max="7426" width="150.5703125" style="1" customWidth="1"/>
    <col min="7427" max="7427" width="4.5703125" style="1" customWidth="1"/>
    <col min="7428" max="7428" width="12.85546875" style="1" customWidth="1"/>
    <col min="7429" max="7680" width="9.140625" style="1"/>
    <col min="7681" max="7681" width="5.140625" style="1" customWidth="1"/>
    <col min="7682" max="7682" width="150.5703125" style="1" customWidth="1"/>
    <col min="7683" max="7683" width="4.5703125" style="1" customWidth="1"/>
    <col min="7684" max="7684" width="12.85546875" style="1" customWidth="1"/>
    <col min="7685" max="7936" width="9.140625" style="1"/>
    <col min="7937" max="7937" width="5.140625" style="1" customWidth="1"/>
    <col min="7938" max="7938" width="150.5703125" style="1" customWidth="1"/>
    <col min="7939" max="7939" width="4.5703125" style="1" customWidth="1"/>
    <col min="7940" max="7940" width="12.85546875" style="1" customWidth="1"/>
    <col min="7941" max="8192" width="9.140625" style="1"/>
    <col min="8193" max="8193" width="5.140625" style="1" customWidth="1"/>
    <col min="8194" max="8194" width="150.5703125" style="1" customWidth="1"/>
    <col min="8195" max="8195" width="4.5703125" style="1" customWidth="1"/>
    <col min="8196" max="8196" width="12.85546875" style="1" customWidth="1"/>
    <col min="8197" max="8448" width="9.140625" style="1"/>
    <col min="8449" max="8449" width="5.140625" style="1" customWidth="1"/>
    <col min="8450" max="8450" width="150.5703125" style="1" customWidth="1"/>
    <col min="8451" max="8451" width="4.5703125" style="1" customWidth="1"/>
    <col min="8452" max="8452" width="12.85546875" style="1" customWidth="1"/>
    <col min="8453" max="8704" width="9.140625" style="1"/>
    <col min="8705" max="8705" width="5.140625" style="1" customWidth="1"/>
    <col min="8706" max="8706" width="150.5703125" style="1" customWidth="1"/>
    <col min="8707" max="8707" width="4.5703125" style="1" customWidth="1"/>
    <col min="8708" max="8708" width="12.85546875" style="1" customWidth="1"/>
    <col min="8709" max="8960" width="9.140625" style="1"/>
    <col min="8961" max="8961" width="5.140625" style="1" customWidth="1"/>
    <col min="8962" max="8962" width="150.5703125" style="1" customWidth="1"/>
    <col min="8963" max="8963" width="4.5703125" style="1" customWidth="1"/>
    <col min="8964" max="8964" width="12.85546875" style="1" customWidth="1"/>
    <col min="8965" max="9216" width="9.140625" style="1"/>
    <col min="9217" max="9217" width="5.140625" style="1" customWidth="1"/>
    <col min="9218" max="9218" width="150.5703125" style="1" customWidth="1"/>
    <col min="9219" max="9219" width="4.5703125" style="1" customWidth="1"/>
    <col min="9220" max="9220" width="12.85546875" style="1" customWidth="1"/>
    <col min="9221" max="9472" width="9.140625" style="1"/>
    <col min="9473" max="9473" width="5.140625" style="1" customWidth="1"/>
    <col min="9474" max="9474" width="150.5703125" style="1" customWidth="1"/>
    <col min="9475" max="9475" width="4.5703125" style="1" customWidth="1"/>
    <col min="9476" max="9476" width="12.85546875" style="1" customWidth="1"/>
    <col min="9477" max="9728" width="9.140625" style="1"/>
    <col min="9729" max="9729" width="5.140625" style="1" customWidth="1"/>
    <col min="9730" max="9730" width="150.5703125" style="1" customWidth="1"/>
    <col min="9731" max="9731" width="4.5703125" style="1" customWidth="1"/>
    <col min="9732" max="9732" width="12.85546875" style="1" customWidth="1"/>
    <col min="9733" max="9984" width="9.140625" style="1"/>
    <col min="9985" max="9985" width="5.140625" style="1" customWidth="1"/>
    <col min="9986" max="9986" width="150.5703125" style="1" customWidth="1"/>
    <col min="9987" max="9987" width="4.5703125" style="1" customWidth="1"/>
    <col min="9988" max="9988" width="12.85546875" style="1" customWidth="1"/>
    <col min="9989" max="10240" width="9.140625" style="1"/>
    <col min="10241" max="10241" width="5.140625" style="1" customWidth="1"/>
    <col min="10242" max="10242" width="150.5703125" style="1" customWidth="1"/>
    <col min="10243" max="10243" width="4.5703125" style="1" customWidth="1"/>
    <col min="10244" max="10244" width="12.85546875" style="1" customWidth="1"/>
    <col min="10245" max="10496" width="9.140625" style="1"/>
    <col min="10497" max="10497" width="5.140625" style="1" customWidth="1"/>
    <col min="10498" max="10498" width="150.5703125" style="1" customWidth="1"/>
    <col min="10499" max="10499" width="4.5703125" style="1" customWidth="1"/>
    <col min="10500" max="10500" width="12.85546875" style="1" customWidth="1"/>
    <col min="10501" max="10752" width="9.140625" style="1"/>
    <col min="10753" max="10753" width="5.140625" style="1" customWidth="1"/>
    <col min="10754" max="10754" width="150.5703125" style="1" customWidth="1"/>
    <col min="10755" max="10755" width="4.5703125" style="1" customWidth="1"/>
    <col min="10756" max="10756" width="12.85546875" style="1" customWidth="1"/>
    <col min="10757" max="11008" width="9.140625" style="1"/>
    <col min="11009" max="11009" width="5.140625" style="1" customWidth="1"/>
    <col min="11010" max="11010" width="150.5703125" style="1" customWidth="1"/>
    <col min="11011" max="11011" width="4.5703125" style="1" customWidth="1"/>
    <col min="11012" max="11012" width="12.85546875" style="1" customWidth="1"/>
    <col min="11013" max="11264" width="9.140625" style="1"/>
    <col min="11265" max="11265" width="5.140625" style="1" customWidth="1"/>
    <col min="11266" max="11266" width="150.5703125" style="1" customWidth="1"/>
    <col min="11267" max="11267" width="4.5703125" style="1" customWidth="1"/>
    <col min="11268" max="11268" width="12.85546875" style="1" customWidth="1"/>
    <col min="11269" max="11520" width="9.140625" style="1"/>
    <col min="11521" max="11521" width="5.140625" style="1" customWidth="1"/>
    <col min="11522" max="11522" width="150.5703125" style="1" customWidth="1"/>
    <col min="11523" max="11523" width="4.5703125" style="1" customWidth="1"/>
    <col min="11524" max="11524" width="12.85546875" style="1" customWidth="1"/>
    <col min="11525" max="11776" width="9.140625" style="1"/>
    <col min="11777" max="11777" width="5.140625" style="1" customWidth="1"/>
    <col min="11778" max="11778" width="150.5703125" style="1" customWidth="1"/>
    <col min="11779" max="11779" width="4.5703125" style="1" customWidth="1"/>
    <col min="11780" max="11780" width="12.85546875" style="1" customWidth="1"/>
    <col min="11781" max="12032" width="9.140625" style="1"/>
    <col min="12033" max="12033" width="5.140625" style="1" customWidth="1"/>
    <col min="12034" max="12034" width="150.5703125" style="1" customWidth="1"/>
    <col min="12035" max="12035" width="4.5703125" style="1" customWidth="1"/>
    <col min="12036" max="12036" width="12.85546875" style="1" customWidth="1"/>
    <col min="12037" max="12288" width="9.140625" style="1"/>
    <col min="12289" max="12289" width="5.140625" style="1" customWidth="1"/>
    <col min="12290" max="12290" width="150.5703125" style="1" customWidth="1"/>
    <col min="12291" max="12291" width="4.5703125" style="1" customWidth="1"/>
    <col min="12292" max="12292" width="12.85546875" style="1" customWidth="1"/>
    <col min="12293" max="12544" width="9.140625" style="1"/>
    <col min="12545" max="12545" width="5.140625" style="1" customWidth="1"/>
    <col min="12546" max="12546" width="150.5703125" style="1" customWidth="1"/>
    <col min="12547" max="12547" width="4.5703125" style="1" customWidth="1"/>
    <col min="12548" max="12548" width="12.85546875" style="1" customWidth="1"/>
    <col min="12549" max="12800" width="9.140625" style="1"/>
    <col min="12801" max="12801" width="5.140625" style="1" customWidth="1"/>
    <col min="12802" max="12802" width="150.5703125" style="1" customWidth="1"/>
    <col min="12803" max="12803" width="4.5703125" style="1" customWidth="1"/>
    <col min="12804" max="12804" width="12.85546875" style="1" customWidth="1"/>
    <col min="12805" max="13056" width="9.140625" style="1"/>
    <col min="13057" max="13057" width="5.140625" style="1" customWidth="1"/>
    <col min="13058" max="13058" width="150.5703125" style="1" customWidth="1"/>
    <col min="13059" max="13059" width="4.5703125" style="1" customWidth="1"/>
    <col min="13060" max="13060" width="12.85546875" style="1" customWidth="1"/>
    <col min="13061" max="13312" width="9.140625" style="1"/>
    <col min="13313" max="13313" width="5.140625" style="1" customWidth="1"/>
    <col min="13314" max="13314" width="150.5703125" style="1" customWidth="1"/>
    <col min="13315" max="13315" width="4.5703125" style="1" customWidth="1"/>
    <col min="13316" max="13316" width="12.85546875" style="1" customWidth="1"/>
    <col min="13317" max="13568" width="9.140625" style="1"/>
    <col min="13569" max="13569" width="5.140625" style="1" customWidth="1"/>
    <col min="13570" max="13570" width="150.5703125" style="1" customWidth="1"/>
    <col min="13571" max="13571" width="4.5703125" style="1" customWidth="1"/>
    <col min="13572" max="13572" width="12.85546875" style="1" customWidth="1"/>
    <col min="13573" max="13824" width="9.140625" style="1"/>
    <col min="13825" max="13825" width="5.140625" style="1" customWidth="1"/>
    <col min="13826" max="13826" width="150.5703125" style="1" customWidth="1"/>
    <col min="13827" max="13827" width="4.5703125" style="1" customWidth="1"/>
    <col min="13828" max="13828" width="12.85546875" style="1" customWidth="1"/>
    <col min="13829" max="14080" width="9.140625" style="1"/>
    <col min="14081" max="14081" width="5.140625" style="1" customWidth="1"/>
    <col min="14082" max="14082" width="150.5703125" style="1" customWidth="1"/>
    <col min="14083" max="14083" width="4.5703125" style="1" customWidth="1"/>
    <col min="14084" max="14084" width="12.85546875" style="1" customWidth="1"/>
    <col min="14085" max="14336" width="9.140625" style="1"/>
    <col min="14337" max="14337" width="5.140625" style="1" customWidth="1"/>
    <col min="14338" max="14338" width="150.5703125" style="1" customWidth="1"/>
    <col min="14339" max="14339" width="4.5703125" style="1" customWidth="1"/>
    <col min="14340" max="14340" width="12.85546875" style="1" customWidth="1"/>
    <col min="14341" max="14592" width="9.140625" style="1"/>
    <col min="14593" max="14593" width="5.140625" style="1" customWidth="1"/>
    <col min="14594" max="14594" width="150.5703125" style="1" customWidth="1"/>
    <col min="14595" max="14595" width="4.5703125" style="1" customWidth="1"/>
    <col min="14596" max="14596" width="12.85546875" style="1" customWidth="1"/>
    <col min="14597" max="14848" width="9.140625" style="1"/>
    <col min="14849" max="14849" width="5.140625" style="1" customWidth="1"/>
    <col min="14850" max="14850" width="150.5703125" style="1" customWidth="1"/>
    <col min="14851" max="14851" width="4.5703125" style="1" customWidth="1"/>
    <col min="14852" max="14852" width="12.85546875" style="1" customWidth="1"/>
    <col min="14853" max="15104" width="9.140625" style="1"/>
    <col min="15105" max="15105" width="5.140625" style="1" customWidth="1"/>
    <col min="15106" max="15106" width="150.5703125" style="1" customWidth="1"/>
    <col min="15107" max="15107" width="4.5703125" style="1" customWidth="1"/>
    <col min="15108" max="15108" width="12.85546875" style="1" customWidth="1"/>
    <col min="15109" max="15360" width="9.140625" style="1"/>
    <col min="15361" max="15361" width="5.140625" style="1" customWidth="1"/>
    <col min="15362" max="15362" width="150.5703125" style="1" customWidth="1"/>
    <col min="15363" max="15363" width="4.5703125" style="1" customWidth="1"/>
    <col min="15364" max="15364" width="12.85546875" style="1" customWidth="1"/>
    <col min="15365" max="15616" width="9.140625" style="1"/>
    <col min="15617" max="15617" width="5.140625" style="1" customWidth="1"/>
    <col min="15618" max="15618" width="150.5703125" style="1" customWidth="1"/>
    <col min="15619" max="15619" width="4.5703125" style="1" customWidth="1"/>
    <col min="15620" max="15620" width="12.85546875" style="1" customWidth="1"/>
    <col min="15621" max="15872" width="9.140625" style="1"/>
    <col min="15873" max="15873" width="5.140625" style="1" customWidth="1"/>
    <col min="15874" max="15874" width="150.5703125" style="1" customWidth="1"/>
    <col min="15875" max="15875" width="4.5703125" style="1" customWidth="1"/>
    <col min="15876" max="15876" width="12.85546875" style="1" customWidth="1"/>
    <col min="15877" max="16128" width="9.140625" style="1"/>
    <col min="16129" max="16129" width="5.140625" style="1" customWidth="1"/>
    <col min="16130" max="16130" width="150.5703125" style="1" customWidth="1"/>
    <col min="16131" max="16131" width="4.5703125" style="1" customWidth="1"/>
    <col min="16132" max="16132" width="12.85546875" style="1" customWidth="1"/>
    <col min="16133" max="16384" width="9.140625" style="1"/>
  </cols>
  <sheetData>
    <row r="1" spans="1:4" ht="12.75" customHeight="1">
      <c r="B1" s="2" t="s">
        <v>0</v>
      </c>
      <c r="C1" s="2"/>
      <c r="D1" s="2"/>
    </row>
    <row r="2" spans="1:4" ht="12.75" customHeight="1">
      <c r="B2" s="2" t="s">
        <v>1</v>
      </c>
      <c r="C2" s="2"/>
      <c r="D2" s="2"/>
    </row>
    <row r="3" spans="1:4" ht="12.75" customHeight="1">
      <c r="B3" s="2" t="s">
        <v>2</v>
      </c>
      <c r="C3" s="2"/>
      <c r="D3" s="2"/>
    </row>
    <row r="4" spans="1:4" ht="15.75">
      <c r="B4" s="2" t="s">
        <v>3</v>
      </c>
      <c r="C4" s="2"/>
      <c r="D4" s="2"/>
    </row>
    <row r="5" spans="1:4" ht="15.75">
      <c r="B5" s="2" t="s">
        <v>87</v>
      </c>
      <c r="C5" s="2"/>
      <c r="D5" s="2"/>
    </row>
    <row r="7" spans="1:4">
      <c r="A7" s="3" t="s">
        <v>5</v>
      </c>
      <c r="B7" s="3"/>
      <c r="C7" s="3"/>
      <c r="D7" s="3"/>
    </row>
    <row r="8" spans="1:4" ht="12.75" customHeight="1">
      <c r="A8" s="4" t="s">
        <v>88</v>
      </c>
      <c r="B8" s="3"/>
      <c r="C8" s="3"/>
      <c r="D8" s="3"/>
    </row>
    <row r="9" spans="1:4" ht="9.75" customHeight="1">
      <c r="A9" s="5" t="s">
        <v>89</v>
      </c>
      <c r="B9" s="5"/>
      <c r="C9" s="5"/>
      <c r="D9" s="5"/>
    </row>
    <row r="10" spans="1:4">
      <c r="A10" s="6" t="s">
        <v>8</v>
      </c>
      <c r="B10" s="6"/>
      <c r="C10" s="6"/>
      <c r="D10" s="6"/>
    </row>
    <row r="11" spans="1:4" ht="9" customHeight="1">
      <c r="A11" s="5" t="s">
        <v>9</v>
      </c>
      <c r="B11" s="5"/>
      <c r="C11" s="5"/>
      <c r="D11" s="5"/>
    </row>
    <row r="13" spans="1:4" ht="60">
      <c r="A13" s="7" t="s">
        <v>10</v>
      </c>
      <c r="B13" s="8" t="s">
        <v>11</v>
      </c>
      <c r="C13" s="7" t="s">
        <v>12</v>
      </c>
      <c r="D13" s="7" t="s">
        <v>13</v>
      </c>
    </row>
    <row r="14" spans="1:4">
      <c r="A14" s="7">
        <v>1</v>
      </c>
      <c r="B14" s="7">
        <v>2</v>
      </c>
      <c r="C14" s="7">
        <v>3</v>
      </c>
      <c r="D14" s="7">
        <v>4</v>
      </c>
    </row>
    <row r="15" spans="1:4">
      <c r="A15" s="9" t="s">
        <v>14</v>
      </c>
      <c r="B15" s="10" t="s">
        <v>15</v>
      </c>
      <c r="C15" s="11">
        <f>[3]Р1!F7</f>
        <v>5</v>
      </c>
      <c r="D15" s="12" t="e">
        <f>([3]Р1!F7+[3]Р1!F8+[3]Р1!F9+[3]Р1!F10)/4</f>
        <v>#N/A</v>
      </c>
    </row>
    <row r="16" spans="1:4">
      <c r="A16" s="9" t="s">
        <v>16</v>
      </c>
      <c r="B16" s="10" t="s">
        <v>17</v>
      </c>
      <c r="C16" s="11">
        <f>[3]Р2!F7</f>
        <v>5</v>
      </c>
      <c r="D16" s="12" t="e">
        <f>([3]Р2!F7+[3]Р2!F8+[3]Р2!F9)/3</f>
        <v>#N/A</v>
      </c>
    </row>
    <row r="17" spans="1:4">
      <c r="A17" s="9" t="s">
        <v>18</v>
      </c>
      <c r="B17" s="10" t="s">
        <v>19</v>
      </c>
      <c r="C17" s="11">
        <f>[3]Р3!E7</f>
        <v>5</v>
      </c>
      <c r="D17" s="12">
        <f>([3]Р3!E7+[3]Р3!E9+[3]Р3!E8)/3</f>
        <v>1.6666666666666667</v>
      </c>
    </row>
    <row r="18" spans="1:4">
      <c r="A18" s="9" t="s">
        <v>20</v>
      </c>
      <c r="B18" s="10" t="s">
        <v>21</v>
      </c>
      <c r="C18" s="11">
        <f>[3]Р4!E7</f>
        <v>5</v>
      </c>
      <c r="D18" s="12">
        <f>([3]Р4!E7+[3]Р4!E8+[3]Р4!E9)/3</f>
        <v>1.6666666666666667</v>
      </c>
    </row>
    <row r="19" spans="1:4">
      <c r="A19" s="9" t="s">
        <v>22</v>
      </c>
      <c r="B19" s="10" t="s">
        <v>23</v>
      </c>
      <c r="C19" s="11" t="e">
        <f>[3]Р5!F7</f>
        <v>#N/A</v>
      </c>
      <c r="D19" s="12">
        <v>0</v>
      </c>
    </row>
    <row r="20" spans="1:4" ht="36">
      <c r="A20" s="9" t="s">
        <v>24</v>
      </c>
      <c r="B20" s="10" t="s">
        <v>90</v>
      </c>
      <c r="C20" s="11">
        <f>[3]Р6!F7</f>
        <v>5</v>
      </c>
      <c r="D20" s="12">
        <v>3.5</v>
      </c>
    </row>
    <row r="21" spans="1:4" ht="36">
      <c r="A21" s="9" t="s">
        <v>26</v>
      </c>
      <c r="B21" s="10" t="s">
        <v>91</v>
      </c>
      <c r="C21" s="11" t="str">
        <f>[3]Р7!J7</f>
        <v>Х</v>
      </c>
      <c r="D21" s="13" t="e">
        <f>([3]Р7!J7+[3]Р7!J8)/2</f>
        <v>#VALUE!</v>
      </c>
    </row>
    <row r="22" spans="1:4">
      <c r="A22" s="9" t="s">
        <v>28</v>
      </c>
      <c r="B22" s="10" t="s">
        <v>92</v>
      </c>
      <c r="C22" s="11">
        <f>[3]Р8!H7</f>
        <v>5</v>
      </c>
      <c r="D22" s="13">
        <f>([3]Р8!H7+[3]Р8!H8)/2</f>
        <v>5</v>
      </c>
    </row>
    <row r="23" spans="1:4" ht="24">
      <c r="A23" s="9" t="s">
        <v>30</v>
      </c>
      <c r="B23" s="10" t="s">
        <v>93</v>
      </c>
      <c r="C23" s="11" t="str">
        <f>[3]Р9!H7</f>
        <v>Х</v>
      </c>
      <c r="D23" s="13" t="e">
        <f>([3]Р9!H7+[3]Р9!H8)/2</f>
        <v>#VALUE!</v>
      </c>
    </row>
    <row r="24" spans="1:4">
      <c r="A24" s="9" t="s">
        <v>32</v>
      </c>
      <c r="B24" s="10" t="s">
        <v>33</v>
      </c>
      <c r="C24" s="11">
        <f>[3]Р10!F7</f>
        <v>5</v>
      </c>
      <c r="D24" s="12" t="e">
        <f>([3]Р10!F7+[3]Р10!F8+[3]Р10!F9)/3</f>
        <v>#N/A</v>
      </c>
    </row>
    <row r="25" spans="1:4" ht="24">
      <c r="A25" s="9" t="s">
        <v>34</v>
      </c>
      <c r="B25" s="10" t="s">
        <v>94</v>
      </c>
      <c r="C25" s="11" t="str">
        <f>[3]Р11!F7</f>
        <v>норма</v>
      </c>
      <c r="D25" s="14" t="s">
        <v>36</v>
      </c>
    </row>
    <row r="26" spans="1:4" ht="24">
      <c r="A26" s="9" t="s">
        <v>37</v>
      </c>
      <c r="B26" s="10" t="s">
        <v>95</v>
      </c>
      <c r="C26" s="11" t="str">
        <f>[3]Р12!F7</f>
        <v>Х</v>
      </c>
      <c r="D26" s="14" t="s">
        <v>36</v>
      </c>
    </row>
    <row r="27" spans="1:4">
      <c r="A27" s="9" t="s">
        <v>39</v>
      </c>
      <c r="B27" s="10" t="s">
        <v>96</v>
      </c>
      <c r="C27" s="11">
        <f>[3]Р13!F7</f>
        <v>5</v>
      </c>
      <c r="D27" s="12" t="e">
        <f>([3]Р13!F7+[3]Р13!F8+[3]Р13!F9)/3</f>
        <v>#N/A</v>
      </c>
    </row>
    <row r="28" spans="1:4">
      <c r="A28" s="9" t="s">
        <v>41</v>
      </c>
      <c r="B28" s="10" t="s">
        <v>42</v>
      </c>
      <c r="C28" s="11">
        <f>[3]Р14!F7</f>
        <v>5</v>
      </c>
      <c r="D28" s="12" t="e">
        <f>([3]Р14!F7+[3]Р14!F8+[3]Р14!F9)/3</f>
        <v>#N/A</v>
      </c>
    </row>
    <row r="29" spans="1:4" ht="24">
      <c r="A29" s="9" t="s">
        <v>43</v>
      </c>
      <c r="B29" s="10" t="s">
        <v>44</v>
      </c>
      <c r="C29" s="11" t="str">
        <f>[3]Р15!F7</f>
        <v>Х</v>
      </c>
      <c r="D29" s="12" t="e">
        <f>([3]Р15!F7+[3]Р15!F8)/2</f>
        <v>#VALUE!</v>
      </c>
    </row>
    <row r="30" spans="1:4">
      <c r="A30" s="9" t="s">
        <v>45</v>
      </c>
      <c r="B30" s="10" t="s">
        <v>97</v>
      </c>
      <c r="C30" s="11">
        <f>[3]Р16!F7</f>
        <v>5</v>
      </c>
      <c r="D30" s="12" t="e">
        <f>([3]Р16!F7+[3]Р16!F8+[3]Р16!F9)/3</f>
        <v>#N/A</v>
      </c>
    </row>
    <row r="31" spans="1:4" ht="24">
      <c r="A31" s="9" t="s">
        <v>47</v>
      </c>
      <c r="B31" s="10" t="s">
        <v>98</v>
      </c>
      <c r="C31" s="11" t="str">
        <f>[3]Р17!F7</f>
        <v>Х</v>
      </c>
      <c r="D31" s="12" t="e">
        <f>([3]Р17!F7+[3]Р17!F8)/2</f>
        <v>#VALUE!</v>
      </c>
    </row>
    <row r="32" spans="1:4">
      <c r="A32" s="9" t="s">
        <v>49</v>
      </c>
      <c r="B32" s="10" t="s">
        <v>50</v>
      </c>
      <c r="C32" s="11">
        <f>[3]Р18!H7</f>
        <v>0</v>
      </c>
      <c r="D32" s="12" t="e">
        <f>([3]Р18!H7+[3]Р18!H11)/2</f>
        <v>#N/A</v>
      </c>
    </row>
    <row r="33" spans="1:4">
      <c r="A33" s="9" t="s">
        <v>51</v>
      </c>
      <c r="B33" s="10" t="s">
        <v>99</v>
      </c>
      <c r="C33" s="11">
        <f>[3]Р19!F7</f>
        <v>5</v>
      </c>
      <c r="D33" s="12" t="e">
        <f>([3]Р19!F7+[3]Р19!F8+[3]Р19!F9)/3</f>
        <v>#N/A</v>
      </c>
    </row>
    <row r="34" spans="1:4">
      <c r="A34" s="9" t="s">
        <v>53</v>
      </c>
      <c r="B34" s="10" t="s">
        <v>54</v>
      </c>
      <c r="C34" s="11">
        <f>[3]Р20!D7</f>
        <v>5</v>
      </c>
      <c r="D34" s="12">
        <f>([3]Р20!D7+[3]Р20!D8+[3]Р20!D9)/3</f>
        <v>1.6666666666666667</v>
      </c>
    </row>
    <row r="35" spans="1:4">
      <c r="A35" s="9" t="s">
        <v>55</v>
      </c>
      <c r="B35" s="10" t="s">
        <v>56</v>
      </c>
      <c r="C35" s="11">
        <f>[3]Р21!D7</f>
        <v>5</v>
      </c>
      <c r="D35" s="12">
        <f>([3]Р21!D7+[3]Р21!D8+[3]Р21!D9)/3</f>
        <v>1.6666666666666667</v>
      </c>
    </row>
    <row r="36" spans="1:4" ht="24">
      <c r="A36" s="9" t="s">
        <v>57</v>
      </c>
      <c r="B36" s="10" t="s">
        <v>100</v>
      </c>
      <c r="C36" s="11" t="str">
        <f>[3]Р22!D7</f>
        <v>Х</v>
      </c>
      <c r="D36" s="13" t="e">
        <f>([3]Р22!D7+[3]Р22!D8)/2</f>
        <v>#VALUE!</v>
      </c>
    </row>
    <row r="37" spans="1:4">
      <c r="A37" s="9" t="s">
        <v>59</v>
      </c>
      <c r="B37" s="10" t="s">
        <v>60</v>
      </c>
      <c r="C37" s="11">
        <f>[3]Р23!F7</f>
        <v>5</v>
      </c>
      <c r="D37" s="12">
        <f>([3]Р23!F7+[3]Р23!F8+[3]Р23!F9)/3</f>
        <v>1.6666666666666667</v>
      </c>
    </row>
    <row r="38" spans="1:4">
      <c r="A38" s="9" t="s">
        <v>61</v>
      </c>
      <c r="B38" s="10" t="s">
        <v>62</v>
      </c>
      <c r="C38" s="11">
        <f>[3]Р24!F7</f>
        <v>5</v>
      </c>
      <c r="D38" s="12" t="e">
        <f>([3]Р24!F7+[3]Р24!F8+[3]Р24!F9)/3</f>
        <v>#N/A</v>
      </c>
    </row>
    <row r="39" spans="1:4">
      <c r="A39" s="9" t="s">
        <v>63</v>
      </c>
      <c r="B39" s="10" t="s">
        <v>64</v>
      </c>
      <c r="C39" s="11">
        <f>[3]Р25!D7</f>
        <v>5</v>
      </c>
      <c r="D39" s="12">
        <f>([3]Р25!D7+[3]Р25!D8+[3]Р25!D9)/3</f>
        <v>1.6666666666666667</v>
      </c>
    </row>
    <row r="40" spans="1:4">
      <c r="A40" s="9" t="s">
        <v>65</v>
      </c>
      <c r="B40" s="10" t="s">
        <v>66</v>
      </c>
      <c r="C40" s="11">
        <f>[3]Р26!D7</f>
        <v>5</v>
      </c>
      <c r="D40" s="12">
        <v>2.5</v>
      </c>
    </row>
    <row r="41" spans="1:4">
      <c r="A41" s="9" t="s">
        <v>67</v>
      </c>
      <c r="B41" s="10" t="s">
        <v>68</v>
      </c>
      <c r="C41" s="11">
        <f>[3]Р27!F7</f>
        <v>5</v>
      </c>
      <c r="D41" s="12" t="e">
        <f>([3]Р27!F7+[3]Р27!F8+[3]Р27!F9)/3</f>
        <v>#N/A</v>
      </c>
    </row>
    <row r="42" spans="1:4" ht="36">
      <c r="A42" s="9" t="s">
        <v>69</v>
      </c>
      <c r="B42" s="10" t="s">
        <v>101</v>
      </c>
      <c r="C42" s="11" t="str">
        <f>[3]Р28!F7</f>
        <v>Х</v>
      </c>
      <c r="D42" s="13" t="e">
        <f>([3]Р28!F7+[3]Р28!F8)/2</f>
        <v>#VALUE!</v>
      </c>
    </row>
    <row r="43" spans="1:4" ht="24">
      <c r="A43" s="9" t="s">
        <v>71</v>
      </c>
      <c r="B43" s="10"/>
      <c r="C43" s="11">
        <v>90</v>
      </c>
      <c r="D43" s="15" t="e">
        <f>SUM(D15:D42)</f>
        <v>#N/A</v>
      </c>
    </row>
  </sheetData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ageMargins left="0.18" right="0.16" top="0.2" bottom="0.15" header="0.16" footer="0.15"/>
  <pageSetup paperSize="9" scale="59" fitToWidth="2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85" workbookViewId="0">
      <selection activeCell="B38" sqref="B38"/>
    </sheetView>
  </sheetViews>
  <sheetFormatPr defaultRowHeight="12"/>
  <cols>
    <col min="1" max="1" width="5.140625" style="1" customWidth="1"/>
    <col min="2" max="2" width="150.5703125" style="1" customWidth="1"/>
    <col min="3" max="3" width="4.5703125" style="1" customWidth="1"/>
    <col min="4" max="4" width="12.85546875" style="1" customWidth="1"/>
    <col min="5" max="5" width="10.85546875" style="1" customWidth="1"/>
    <col min="6" max="256" width="9.140625" style="1"/>
    <col min="257" max="257" width="5.140625" style="1" customWidth="1"/>
    <col min="258" max="258" width="150.5703125" style="1" customWidth="1"/>
    <col min="259" max="259" width="4.5703125" style="1" customWidth="1"/>
    <col min="260" max="260" width="12.85546875" style="1" customWidth="1"/>
    <col min="261" max="261" width="10.85546875" style="1" customWidth="1"/>
    <col min="262" max="512" width="9.140625" style="1"/>
    <col min="513" max="513" width="5.140625" style="1" customWidth="1"/>
    <col min="514" max="514" width="150.5703125" style="1" customWidth="1"/>
    <col min="515" max="515" width="4.5703125" style="1" customWidth="1"/>
    <col min="516" max="516" width="12.85546875" style="1" customWidth="1"/>
    <col min="517" max="517" width="10.85546875" style="1" customWidth="1"/>
    <col min="518" max="768" width="9.140625" style="1"/>
    <col min="769" max="769" width="5.140625" style="1" customWidth="1"/>
    <col min="770" max="770" width="150.5703125" style="1" customWidth="1"/>
    <col min="771" max="771" width="4.5703125" style="1" customWidth="1"/>
    <col min="772" max="772" width="12.85546875" style="1" customWidth="1"/>
    <col min="773" max="773" width="10.85546875" style="1" customWidth="1"/>
    <col min="774" max="1024" width="9.140625" style="1"/>
    <col min="1025" max="1025" width="5.140625" style="1" customWidth="1"/>
    <col min="1026" max="1026" width="150.5703125" style="1" customWidth="1"/>
    <col min="1027" max="1027" width="4.5703125" style="1" customWidth="1"/>
    <col min="1028" max="1028" width="12.85546875" style="1" customWidth="1"/>
    <col min="1029" max="1029" width="10.85546875" style="1" customWidth="1"/>
    <col min="1030" max="1280" width="9.140625" style="1"/>
    <col min="1281" max="1281" width="5.140625" style="1" customWidth="1"/>
    <col min="1282" max="1282" width="150.5703125" style="1" customWidth="1"/>
    <col min="1283" max="1283" width="4.5703125" style="1" customWidth="1"/>
    <col min="1284" max="1284" width="12.85546875" style="1" customWidth="1"/>
    <col min="1285" max="1285" width="10.85546875" style="1" customWidth="1"/>
    <col min="1286" max="1536" width="9.140625" style="1"/>
    <col min="1537" max="1537" width="5.140625" style="1" customWidth="1"/>
    <col min="1538" max="1538" width="150.5703125" style="1" customWidth="1"/>
    <col min="1539" max="1539" width="4.5703125" style="1" customWidth="1"/>
    <col min="1540" max="1540" width="12.85546875" style="1" customWidth="1"/>
    <col min="1541" max="1541" width="10.85546875" style="1" customWidth="1"/>
    <col min="1542" max="1792" width="9.140625" style="1"/>
    <col min="1793" max="1793" width="5.140625" style="1" customWidth="1"/>
    <col min="1794" max="1794" width="150.5703125" style="1" customWidth="1"/>
    <col min="1795" max="1795" width="4.5703125" style="1" customWidth="1"/>
    <col min="1796" max="1796" width="12.85546875" style="1" customWidth="1"/>
    <col min="1797" max="1797" width="10.85546875" style="1" customWidth="1"/>
    <col min="1798" max="2048" width="9.140625" style="1"/>
    <col min="2049" max="2049" width="5.140625" style="1" customWidth="1"/>
    <col min="2050" max="2050" width="150.5703125" style="1" customWidth="1"/>
    <col min="2051" max="2051" width="4.5703125" style="1" customWidth="1"/>
    <col min="2052" max="2052" width="12.85546875" style="1" customWidth="1"/>
    <col min="2053" max="2053" width="10.85546875" style="1" customWidth="1"/>
    <col min="2054" max="2304" width="9.140625" style="1"/>
    <col min="2305" max="2305" width="5.140625" style="1" customWidth="1"/>
    <col min="2306" max="2306" width="150.5703125" style="1" customWidth="1"/>
    <col min="2307" max="2307" width="4.5703125" style="1" customWidth="1"/>
    <col min="2308" max="2308" width="12.85546875" style="1" customWidth="1"/>
    <col min="2309" max="2309" width="10.85546875" style="1" customWidth="1"/>
    <col min="2310" max="2560" width="9.140625" style="1"/>
    <col min="2561" max="2561" width="5.140625" style="1" customWidth="1"/>
    <col min="2562" max="2562" width="150.5703125" style="1" customWidth="1"/>
    <col min="2563" max="2563" width="4.5703125" style="1" customWidth="1"/>
    <col min="2564" max="2564" width="12.85546875" style="1" customWidth="1"/>
    <col min="2565" max="2565" width="10.85546875" style="1" customWidth="1"/>
    <col min="2566" max="2816" width="9.140625" style="1"/>
    <col min="2817" max="2817" width="5.140625" style="1" customWidth="1"/>
    <col min="2818" max="2818" width="150.5703125" style="1" customWidth="1"/>
    <col min="2819" max="2819" width="4.5703125" style="1" customWidth="1"/>
    <col min="2820" max="2820" width="12.85546875" style="1" customWidth="1"/>
    <col min="2821" max="2821" width="10.85546875" style="1" customWidth="1"/>
    <col min="2822" max="3072" width="9.140625" style="1"/>
    <col min="3073" max="3073" width="5.140625" style="1" customWidth="1"/>
    <col min="3074" max="3074" width="150.5703125" style="1" customWidth="1"/>
    <col min="3075" max="3075" width="4.5703125" style="1" customWidth="1"/>
    <col min="3076" max="3076" width="12.85546875" style="1" customWidth="1"/>
    <col min="3077" max="3077" width="10.85546875" style="1" customWidth="1"/>
    <col min="3078" max="3328" width="9.140625" style="1"/>
    <col min="3329" max="3329" width="5.140625" style="1" customWidth="1"/>
    <col min="3330" max="3330" width="150.5703125" style="1" customWidth="1"/>
    <col min="3331" max="3331" width="4.5703125" style="1" customWidth="1"/>
    <col min="3332" max="3332" width="12.85546875" style="1" customWidth="1"/>
    <col min="3333" max="3333" width="10.85546875" style="1" customWidth="1"/>
    <col min="3334" max="3584" width="9.140625" style="1"/>
    <col min="3585" max="3585" width="5.140625" style="1" customWidth="1"/>
    <col min="3586" max="3586" width="150.5703125" style="1" customWidth="1"/>
    <col min="3587" max="3587" width="4.5703125" style="1" customWidth="1"/>
    <col min="3588" max="3588" width="12.85546875" style="1" customWidth="1"/>
    <col min="3589" max="3589" width="10.85546875" style="1" customWidth="1"/>
    <col min="3590" max="3840" width="9.140625" style="1"/>
    <col min="3841" max="3841" width="5.140625" style="1" customWidth="1"/>
    <col min="3842" max="3842" width="150.5703125" style="1" customWidth="1"/>
    <col min="3843" max="3843" width="4.5703125" style="1" customWidth="1"/>
    <col min="3844" max="3844" width="12.85546875" style="1" customWidth="1"/>
    <col min="3845" max="3845" width="10.85546875" style="1" customWidth="1"/>
    <col min="3846" max="4096" width="9.140625" style="1"/>
    <col min="4097" max="4097" width="5.140625" style="1" customWidth="1"/>
    <col min="4098" max="4098" width="150.5703125" style="1" customWidth="1"/>
    <col min="4099" max="4099" width="4.5703125" style="1" customWidth="1"/>
    <col min="4100" max="4100" width="12.85546875" style="1" customWidth="1"/>
    <col min="4101" max="4101" width="10.85546875" style="1" customWidth="1"/>
    <col min="4102" max="4352" width="9.140625" style="1"/>
    <col min="4353" max="4353" width="5.140625" style="1" customWidth="1"/>
    <col min="4354" max="4354" width="150.5703125" style="1" customWidth="1"/>
    <col min="4355" max="4355" width="4.5703125" style="1" customWidth="1"/>
    <col min="4356" max="4356" width="12.85546875" style="1" customWidth="1"/>
    <col min="4357" max="4357" width="10.85546875" style="1" customWidth="1"/>
    <col min="4358" max="4608" width="9.140625" style="1"/>
    <col min="4609" max="4609" width="5.140625" style="1" customWidth="1"/>
    <col min="4610" max="4610" width="150.5703125" style="1" customWidth="1"/>
    <col min="4611" max="4611" width="4.5703125" style="1" customWidth="1"/>
    <col min="4612" max="4612" width="12.85546875" style="1" customWidth="1"/>
    <col min="4613" max="4613" width="10.85546875" style="1" customWidth="1"/>
    <col min="4614" max="4864" width="9.140625" style="1"/>
    <col min="4865" max="4865" width="5.140625" style="1" customWidth="1"/>
    <col min="4866" max="4866" width="150.5703125" style="1" customWidth="1"/>
    <col min="4867" max="4867" width="4.5703125" style="1" customWidth="1"/>
    <col min="4868" max="4868" width="12.85546875" style="1" customWidth="1"/>
    <col min="4869" max="4869" width="10.85546875" style="1" customWidth="1"/>
    <col min="4870" max="5120" width="9.140625" style="1"/>
    <col min="5121" max="5121" width="5.140625" style="1" customWidth="1"/>
    <col min="5122" max="5122" width="150.5703125" style="1" customWidth="1"/>
    <col min="5123" max="5123" width="4.5703125" style="1" customWidth="1"/>
    <col min="5124" max="5124" width="12.85546875" style="1" customWidth="1"/>
    <col min="5125" max="5125" width="10.85546875" style="1" customWidth="1"/>
    <col min="5126" max="5376" width="9.140625" style="1"/>
    <col min="5377" max="5377" width="5.140625" style="1" customWidth="1"/>
    <col min="5378" max="5378" width="150.5703125" style="1" customWidth="1"/>
    <col min="5379" max="5379" width="4.5703125" style="1" customWidth="1"/>
    <col min="5380" max="5380" width="12.85546875" style="1" customWidth="1"/>
    <col min="5381" max="5381" width="10.85546875" style="1" customWidth="1"/>
    <col min="5382" max="5632" width="9.140625" style="1"/>
    <col min="5633" max="5633" width="5.140625" style="1" customWidth="1"/>
    <col min="5634" max="5634" width="150.5703125" style="1" customWidth="1"/>
    <col min="5635" max="5635" width="4.5703125" style="1" customWidth="1"/>
    <col min="5636" max="5636" width="12.85546875" style="1" customWidth="1"/>
    <col min="5637" max="5637" width="10.85546875" style="1" customWidth="1"/>
    <col min="5638" max="5888" width="9.140625" style="1"/>
    <col min="5889" max="5889" width="5.140625" style="1" customWidth="1"/>
    <col min="5890" max="5890" width="150.5703125" style="1" customWidth="1"/>
    <col min="5891" max="5891" width="4.5703125" style="1" customWidth="1"/>
    <col min="5892" max="5892" width="12.85546875" style="1" customWidth="1"/>
    <col min="5893" max="5893" width="10.85546875" style="1" customWidth="1"/>
    <col min="5894" max="6144" width="9.140625" style="1"/>
    <col min="6145" max="6145" width="5.140625" style="1" customWidth="1"/>
    <col min="6146" max="6146" width="150.5703125" style="1" customWidth="1"/>
    <col min="6147" max="6147" width="4.5703125" style="1" customWidth="1"/>
    <col min="6148" max="6148" width="12.85546875" style="1" customWidth="1"/>
    <col min="6149" max="6149" width="10.85546875" style="1" customWidth="1"/>
    <col min="6150" max="6400" width="9.140625" style="1"/>
    <col min="6401" max="6401" width="5.140625" style="1" customWidth="1"/>
    <col min="6402" max="6402" width="150.5703125" style="1" customWidth="1"/>
    <col min="6403" max="6403" width="4.5703125" style="1" customWidth="1"/>
    <col min="6404" max="6404" width="12.85546875" style="1" customWidth="1"/>
    <col min="6405" max="6405" width="10.85546875" style="1" customWidth="1"/>
    <col min="6406" max="6656" width="9.140625" style="1"/>
    <col min="6657" max="6657" width="5.140625" style="1" customWidth="1"/>
    <col min="6658" max="6658" width="150.5703125" style="1" customWidth="1"/>
    <col min="6659" max="6659" width="4.5703125" style="1" customWidth="1"/>
    <col min="6660" max="6660" width="12.85546875" style="1" customWidth="1"/>
    <col min="6661" max="6661" width="10.85546875" style="1" customWidth="1"/>
    <col min="6662" max="6912" width="9.140625" style="1"/>
    <col min="6913" max="6913" width="5.140625" style="1" customWidth="1"/>
    <col min="6914" max="6914" width="150.5703125" style="1" customWidth="1"/>
    <col min="6915" max="6915" width="4.5703125" style="1" customWidth="1"/>
    <col min="6916" max="6916" width="12.85546875" style="1" customWidth="1"/>
    <col min="6917" max="6917" width="10.85546875" style="1" customWidth="1"/>
    <col min="6918" max="7168" width="9.140625" style="1"/>
    <col min="7169" max="7169" width="5.140625" style="1" customWidth="1"/>
    <col min="7170" max="7170" width="150.5703125" style="1" customWidth="1"/>
    <col min="7171" max="7171" width="4.5703125" style="1" customWidth="1"/>
    <col min="7172" max="7172" width="12.85546875" style="1" customWidth="1"/>
    <col min="7173" max="7173" width="10.85546875" style="1" customWidth="1"/>
    <col min="7174" max="7424" width="9.140625" style="1"/>
    <col min="7425" max="7425" width="5.140625" style="1" customWidth="1"/>
    <col min="7426" max="7426" width="150.5703125" style="1" customWidth="1"/>
    <col min="7427" max="7427" width="4.5703125" style="1" customWidth="1"/>
    <col min="7428" max="7428" width="12.85546875" style="1" customWidth="1"/>
    <col min="7429" max="7429" width="10.85546875" style="1" customWidth="1"/>
    <col min="7430" max="7680" width="9.140625" style="1"/>
    <col min="7681" max="7681" width="5.140625" style="1" customWidth="1"/>
    <col min="7682" max="7682" width="150.5703125" style="1" customWidth="1"/>
    <col min="7683" max="7683" width="4.5703125" style="1" customWidth="1"/>
    <col min="7684" max="7684" width="12.85546875" style="1" customWidth="1"/>
    <col min="7685" max="7685" width="10.85546875" style="1" customWidth="1"/>
    <col min="7686" max="7936" width="9.140625" style="1"/>
    <col min="7937" max="7937" width="5.140625" style="1" customWidth="1"/>
    <col min="7938" max="7938" width="150.5703125" style="1" customWidth="1"/>
    <col min="7939" max="7939" width="4.5703125" style="1" customWidth="1"/>
    <col min="7940" max="7940" width="12.85546875" style="1" customWidth="1"/>
    <col min="7941" max="7941" width="10.85546875" style="1" customWidth="1"/>
    <col min="7942" max="8192" width="9.140625" style="1"/>
    <col min="8193" max="8193" width="5.140625" style="1" customWidth="1"/>
    <col min="8194" max="8194" width="150.5703125" style="1" customWidth="1"/>
    <col min="8195" max="8195" width="4.5703125" style="1" customWidth="1"/>
    <col min="8196" max="8196" width="12.85546875" style="1" customWidth="1"/>
    <col min="8197" max="8197" width="10.85546875" style="1" customWidth="1"/>
    <col min="8198" max="8448" width="9.140625" style="1"/>
    <col min="8449" max="8449" width="5.140625" style="1" customWidth="1"/>
    <col min="8450" max="8450" width="150.5703125" style="1" customWidth="1"/>
    <col min="8451" max="8451" width="4.5703125" style="1" customWidth="1"/>
    <col min="8452" max="8452" width="12.85546875" style="1" customWidth="1"/>
    <col min="8453" max="8453" width="10.85546875" style="1" customWidth="1"/>
    <col min="8454" max="8704" width="9.140625" style="1"/>
    <col min="8705" max="8705" width="5.140625" style="1" customWidth="1"/>
    <col min="8706" max="8706" width="150.5703125" style="1" customWidth="1"/>
    <col min="8707" max="8707" width="4.5703125" style="1" customWidth="1"/>
    <col min="8708" max="8708" width="12.85546875" style="1" customWidth="1"/>
    <col min="8709" max="8709" width="10.85546875" style="1" customWidth="1"/>
    <col min="8710" max="8960" width="9.140625" style="1"/>
    <col min="8961" max="8961" width="5.140625" style="1" customWidth="1"/>
    <col min="8962" max="8962" width="150.5703125" style="1" customWidth="1"/>
    <col min="8963" max="8963" width="4.5703125" style="1" customWidth="1"/>
    <col min="8964" max="8964" width="12.85546875" style="1" customWidth="1"/>
    <col min="8965" max="8965" width="10.85546875" style="1" customWidth="1"/>
    <col min="8966" max="9216" width="9.140625" style="1"/>
    <col min="9217" max="9217" width="5.140625" style="1" customWidth="1"/>
    <col min="9218" max="9218" width="150.5703125" style="1" customWidth="1"/>
    <col min="9219" max="9219" width="4.5703125" style="1" customWidth="1"/>
    <col min="9220" max="9220" width="12.85546875" style="1" customWidth="1"/>
    <col min="9221" max="9221" width="10.85546875" style="1" customWidth="1"/>
    <col min="9222" max="9472" width="9.140625" style="1"/>
    <col min="9473" max="9473" width="5.140625" style="1" customWidth="1"/>
    <col min="9474" max="9474" width="150.5703125" style="1" customWidth="1"/>
    <col min="9475" max="9475" width="4.5703125" style="1" customWidth="1"/>
    <col min="9476" max="9476" width="12.85546875" style="1" customWidth="1"/>
    <col min="9477" max="9477" width="10.85546875" style="1" customWidth="1"/>
    <col min="9478" max="9728" width="9.140625" style="1"/>
    <col min="9729" max="9729" width="5.140625" style="1" customWidth="1"/>
    <col min="9730" max="9730" width="150.5703125" style="1" customWidth="1"/>
    <col min="9731" max="9731" width="4.5703125" style="1" customWidth="1"/>
    <col min="9732" max="9732" width="12.85546875" style="1" customWidth="1"/>
    <col min="9733" max="9733" width="10.85546875" style="1" customWidth="1"/>
    <col min="9734" max="9984" width="9.140625" style="1"/>
    <col min="9985" max="9985" width="5.140625" style="1" customWidth="1"/>
    <col min="9986" max="9986" width="150.5703125" style="1" customWidth="1"/>
    <col min="9987" max="9987" width="4.5703125" style="1" customWidth="1"/>
    <col min="9988" max="9988" width="12.85546875" style="1" customWidth="1"/>
    <col min="9989" max="9989" width="10.85546875" style="1" customWidth="1"/>
    <col min="9990" max="10240" width="9.140625" style="1"/>
    <col min="10241" max="10241" width="5.140625" style="1" customWidth="1"/>
    <col min="10242" max="10242" width="150.5703125" style="1" customWidth="1"/>
    <col min="10243" max="10243" width="4.5703125" style="1" customWidth="1"/>
    <col min="10244" max="10244" width="12.85546875" style="1" customWidth="1"/>
    <col min="10245" max="10245" width="10.85546875" style="1" customWidth="1"/>
    <col min="10246" max="10496" width="9.140625" style="1"/>
    <col min="10497" max="10497" width="5.140625" style="1" customWidth="1"/>
    <col min="10498" max="10498" width="150.5703125" style="1" customWidth="1"/>
    <col min="10499" max="10499" width="4.5703125" style="1" customWidth="1"/>
    <col min="10500" max="10500" width="12.85546875" style="1" customWidth="1"/>
    <col min="10501" max="10501" width="10.85546875" style="1" customWidth="1"/>
    <col min="10502" max="10752" width="9.140625" style="1"/>
    <col min="10753" max="10753" width="5.140625" style="1" customWidth="1"/>
    <col min="10754" max="10754" width="150.5703125" style="1" customWidth="1"/>
    <col min="10755" max="10755" width="4.5703125" style="1" customWidth="1"/>
    <col min="10756" max="10756" width="12.85546875" style="1" customWidth="1"/>
    <col min="10757" max="10757" width="10.85546875" style="1" customWidth="1"/>
    <col min="10758" max="11008" width="9.140625" style="1"/>
    <col min="11009" max="11009" width="5.140625" style="1" customWidth="1"/>
    <col min="11010" max="11010" width="150.5703125" style="1" customWidth="1"/>
    <col min="11011" max="11011" width="4.5703125" style="1" customWidth="1"/>
    <col min="11012" max="11012" width="12.85546875" style="1" customWidth="1"/>
    <col min="11013" max="11013" width="10.85546875" style="1" customWidth="1"/>
    <col min="11014" max="11264" width="9.140625" style="1"/>
    <col min="11265" max="11265" width="5.140625" style="1" customWidth="1"/>
    <col min="11266" max="11266" width="150.5703125" style="1" customWidth="1"/>
    <col min="11267" max="11267" width="4.5703125" style="1" customWidth="1"/>
    <col min="11268" max="11268" width="12.85546875" style="1" customWidth="1"/>
    <col min="11269" max="11269" width="10.85546875" style="1" customWidth="1"/>
    <col min="11270" max="11520" width="9.140625" style="1"/>
    <col min="11521" max="11521" width="5.140625" style="1" customWidth="1"/>
    <col min="11522" max="11522" width="150.5703125" style="1" customWidth="1"/>
    <col min="11523" max="11523" width="4.5703125" style="1" customWidth="1"/>
    <col min="11524" max="11524" width="12.85546875" style="1" customWidth="1"/>
    <col min="11525" max="11525" width="10.85546875" style="1" customWidth="1"/>
    <col min="11526" max="11776" width="9.140625" style="1"/>
    <col min="11777" max="11777" width="5.140625" style="1" customWidth="1"/>
    <col min="11778" max="11778" width="150.5703125" style="1" customWidth="1"/>
    <col min="11779" max="11779" width="4.5703125" style="1" customWidth="1"/>
    <col min="11780" max="11780" width="12.85546875" style="1" customWidth="1"/>
    <col min="11781" max="11781" width="10.85546875" style="1" customWidth="1"/>
    <col min="11782" max="12032" width="9.140625" style="1"/>
    <col min="12033" max="12033" width="5.140625" style="1" customWidth="1"/>
    <col min="12034" max="12034" width="150.5703125" style="1" customWidth="1"/>
    <col min="12035" max="12035" width="4.5703125" style="1" customWidth="1"/>
    <col min="12036" max="12036" width="12.85546875" style="1" customWidth="1"/>
    <col min="12037" max="12037" width="10.85546875" style="1" customWidth="1"/>
    <col min="12038" max="12288" width="9.140625" style="1"/>
    <col min="12289" max="12289" width="5.140625" style="1" customWidth="1"/>
    <col min="12290" max="12290" width="150.5703125" style="1" customWidth="1"/>
    <col min="12291" max="12291" width="4.5703125" style="1" customWidth="1"/>
    <col min="12292" max="12292" width="12.85546875" style="1" customWidth="1"/>
    <col min="12293" max="12293" width="10.85546875" style="1" customWidth="1"/>
    <col min="12294" max="12544" width="9.140625" style="1"/>
    <col min="12545" max="12545" width="5.140625" style="1" customWidth="1"/>
    <col min="12546" max="12546" width="150.5703125" style="1" customWidth="1"/>
    <col min="12547" max="12547" width="4.5703125" style="1" customWidth="1"/>
    <col min="12548" max="12548" width="12.85546875" style="1" customWidth="1"/>
    <col min="12549" max="12549" width="10.85546875" style="1" customWidth="1"/>
    <col min="12550" max="12800" width="9.140625" style="1"/>
    <col min="12801" max="12801" width="5.140625" style="1" customWidth="1"/>
    <col min="12802" max="12802" width="150.5703125" style="1" customWidth="1"/>
    <col min="12803" max="12803" width="4.5703125" style="1" customWidth="1"/>
    <col min="12804" max="12804" width="12.85546875" style="1" customWidth="1"/>
    <col min="12805" max="12805" width="10.85546875" style="1" customWidth="1"/>
    <col min="12806" max="13056" width="9.140625" style="1"/>
    <col min="13057" max="13057" width="5.140625" style="1" customWidth="1"/>
    <col min="13058" max="13058" width="150.5703125" style="1" customWidth="1"/>
    <col min="13059" max="13059" width="4.5703125" style="1" customWidth="1"/>
    <col min="13060" max="13060" width="12.85546875" style="1" customWidth="1"/>
    <col min="13061" max="13061" width="10.85546875" style="1" customWidth="1"/>
    <col min="13062" max="13312" width="9.140625" style="1"/>
    <col min="13313" max="13313" width="5.140625" style="1" customWidth="1"/>
    <col min="13314" max="13314" width="150.5703125" style="1" customWidth="1"/>
    <col min="13315" max="13315" width="4.5703125" style="1" customWidth="1"/>
    <col min="13316" max="13316" width="12.85546875" style="1" customWidth="1"/>
    <col min="13317" max="13317" width="10.85546875" style="1" customWidth="1"/>
    <col min="13318" max="13568" width="9.140625" style="1"/>
    <col min="13569" max="13569" width="5.140625" style="1" customWidth="1"/>
    <col min="13570" max="13570" width="150.5703125" style="1" customWidth="1"/>
    <col min="13571" max="13571" width="4.5703125" style="1" customWidth="1"/>
    <col min="13572" max="13572" width="12.85546875" style="1" customWidth="1"/>
    <col min="13573" max="13573" width="10.85546875" style="1" customWidth="1"/>
    <col min="13574" max="13824" width="9.140625" style="1"/>
    <col min="13825" max="13825" width="5.140625" style="1" customWidth="1"/>
    <col min="13826" max="13826" width="150.5703125" style="1" customWidth="1"/>
    <col min="13827" max="13827" width="4.5703125" style="1" customWidth="1"/>
    <col min="13828" max="13828" width="12.85546875" style="1" customWidth="1"/>
    <col min="13829" max="13829" width="10.85546875" style="1" customWidth="1"/>
    <col min="13830" max="14080" width="9.140625" style="1"/>
    <col min="14081" max="14081" width="5.140625" style="1" customWidth="1"/>
    <col min="14082" max="14082" width="150.5703125" style="1" customWidth="1"/>
    <col min="14083" max="14083" width="4.5703125" style="1" customWidth="1"/>
    <col min="14084" max="14084" width="12.85546875" style="1" customWidth="1"/>
    <col min="14085" max="14085" width="10.85546875" style="1" customWidth="1"/>
    <col min="14086" max="14336" width="9.140625" style="1"/>
    <col min="14337" max="14337" width="5.140625" style="1" customWidth="1"/>
    <col min="14338" max="14338" width="150.5703125" style="1" customWidth="1"/>
    <col min="14339" max="14339" width="4.5703125" style="1" customWidth="1"/>
    <col min="14340" max="14340" width="12.85546875" style="1" customWidth="1"/>
    <col min="14341" max="14341" width="10.85546875" style="1" customWidth="1"/>
    <col min="14342" max="14592" width="9.140625" style="1"/>
    <col min="14593" max="14593" width="5.140625" style="1" customWidth="1"/>
    <col min="14594" max="14594" width="150.5703125" style="1" customWidth="1"/>
    <col min="14595" max="14595" width="4.5703125" style="1" customWidth="1"/>
    <col min="14596" max="14596" width="12.85546875" style="1" customWidth="1"/>
    <col min="14597" max="14597" width="10.85546875" style="1" customWidth="1"/>
    <col min="14598" max="14848" width="9.140625" style="1"/>
    <col min="14849" max="14849" width="5.140625" style="1" customWidth="1"/>
    <col min="14850" max="14850" width="150.5703125" style="1" customWidth="1"/>
    <col min="14851" max="14851" width="4.5703125" style="1" customWidth="1"/>
    <col min="14852" max="14852" width="12.85546875" style="1" customWidth="1"/>
    <col min="14853" max="14853" width="10.85546875" style="1" customWidth="1"/>
    <col min="14854" max="15104" width="9.140625" style="1"/>
    <col min="15105" max="15105" width="5.140625" style="1" customWidth="1"/>
    <col min="15106" max="15106" width="150.5703125" style="1" customWidth="1"/>
    <col min="15107" max="15107" width="4.5703125" style="1" customWidth="1"/>
    <col min="15108" max="15108" width="12.85546875" style="1" customWidth="1"/>
    <col min="15109" max="15109" width="10.85546875" style="1" customWidth="1"/>
    <col min="15110" max="15360" width="9.140625" style="1"/>
    <col min="15361" max="15361" width="5.140625" style="1" customWidth="1"/>
    <col min="15362" max="15362" width="150.5703125" style="1" customWidth="1"/>
    <col min="15363" max="15363" width="4.5703125" style="1" customWidth="1"/>
    <col min="15364" max="15364" width="12.85546875" style="1" customWidth="1"/>
    <col min="15365" max="15365" width="10.85546875" style="1" customWidth="1"/>
    <col min="15366" max="15616" width="9.140625" style="1"/>
    <col min="15617" max="15617" width="5.140625" style="1" customWidth="1"/>
    <col min="15618" max="15618" width="150.5703125" style="1" customWidth="1"/>
    <col min="15619" max="15619" width="4.5703125" style="1" customWidth="1"/>
    <col min="15620" max="15620" width="12.85546875" style="1" customWidth="1"/>
    <col min="15621" max="15621" width="10.85546875" style="1" customWidth="1"/>
    <col min="15622" max="15872" width="9.140625" style="1"/>
    <col min="15873" max="15873" width="5.140625" style="1" customWidth="1"/>
    <col min="15874" max="15874" width="150.5703125" style="1" customWidth="1"/>
    <col min="15875" max="15875" width="4.5703125" style="1" customWidth="1"/>
    <col min="15876" max="15876" width="12.85546875" style="1" customWidth="1"/>
    <col min="15877" max="15877" width="10.85546875" style="1" customWidth="1"/>
    <col min="15878" max="16128" width="9.140625" style="1"/>
    <col min="16129" max="16129" width="5.140625" style="1" customWidth="1"/>
    <col min="16130" max="16130" width="150.5703125" style="1" customWidth="1"/>
    <col min="16131" max="16131" width="4.5703125" style="1" customWidth="1"/>
    <col min="16132" max="16132" width="12.85546875" style="1" customWidth="1"/>
    <col min="16133" max="16133" width="10.85546875" style="1" customWidth="1"/>
    <col min="16134" max="16384" width="9.140625" style="1"/>
  </cols>
  <sheetData>
    <row r="1" spans="1:5" ht="12.75" customHeight="1">
      <c r="B1" s="2" t="s">
        <v>0</v>
      </c>
      <c r="C1" s="2"/>
      <c r="D1" s="2"/>
    </row>
    <row r="2" spans="1:5" ht="12.75" customHeight="1">
      <c r="B2" s="2" t="s">
        <v>1</v>
      </c>
      <c r="C2" s="2"/>
      <c r="D2" s="2"/>
    </row>
    <row r="3" spans="1:5" ht="12.75" customHeight="1">
      <c r="B3" s="2" t="s">
        <v>2</v>
      </c>
      <c r="C3" s="2"/>
      <c r="D3" s="2"/>
    </row>
    <row r="4" spans="1:5" ht="15.75">
      <c r="B4" s="2" t="s">
        <v>3</v>
      </c>
      <c r="C4" s="2"/>
      <c r="D4" s="2"/>
    </row>
    <row r="5" spans="1:5" ht="15.75">
      <c r="B5" s="2" t="s">
        <v>179</v>
      </c>
      <c r="C5" s="2"/>
      <c r="D5" s="2"/>
    </row>
    <row r="7" spans="1:5">
      <c r="A7" s="3" t="s">
        <v>5</v>
      </c>
      <c r="B7" s="3"/>
      <c r="C7" s="3"/>
      <c r="D7" s="3"/>
    </row>
    <row r="8" spans="1:5" ht="12.75" customHeight="1">
      <c r="A8" s="4" t="s">
        <v>180</v>
      </c>
      <c r="B8" s="3"/>
      <c r="C8" s="3"/>
      <c r="D8" s="3"/>
    </row>
    <row r="9" spans="1:5" ht="9.75" customHeight="1">
      <c r="A9" s="5" t="s">
        <v>181</v>
      </c>
      <c r="B9" s="5"/>
      <c r="C9" s="5"/>
      <c r="D9" s="5"/>
    </row>
    <row r="10" spans="1:5">
      <c r="A10" s="6" t="s">
        <v>8</v>
      </c>
      <c r="B10" s="6"/>
      <c r="C10" s="6"/>
      <c r="D10" s="6"/>
    </row>
    <row r="11" spans="1:5" ht="9" customHeight="1">
      <c r="A11" s="5" t="s">
        <v>9</v>
      </c>
      <c r="B11" s="5"/>
      <c r="C11" s="5"/>
      <c r="D11" s="5"/>
    </row>
    <row r="13" spans="1:5" ht="60">
      <c r="A13" s="7" t="s">
        <v>10</v>
      </c>
      <c r="B13" s="8" t="s">
        <v>11</v>
      </c>
      <c r="C13" s="7" t="s">
        <v>12</v>
      </c>
      <c r="D13" s="7" t="s">
        <v>13</v>
      </c>
    </row>
    <row r="14" spans="1:5">
      <c r="A14" s="7">
        <v>1</v>
      </c>
      <c r="B14" s="7">
        <v>2</v>
      </c>
      <c r="C14" s="7">
        <v>3</v>
      </c>
      <c r="D14" s="7">
        <v>4</v>
      </c>
    </row>
    <row r="15" spans="1:5" ht="23.25">
      <c r="A15" s="9" t="s">
        <v>14</v>
      </c>
      <c r="B15" s="10" t="s">
        <v>15</v>
      </c>
      <c r="C15" s="11">
        <f>[10]Р1!F7</f>
        <v>5</v>
      </c>
      <c r="D15" s="12" t="e">
        <f>([10]Р1!F7+[10]Р1!F8+[10]Р1!F9+[10]Р1!F10)/4</f>
        <v>#N/A</v>
      </c>
      <c r="E15" s="16">
        <f>C15+C16+C17+C18+C20+C24+C27+C28+C30+C32+C33+C34+C35+C37+C38+C39+C40+C41</f>
        <v>83</v>
      </c>
    </row>
    <row r="16" spans="1:5">
      <c r="A16" s="9" t="s">
        <v>16</v>
      </c>
      <c r="B16" s="10" t="s">
        <v>17</v>
      </c>
      <c r="C16" s="11">
        <f>[10]Р2!F7</f>
        <v>5</v>
      </c>
      <c r="D16" s="12" t="e">
        <f>([10]Р2!F7+[10]Р2!F8+[10]Р2!F9)/3</f>
        <v>#N/A</v>
      </c>
    </row>
    <row r="17" spans="1:4">
      <c r="A17" s="9" t="s">
        <v>18</v>
      </c>
      <c r="B17" s="10" t="s">
        <v>19</v>
      </c>
      <c r="C17" s="11">
        <f>[10]Р3!E7</f>
        <v>5</v>
      </c>
      <c r="D17" s="12">
        <f>([10]Р3!E7+[10]Р3!E9+[10]Р3!E8)/3</f>
        <v>1.6666666666666667</v>
      </c>
    </row>
    <row r="18" spans="1:4">
      <c r="A18" s="9" t="s">
        <v>20</v>
      </c>
      <c r="B18" s="10" t="s">
        <v>21</v>
      </c>
      <c r="C18" s="11">
        <f>[10]Р4!E7</f>
        <v>5</v>
      </c>
      <c r="D18" s="12">
        <f>([10]Р4!E7+[10]Р4!E8+[10]Р4!E9)/3</f>
        <v>1.6666666666666667</v>
      </c>
    </row>
    <row r="19" spans="1:4">
      <c r="A19" s="9" t="s">
        <v>22</v>
      </c>
      <c r="B19" s="10" t="s">
        <v>23</v>
      </c>
      <c r="C19" s="11">
        <f>[10]Р5!F7</f>
        <v>0</v>
      </c>
      <c r="D19" s="12">
        <v>0</v>
      </c>
    </row>
    <row r="20" spans="1:4" ht="36">
      <c r="A20" s="9" t="s">
        <v>24</v>
      </c>
      <c r="B20" s="10" t="s">
        <v>182</v>
      </c>
      <c r="C20" s="11">
        <f>[10]Р6!F7</f>
        <v>5</v>
      </c>
      <c r="D20" s="12">
        <v>3.5</v>
      </c>
    </row>
    <row r="21" spans="1:4" ht="48">
      <c r="A21" s="9" t="s">
        <v>26</v>
      </c>
      <c r="B21" s="10" t="s">
        <v>183</v>
      </c>
      <c r="C21" s="11" t="str">
        <f>[10]Р7!J7</f>
        <v>Х</v>
      </c>
      <c r="D21" s="13" t="e">
        <f>([10]Р7!J7+[10]Р7!J8)/2</f>
        <v>#VALUE!</v>
      </c>
    </row>
    <row r="22" spans="1:4" ht="24">
      <c r="A22" s="9" t="s">
        <v>28</v>
      </c>
      <c r="B22" s="10" t="s">
        <v>184</v>
      </c>
      <c r="C22" s="11">
        <f>[10]Р8!H7</f>
        <v>5</v>
      </c>
      <c r="D22" s="13">
        <f>([10]Р8!H7+[10]Р8!H8)/2</f>
        <v>5</v>
      </c>
    </row>
    <row r="23" spans="1:4" ht="24">
      <c r="A23" s="9" t="s">
        <v>30</v>
      </c>
      <c r="B23" s="10" t="s">
        <v>185</v>
      </c>
      <c r="C23" s="11" t="str">
        <f>[10]Р9!H7</f>
        <v>Х</v>
      </c>
      <c r="D23" s="13" t="e">
        <f>([10]Р9!H7+[10]Р9!H8)/2</f>
        <v>#VALUE!</v>
      </c>
    </row>
    <row r="24" spans="1:4">
      <c r="A24" s="9" t="s">
        <v>32</v>
      </c>
      <c r="B24" s="10" t="s">
        <v>33</v>
      </c>
      <c r="C24" s="11">
        <f>[10]Р10!F7</f>
        <v>3</v>
      </c>
      <c r="D24" s="12" t="e">
        <f>([10]Р10!F7+[10]Р10!F8+[10]Р10!F9)/3</f>
        <v>#N/A</v>
      </c>
    </row>
    <row r="25" spans="1:4" ht="24">
      <c r="A25" s="9" t="s">
        <v>34</v>
      </c>
      <c r="B25" s="10" t="s">
        <v>186</v>
      </c>
      <c r="C25" s="11" t="str">
        <f>[10]Р11!F7</f>
        <v>норма</v>
      </c>
      <c r="D25" s="14" t="s">
        <v>36</v>
      </c>
    </row>
    <row r="26" spans="1:4" ht="24">
      <c r="A26" s="9" t="s">
        <v>37</v>
      </c>
      <c r="B26" s="10" t="s">
        <v>187</v>
      </c>
      <c r="C26" s="11" t="str">
        <f>[10]Р12!F7</f>
        <v>Х</v>
      </c>
      <c r="D26" s="14" t="s">
        <v>36</v>
      </c>
    </row>
    <row r="27" spans="1:4">
      <c r="A27" s="9" t="s">
        <v>39</v>
      </c>
      <c r="B27" s="10" t="s">
        <v>188</v>
      </c>
      <c r="C27" s="11">
        <f>[10]Р13!F7</f>
        <v>5</v>
      </c>
      <c r="D27" s="12" t="e">
        <f>([10]Р13!F7+[10]Р13!F8+[10]Р13!F9)/3</f>
        <v>#N/A</v>
      </c>
    </row>
    <row r="28" spans="1:4">
      <c r="A28" s="9" t="s">
        <v>41</v>
      </c>
      <c r="B28" s="10" t="s">
        <v>42</v>
      </c>
      <c r="C28" s="11">
        <f>[10]Р14!F7</f>
        <v>5</v>
      </c>
      <c r="D28" s="12" t="e">
        <f>([10]Р14!F7+[10]Р14!F8+[10]Р14!F9)/3</f>
        <v>#N/A</v>
      </c>
    </row>
    <row r="29" spans="1:4" ht="24">
      <c r="A29" s="9" t="s">
        <v>43</v>
      </c>
      <c r="B29" s="10" t="s">
        <v>44</v>
      </c>
      <c r="C29" s="11" t="str">
        <f>[10]Р15!F7</f>
        <v>Х</v>
      </c>
      <c r="D29" s="12" t="e">
        <f>([10]Р15!F7+[10]Р15!F8)/2</f>
        <v>#VALUE!</v>
      </c>
    </row>
    <row r="30" spans="1:4">
      <c r="A30" s="9" t="s">
        <v>45</v>
      </c>
      <c r="B30" s="10" t="s">
        <v>189</v>
      </c>
      <c r="C30" s="11">
        <f>[10]Р16!F7</f>
        <v>5</v>
      </c>
      <c r="D30" s="12" t="e">
        <f>([10]Р16!F7+[10]Р16!F8+[10]Р16!F9)/3</f>
        <v>#N/A</v>
      </c>
    </row>
    <row r="31" spans="1:4" ht="24">
      <c r="A31" s="9" t="s">
        <v>47</v>
      </c>
      <c r="B31" s="10" t="s">
        <v>190</v>
      </c>
      <c r="C31" s="11" t="str">
        <f>[10]Р17!F7</f>
        <v>Х</v>
      </c>
      <c r="D31" s="12" t="e">
        <f>([10]Р17!F7+[10]Р17!F8)/2</f>
        <v>#VALUE!</v>
      </c>
    </row>
    <row r="32" spans="1:4">
      <c r="A32" s="9" t="s">
        <v>49</v>
      </c>
      <c r="B32" s="10" t="s">
        <v>50</v>
      </c>
      <c r="C32" s="11">
        <f>[10]Р18!H7</f>
        <v>0</v>
      </c>
      <c r="D32" s="12" t="e">
        <f>([10]Р18!H7+[10]Р18!H11)/2</f>
        <v>#N/A</v>
      </c>
    </row>
    <row r="33" spans="1:4">
      <c r="A33" s="9" t="s">
        <v>51</v>
      </c>
      <c r="B33" s="10" t="s">
        <v>191</v>
      </c>
      <c r="C33" s="11">
        <f>[10]Р19!F7</f>
        <v>5</v>
      </c>
      <c r="D33" s="12" t="e">
        <f>([10]Р19!F7+[10]Р19!F8+[10]Р19!F9)/3</f>
        <v>#N/A</v>
      </c>
    </row>
    <row r="34" spans="1:4">
      <c r="A34" s="9" t="s">
        <v>53</v>
      </c>
      <c r="B34" s="10" t="s">
        <v>54</v>
      </c>
      <c r="C34" s="11">
        <f>[10]Р20!D7</f>
        <v>5</v>
      </c>
      <c r="D34" s="12">
        <f>([10]Р20!D7+[10]Р20!D8+[10]Р20!D9)/3</f>
        <v>1.6666666666666667</v>
      </c>
    </row>
    <row r="35" spans="1:4">
      <c r="A35" s="9" t="s">
        <v>55</v>
      </c>
      <c r="B35" s="10" t="s">
        <v>56</v>
      </c>
      <c r="C35" s="11">
        <f>[10]Р21!D7</f>
        <v>5</v>
      </c>
      <c r="D35" s="12">
        <f>([10]Р21!D7+[10]Р21!D8+[10]Р21!D9)/3</f>
        <v>1.6666666666666667</v>
      </c>
    </row>
    <row r="36" spans="1:4" ht="24">
      <c r="A36" s="9" t="s">
        <v>57</v>
      </c>
      <c r="B36" s="10" t="s">
        <v>192</v>
      </c>
      <c r="C36" s="11" t="str">
        <f>[10]Р22!D7</f>
        <v>Х</v>
      </c>
      <c r="D36" s="13" t="e">
        <f>([10]Р22!D7+[10]Р22!D8)/2</f>
        <v>#VALUE!</v>
      </c>
    </row>
    <row r="37" spans="1:4">
      <c r="A37" s="9" t="s">
        <v>59</v>
      </c>
      <c r="B37" s="10" t="s">
        <v>60</v>
      </c>
      <c r="C37" s="11">
        <f>[10]Р23!F7</f>
        <v>5</v>
      </c>
      <c r="D37" s="12">
        <f>([10]Р23!F7+[10]Р23!F8+[10]Р23!F9)/3</f>
        <v>1.6666666666666667</v>
      </c>
    </row>
    <row r="38" spans="1:4">
      <c r="A38" s="9" t="s">
        <v>61</v>
      </c>
      <c r="B38" s="10" t="s">
        <v>62</v>
      </c>
      <c r="C38" s="11">
        <f>[10]Р24!F7</f>
        <v>5</v>
      </c>
      <c r="D38" s="12" t="e">
        <f>([10]Р24!F7+[10]Р24!F8+[10]Р24!F9)/3</f>
        <v>#N/A</v>
      </c>
    </row>
    <row r="39" spans="1:4">
      <c r="A39" s="9" t="s">
        <v>63</v>
      </c>
      <c r="B39" s="10" t="s">
        <v>64</v>
      </c>
      <c r="C39" s="11">
        <f>[10]Р25!D7</f>
        <v>5</v>
      </c>
      <c r="D39" s="12">
        <f>([10]Р25!D7+[10]Р25!D8+[10]Р25!D9)/3</f>
        <v>1.6666666666666667</v>
      </c>
    </row>
    <row r="40" spans="1:4">
      <c r="A40" s="9" t="s">
        <v>65</v>
      </c>
      <c r="B40" s="10" t="s">
        <v>66</v>
      </c>
      <c r="C40" s="11">
        <f>[10]Р26!D7</f>
        <v>5</v>
      </c>
      <c r="D40" s="12">
        <v>2.5</v>
      </c>
    </row>
    <row r="41" spans="1:4">
      <c r="A41" s="9" t="s">
        <v>67</v>
      </c>
      <c r="B41" s="10" t="s">
        <v>68</v>
      </c>
      <c r="C41" s="11">
        <f>[10]Р27!F7</f>
        <v>5</v>
      </c>
      <c r="D41" s="12" t="e">
        <f>([10]Р27!F7+[10]Р27!F8+[10]Р27!F9)/3</f>
        <v>#N/A</v>
      </c>
    </row>
    <row r="42" spans="1:4" ht="36">
      <c r="A42" s="9" t="s">
        <v>69</v>
      </c>
      <c r="B42" s="10" t="s">
        <v>193</v>
      </c>
      <c r="C42" s="11" t="str">
        <f>[10]Р28!F7</f>
        <v>Х</v>
      </c>
      <c r="D42" s="13" t="e">
        <f>([10]Р28!F7+[10]Р28!F8)/2</f>
        <v>#VALUE!</v>
      </c>
    </row>
    <row r="43" spans="1:4" ht="24">
      <c r="A43" s="9" t="s">
        <v>71</v>
      </c>
      <c r="B43" s="10"/>
      <c r="C43" s="11">
        <v>88</v>
      </c>
      <c r="D43" s="15" t="e">
        <f>SUM(D15:D42)</f>
        <v>#N/A</v>
      </c>
    </row>
  </sheetData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ageMargins left="0.18" right="0.16" top="0.2" bottom="0.15" header="0.16" footer="0.15"/>
  <pageSetup paperSize="9" scale="59" fitToWidth="2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85" workbookViewId="0">
      <selection activeCell="B13" sqref="B13"/>
    </sheetView>
  </sheetViews>
  <sheetFormatPr defaultRowHeight="12"/>
  <cols>
    <col min="1" max="1" width="5.140625" style="1" customWidth="1"/>
    <col min="2" max="2" width="150.5703125" style="1" customWidth="1"/>
    <col min="3" max="3" width="4.5703125" style="1" customWidth="1"/>
    <col min="4" max="4" width="12.85546875" style="1" customWidth="1"/>
    <col min="5" max="5" width="10.85546875" style="1" customWidth="1"/>
    <col min="6" max="256" width="9.140625" style="1"/>
    <col min="257" max="257" width="5.140625" style="1" customWidth="1"/>
    <col min="258" max="258" width="150.5703125" style="1" customWidth="1"/>
    <col min="259" max="259" width="4.5703125" style="1" customWidth="1"/>
    <col min="260" max="260" width="12.85546875" style="1" customWidth="1"/>
    <col min="261" max="261" width="10.85546875" style="1" customWidth="1"/>
    <col min="262" max="512" width="9.140625" style="1"/>
    <col min="513" max="513" width="5.140625" style="1" customWidth="1"/>
    <col min="514" max="514" width="150.5703125" style="1" customWidth="1"/>
    <col min="515" max="515" width="4.5703125" style="1" customWidth="1"/>
    <col min="516" max="516" width="12.85546875" style="1" customWidth="1"/>
    <col min="517" max="517" width="10.85546875" style="1" customWidth="1"/>
    <col min="518" max="768" width="9.140625" style="1"/>
    <col min="769" max="769" width="5.140625" style="1" customWidth="1"/>
    <col min="770" max="770" width="150.5703125" style="1" customWidth="1"/>
    <col min="771" max="771" width="4.5703125" style="1" customWidth="1"/>
    <col min="772" max="772" width="12.85546875" style="1" customWidth="1"/>
    <col min="773" max="773" width="10.85546875" style="1" customWidth="1"/>
    <col min="774" max="1024" width="9.140625" style="1"/>
    <col min="1025" max="1025" width="5.140625" style="1" customWidth="1"/>
    <col min="1026" max="1026" width="150.5703125" style="1" customWidth="1"/>
    <col min="1027" max="1027" width="4.5703125" style="1" customWidth="1"/>
    <col min="1028" max="1028" width="12.85546875" style="1" customWidth="1"/>
    <col min="1029" max="1029" width="10.85546875" style="1" customWidth="1"/>
    <col min="1030" max="1280" width="9.140625" style="1"/>
    <col min="1281" max="1281" width="5.140625" style="1" customWidth="1"/>
    <col min="1282" max="1282" width="150.5703125" style="1" customWidth="1"/>
    <col min="1283" max="1283" width="4.5703125" style="1" customWidth="1"/>
    <col min="1284" max="1284" width="12.85546875" style="1" customWidth="1"/>
    <col min="1285" max="1285" width="10.85546875" style="1" customWidth="1"/>
    <col min="1286" max="1536" width="9.140625" style="1"/>
    <col min="1537" max="1537" width="5.140625" style="1" customWidth="1"/>
    <col min="1538" max="1538" width="150.5703125" style="1" customWidth="1"/>
    <col min="1539" max="1539" width="4.5703125" style="1" customWidth="1"/>
    <col min="1540" max="1540" width="12.85546875" style="1" customWidth="1"/>
    <col min="1541" max="1541" width="10.85546875" style="1" customWidth="1"/>
    <col min="1542" max="1792" width="9.140625" style="1"/>
    <col min="1793" max="1793" width="5.140625" style="1" customWidth="1"/>
    <col min="1794" max="1794" width="150.5703125" style="1" customWidth="1"/>
    <col min="1795" max="1795" width="4.5703125" style="1" customWidth="1"/>
    <col min="1796" max="1796" width="12.85546875" style="1" customWidth="1"/>
    <col min="1797" max="1797" width="10.85546875" style="1" customWidth="1"/>
    <col min="1798" max="2048" width="9.140625" style="1"/>
    <col min="2049" max="2049" width="5.140625" style="1" customWidth="1"/>
    <col min="2050" max="2050" width="150.5703125" style="1" customWidth="1"/>
    <col min="2051" max="2051" width="4.5703125" style="1" customWidth="1"/>
    <col min="2052" max="2052" width="12.85546875" style="1" customWidth="1"/>
    <col min="2053" max="2053" width="10.85546875" style="1" customWidth="1"/>
    <col min="2054" max="2304" width="9.140625" style="1"/>
    <col min="2305" max="2305" width="5.140625" style="1" customWidth="1"/>
    <col min="2306" max="2306" width="150.5703125" style="1" customWidth="1"/>
    <col min="2307" max="2307" width="4.5703125" style="1" customWidth="1"/>
    <col min="2308" max="2308" width="12.85546875" style="1" customWidth="1"/>
    <col min="2309" max="2309" width="10.85546875" style="1" customWidth="1"/>
    <col min="2310" max="2560" width="9.140625" style="1"/>
    <col min="2561" max="2561" width="5.140625" style="1" customWidth="1"/>
    <col min="2562" max="2562" width="150.5703125" style="1" customWidth="1"/>
    <col min="2563" max="2563" width="4.5703125" style="1" customWidth="1"/>
    <col min="2564" max="2564" width="12.85546875" style="1" customWidth="1"/>
    <col min="2565" max="2565" width="10.85546875" style="1" customWidth="1"/>
    <col min="2566" max="2816" width="9.140625" style="1"/>
    <col min="2817" max="2817" width="5.140625" style="1" customWidth="1"/>
    <col min="2818" max="2818" width="150.5703125" style="1" customWidth="1"/>
    <col min="2819" max="2819" width="4.5703125" style="1" customWidth="1"/>
    <col min="2820" max="2820" width="12.85546875" style="1" customWidth="1"/>
    <col min="2821" max="2821" width="10.85546875" style="1" customWidth="1"/>
    <col min="2822" max="3072" width="9.140625" style="1"/>
    <col min="3073" max="3073" width="5.140625" style="1" customWidth="1"/>
    <col min="3074" max="3074" width="150.5703125" style="1" customWidth="1"/>
    <col min="3075" max="3075" width="4.5703125" style="1" customWidth="1"/>
    <col min="3076" max="3076" width="12.85546875" style="1" customWidth="1"/>
    <col min="3077" max="3077" width="10.85546875" style="1" customWidth="1"/>
    <col min="3078" max="3328" width="9.140625" style="1"/>
    <col min="3329" max="3329" width="5.140625" style="1" customWidth="1"/>
    <col min="3330" max="3330" width="150.5703125" style="1" customWidth="1"/>
    <col min="3331" max="3331" width="4.5703125" style="1" customWidth="1"/>
    <col min="3332" max="3332" width="12.85546875" style="1" customWidth="1"/>
    <col min="3333" max="3333" width="10.85546875" style="1" customWidth="1"/>
    <col min="3334" max="3584" width="9.140625" style="1"/>
    <col min="3585" max="3585" width="5.140625" style="1" customWidth="1"/>
    <col min="3586" max="3586" width="150.5703125" style="1" customWidth="1"/>
    <col min="3587" max="3587" width="4.5703125" style="1" customWidth="1"/>
    <col min="3588" max="3588" width="12.85546875" style="1" customWidth="1"/>
    <col min="3589" max="3589" width="10.85546875" style="1" customWidth="1"/>
    <col min="3590" max="3840" width="9.140625" style="1"/>
    <col min="3841" max="3841" width="5.140625" style="1" customWidth="1"/>
    <col min="3842" max="3842" width="150.5703125" style="1" customWidth="1"/>
    <col min="3843" max="3843" width="4.5703125" style="1" customWidth="1"/>
    <col min="3844" max="3844" width="12.85546875" style="1" customWidth="1"/>
    <col min="3845" max="3845" width="10.85546875" style="1" customWidth="1"/>
    <col min="3846" max="4096" width="9.140625" style="1"/>
    <col min="4097" max="4097" width="5.140625" style="1" customWidth="1"/>
    <col min="4098" max="4098" width="150.5703125" style="1" customWidth="1"/>
    <col min="4099" max="4099" width="4.5703125" style="1" customWidth="1"/>
    <col min="4100" max="4100" width="12.85546875" style="1" customWidth="1"/>
    <col min="4101" max="4101" width="10.85546875" style="1" customWidth="1"/>
    <col min="4102" max="4352" width="9.140625" style="1"/>
    <col min="4353" max="4353" width="5.140625" style="1" customWidth="1"/>
    <col min="4354" max="4354" width="150.5703125" style="1" customWidth="1"/>
    <col min="4355" max="4355" width="4.5703125" style="1" customWidth="1"/>
    <col min="4356" max="4356" width="12.85546875" style="1" customWidth="1"/>
    <col min="4357" max="4357" width="10.85546875" style="1" customWidth="1"/>
    <col min="4358" max="4608" width="9.140625" style="1"/>
    <col min="4609" max="4609" width="5.140625" style="1" customWidth="1"/>
    <col min="4610" max="4610" width="150.5703125" style="1" customWidth="1"/>
    <col min="4611" max="4611" width="4.5703125" style="1" customWidth="1"/>
    <col min="4612" max="4612" width="12.85546875" style="1" customWidth="1"/>
    <col min="4613" max="4613" width="10.85546875" style="1" customWidth="1"/>
    <col min="4614" max="4864" width="9.140625" style="1"/>
    <col min="4865" max="4865" width="5.140625" style="1" customWidth="1"/>
    <col min="4866" max="4866" width="150.5703125" style="1" customWidth="1"/>
    <col min="4867" max="4867" width="4.5703125" style="1" customWidth="1"/>
    <col min="4868" max="4868" width="12.85546875" style="1" customWidth="1"/>
    <col min="4869" max="4869" width="10.85546875" style="1" customWidth="1"/>
    <col min="4870" max="5120" width="9.140625" style="1"/>
    <col min="5121" max="5121" width="5.140625" style="1" customWidth="1"/>
    <col min="5122" max="5122" width="150.5703125" style="1" customWidth="1"/>
    <col min="5123" max="5123" width="4.5703125" style="1" customWidth="1"/>
    <col min="5124" max="5124" width="12.85546875" style="1" customWidth="1"/>
    <col min="5125" max="5125" width="10.85546875" style="1" customWidth="1"/>
    <col min="5126" max="5376" width="9.140625" style="1"/>
    <col min="5377" max="5377" width="5.140625" style="1" customWidth="1"/>
    <col min="5378" max="5378" width="150.5703125" style="1" customWidth="1"/>
    <col min="5379" max="5379" width="4.5703125" style="1" customWidth="1"/>
    <col min="5380" max="5380" width="12.85546875" style="1" customWidth="1"/>
    <col min="5381" max="5381" width="10.85546875" style="1" customWidth="1"/>
    <col min="5382" max="5632" width="9.140625" style="1"/>
    <col min="5633" max="5633" width="5.140625" style="1" customWidth="1"/>
    <col min="5634" max="5634" width="150.5703125" style="1" customWidth="1"/>
    <col min="5635" max="5635" width="4.5703125" style="1" customWidth="1"/>
    <col min="5636" max="5636" width="12.85546875" style="1" customWidth="1"/>
    <col min="5637" max="5637" width="10.85546875" style="1" customWidth="1"/>
    <col min="5638" max="5888" width="9.140625" style="1"/>
    <col min="5889" max="5889" width="5.140625" style="1" customWidth="1"/>
    <col min="5890" max="5890" width="150.5703125" style="1" customWidth="1"/>
    <col min="5891" max="5891" width="4.5703125" style="1" customWidth="1"/>
    <col min="5892" max="5892" width="12.85546875" style="1" customWidth="1"/>
    <col min="5893" max="5893" width="10.85546875" style="1" customWidth="1"/>
    <col min="5894" max="6144" width="9.140625" style="1"/>
    <col min="6145" max="6145" width="5.140625" style="1" customWidth="1"/>
    <col min="6146" max="6146" width="150.5703125" style="1" customWidth="1"/>
    <col min="6147" max="6147" width="4.5703125" style="1" customWidth="1"/>
    <col min="6148" max="6148" width="12.85546875" style="1" customWidth="1"/>
    <col min="6149" max="6149" width="10.85546875" style="1" customWidth="1"/>
    <col min="6150" max="6400" width="9.140625" style="1"/>
    <col min="6401" max="6401" width="5.140625" style="1" customWidth="1"/>
    <col min="6402" max="6402" width="150.5703125" style="1" customWidth="1"/>
    <col min="6403" max="6403" width="4.5703125" style="1" customWidth="1"/>
    <col min="6404" max="6404" width="12.85546875" style="1" customWidth="1"/>
    <col min="6405" max="6405" width="10.85546875" style="1" customWidth="1"/>
    <col min="6406" max="6656" width="9.140625" style="1"/>
    <col min="6657" max="6657" width="5.140625" style="1" customWidth="1"/>
    <col min="6658" max="6658" width="150.5703125" style="1" customWidth="1"/>
    <col min="6659" max="6659" width="4.5703125" style="1" customWidth="1"/>
    <col min="6660" max="6660" width="12.85546875" style="1" customWidth="1"/>
    <col min="6661" max="6661" width="10.85546875" style="1" customWidth="1"/>
    <col min="6662" max="6912" width="9.140625" style="1"/>
    <col min="6913" max="6913" width="5.140625" style="1" customWidth="1"/>
    <col min="6914" max="6914" width="150.5703125" style="1" customWidth="1"/>
    <col min="6915" max="6915" width="4.5703125" style="1" customWidth="1"/>
    <col min="6916" max="6916" width="12.85546875" style="1" customWidth="1"/>
    <col min="6917" max="6917" width="10.85546875" style="1" customWidth="1"/>
    <col min="6918" max="7168" width="9.140625" style="1"/>
    <col min="7169" max="7169" width="5.140625" style="1" customWidth="1"/>
    <col min="7170" max="7170" width="150.5703125" style="1" customWidth="1"/>
    <col min="7171" max="7171" width="4.5703125" style="1" customWidth="1"/>
    <col min="7172" max="7172" width="12.85546875" style="1" customWidth="1"/>
    <col min="7173" max="7173" width="10.85546875" style="1" customWidth="1"/>
    <col min="7174" max="7424" width="9.140625" style="1"/>
    <col min="7425" max="7425" width="5.140625" style="1" customWidth="1"/>
    <col min="7426" max="7426" width="150.5703125" style="1" customWidth="1"/>
    <col min="7427" max="7427" width="4.5703125" style="1" customWidth="1"/>
    <col min="7428" max="7428" width="12.85546875" style="1" customWidth="1"/>
    <col min="7429" max="7429" width="10.85546875" style="1" customWidth="1"/>
    <col min="7430" max="7680" width="9.140625" style="1"/>
    <col min="7681" max="7681" width="5.140625" style="1" customWidth="1"/>
    <col min="7682" max="7682" width="150.5703125" style="1" customWidth="1"/>
    <col min="7683" max="7683" width="4.5703125" style="1" customWidth="1"/>
    <col min="7684" max="7684" width="12.85546875" style="1" customWidth="1"/>
    <col min="7685" max="7685" width="10.85546875" style="1" customWidth="1"/>
    <col min="7686" max="7936" width="9.140625" style="1"/>
    <col min="7937" max="7937" width="5.140625" style="1" customWidth="1"/>
    <col min="7938" max="7938" width="150.5703125" style="1" customWidth="1"/>
    <col min="7939" max="7939" width="4.5703125" style="1" customWidth="1"/>
    <col min="7940" max="7940" width="12.85546875" style="1" customWidth="1"/>
    <col min="7941" max="7941" width="10.85546875" style="1" customWidth="1"/>
    <col min="7942" max="8192" width="9.140625" style="1"/>
    <col min="8193" max="8193" width="5.140625" style="1" customWidth="1"/>
    <col min="8194" max="8194" width="150.5703125" style="1" customWidth="1"/>
    <col min="8195" max="8195" width="4.5703125" style="1" customWidth="1"/>
    <col min="8196" max="8196" width="12.85546875" style="1" customWidth="1"/>
    <col min="8197" max="8197" width="10.85546875" style="1" customWidth="1"/>
    <col min="8198" max="8448" width="9.140625" style="1"/>
    <col min="8449" max="8449" width="5.140625" style="1" customWidth="1"/>
    <col min="8450" max="8450" width="150.5703125" style="1" customWidth="1"/>
    <col min="8451" max="8451" width="4.5703125" style="1" customWidth="1"/>
    <col min="8452" max="8452" width="12.85546875" style="1" customWidth="1"/>
    <col min="8453" max="8453" width="10.85546875" style="1" customWidth="1"/>
    <col min="8454" max="8704" width="9.140625" style="1"/>
    <col min="8705" max="8705" width="5.140625" style="1" customWidth="1"/>
    <col min="8706" max="8706" width="150.5703125" style="1" customWidth="1"/>
    <col min="8707" max="8707" width="4.5703125" style="1" customWidth="1"/>
    <col min="8708" max="8708" width="12.85546875" style="1" customWidth="1"/>
    <col min="8709" max="8709" width="10.85546875" style="1" customWidth="1"/>
    <col min="8710" max="8960" width="9.140625" style="1"/>
    <col min="8961" max="8961" width="5.140625" style="1" customWidth="1"/>
    <col min="8962" max="8962" width="150.5703125" style="1" customWidth="1"/>
    <col min="8963" max="8963" width="4.5703125" style="1" customWidth="1"/>
    <col min="8964" max="8964" width="12.85546875" style="1" customWidth="1"/>
    <col min="8965" max="8965" width="10.85546875" style="1" customWidth="1"/>
    <col min="8966" max="9216" width="9.140625" style="1"/>
    <col min="9217" max="9217" width="5.140625" style="1" customWidth="1"/>
    <col min="9218" max="9218" width="150.5703125" style="1" customWidth="1"/>
    <col min="9219" max="9219" width="4.5703125" style="1" customWidth="1"/>
    <col min="9220" max="9220" width="12.85546875" style="1" customWidth="1"/>
    <col min="9221" max="9221" width="10.85546875" style="1" customWidth="1"/>
    <col min="9222" max="9472" width="9.140625" style="1"/>
    <col min="9473" max="9473" width="5.140625" style="1" customWidth="1"/>
    <col min="9474" max="9474" width="150.5703125" style="1" customWidth="1"/>
    <col min="9475" max="9475" width="4.5703125" style="1" customWidth="1"/>
    <col min="9476" max="9476" width="12.85546875" style="1" customWidth="1"/>
    <col min="9477" max="9477" width="10.85546875" style="1" customWidth="1"/>
    <col min="9478" max="9728" width="9.140625" style="1"/>
    <col min="9729" max="9729" width="5.140625" style="1" customWidth="1"/>
    <col min="9730" max="9730" width="150.5703125" style="1" customWidth="1"/>
    <col min="9731" max="9731" width="4.5703125" style="1" customWidth="1"/>
    <col min="9732" max="9732" width="12.85546875" style="1" customWidth="1"/>
    <col min="9733" max="9733" width="10.85546875" style="1" customWidth="1"/>
    <col min="9734" max="9984" width="9.140625" style="1"/>
    <col min="9985" max="9985" width="5.140625" style="1" customWidth="1"/>
    <col min="9986" max="9986" width="150.5703125" style="1" customWidth="1"/>
    <col min="9987" max="9987" width="4.5703125" style="1" customWidth="1"/>
    <col min="9988" max="9988" width="12.85546875" style="1" customWidth="1"/>
    <col min="9989" max="9989" width="10.85546875" style="1" customWidth="1"/>
    <col min="9990" max="10240" width="9.140625" style="1"/>
    <col min="10241" max="10241" width="5.140625" style="1" customWidth="1"/>
    <col min="10242" max="10242" width="150.5703125" style="1" customWidth="1"/>
    <col min="10243" max="10243" width="4.5703125" style="1" customWidth="1"/>
    <col min="10244" max="10244" width="12.85546875" style="1" customWidth="1"/>
    <col min="10245" max="10245" width="10.85546875" style="1" customWidth="1"/>
    <col min="10246" max="10496" width="9.140625" style="1"/>
    <col min="10497" max="10497" width="5.140625" style="1" customWidth="1"/>
    <col min="10498" max="10498" width="150.5703125" style="1" customWidth="1"/>
    <col min="10499" max="10499" width="4.5703125" style="1" customWidth="1"/>
    <col min="10500" max="10500" width="12.85546875" style="1" customWidth="1"/>
    <col min="10501" max="10501" width="10.85546875" style="1" customWidth="1"/>
    <col min="10502" max="10752" width="9.140625" style="1"/>
    <col min="10753" max="10753" width="5.140625" style="1" customWidth="1"/>
    <col min="10754" max="10754" width="150.5703125" style="1" customWidth="1"/>
    <col min="10755" max="10755" width="4.5703125" style="1" customWidth="1"/>
    <col min="10756" max="10756" width="12.85546875" style="1" customWidth="1"/>
    <col min="10757" max="10757" width="10.85546875" style="1" customWidth="1"/>
    <col min="10758" max="11008" width="9.140625" style="1"/>
    <col min="11009" max="11009" width="5.140625" style="1" customWidth="1"/>
    <col min="11010" max="11010" width="150.5703125" style="1" customWidth="1"/>
    <col min="11011" max="11011" width="4.5703125" style="1" customWidth="1"/>
    <col min="11012" max="11012" width="12.85546875" style="1" customWidth="1"/>
    <col min="11013" max="11013" width="10.85546875" style="1" customWidth="1"/>
    <col min="11014" max="11264" width="9.140625" style="1"/>
    <col min="11265" max="11265" width="5.140625" style="1" customWidth="1"/>
    <col min="11266" max="11266" width="150.5703125" style="1" customWidth="1"/>
    <col min="11267" max="11267" width="4.5703125" style="1" customWidth="1"/>
    <col min="11268" max="11268" width="12.85546875" style="1" customWidth="1"/>
    <col min="11269" max="11269" width="10.85546875" style="1" customWidth="1"/>
    <col min="11270" max="11520" width="9.140625" style="1"/>
    <col min="11521" max="11521" width="5.140625" style="1" customWidth="1"/>
    <col min="11522" max="11522" width="150.5703125" style="1" customWidth="1"/>
    <col min="11523" max="11523" width="4.5703125" style="1" customWidth="1"/>
    <col min="11524" max="11524" width="12.85546875" style="1" customWidth="1"/>
    <col min="11525" max="11525" width="10.85546875" style="1" customWidth="1"/>
    <col min="11526" max="11776" width="9.140625" style="1"/>
    <col min="11777" max="11777" width="5.140625" style="1" customWidth="1"/>
    <col min="11778" max="11778" width="150.5703125" style="1" customWidth="1"/>
    <col min="11779" max="11779" width="4.5703125" style="1" customWidth="1"/>
    <col min="11780" max="11780" width="12.85546875" style="1" customWidth="1"/>
    <col min="11781" max="11781" width="10.85546875" style="1" customWidth="1"/>
    <col min="11782" max="12032" width="9.140625" style="1"/>
    <col min="12033" max="12033" width="5.140625" style="1" customWidth="1"/>
    <col min="12034" max="12034" width="150.5703125" style="1" customWidth="1"/>
    <col min="12035" max="12035" width="4.5703125" style="1" customWidth="1"/>
    <col min="12036" max="12036" width="12.85546875" style="1" customWidth="1"/>
    <col min="12037" max="12037" width="10.85546875" style="1" customWidth="1"/>
    <col min="12038" max="12288" width="9.140625" style="1"/>
    <col min="12289" max="12289" width="5.140625" style="1" customWidth="1"/>
    <col min="12290" max="12290" width="150.5703125" style="1" customWidth="1"/>
    <col min="12291" max="12291" width="4.5703125" style="1" customWidth="1"/>
    <col min="12292" max="12292" width="12.85546875" style="1" customWidth="1"/>
    <col min="12293" max="12293" width="10.85546875" style="1" customWidth="1"/>
    <col min="12294" max="12544" width="9.140625" style="1"/>
    <col min="12545" max="12545" width="5.140625" style="1" customWidth="1"/>
    <col min="12546" max="12546" width="150.5703125" style="1" customWidth="1"/>
    <col min="12547" max="12547" width="4.5703125" style="1" customWidth="1"/>
    <col min="12548" max="12548" width="12.85546875" style="1" customWidth="1"/>
    <col min="12549" max="12549" width="10.85546875" style="1" customWidth="1"/>
    <col min="12550" max="12800" width="9.140625" style="1"/>
    <col min="12801" max="12801" width="5.140625" style="1" customWidth="1"/>
    <col min="12802" max="12802" width="150.5703125" style="1" customWidth="1"/>
    <col min="12803" max="12803" width="4.5703125" style="1" customWidth="1"/>
    <col min="12804" max="12804" width="12.85546875" style="1" customWidth="1"/>
    <col min="12805" max="12805" width="10.85546875" style="1" customWidth="1"/>
    <col min="12806" max="13056" width="9.140625" style="1"/>
    <col min="13057" max="13057" width="5.140625" style="1" customWidth="1"/>
    <col min="13058" max="13058" width="150.5703125" style="1" customWidth="1"/>
    <col min="13059" max="13059" width="4.5703125" style="1" customWidth="1"/>
    <col min="13060" max="13060" width="12.85546875" style="1" customWidth="1"/>
    <col min="13061" max="13061" width="10.85546875" style="1" customWidth="1"/>
    <col min="13062" max="13312" width="9.140625" style="1"/>
    <col min="13313" max="13313" width="5.140625" style="1" customWidth="1"/>
    <col min="13314" max="13314" width="150.5703125" style="1" customWidth="1"/>
    <col min="13315" max="13315" width="4.5703125" style="1" customWidth="1"/>
    <col min="13316" max="13316" width="12.85546875" style="1" customWidth="1"/>
    <col min="13317" max="13317" width="10.85546875" style="1" customWidth="1"/>
    <col min="13318" max="13568" width="9.140625" style="1"/>
    <col min="13569" max="13569" width="5.140625" style="1" customWidth="1"/>
    <col min="13570" max="13570" width="150.5703125" style="1" customWidth="1"/>
    <col min="13571" max="13571" width="4.5703125" style="1" customWidth="1"/>
    <col min="13572" max="13572" width="12.85546875" style="1" customWidth="1"/>
    <col min="13573" max="13573" width="10.85546875" style="1" customWidth="1"/>
    <col min="13574" max="13824" width="9.140625" style="1"/>
    <col min="13825" max="13825" width="5.140625" style="1" customWidth="1"/>
    <col min="13826" max="13826" width="150.5703125" style="1" customWidth="1"/>
    <col min="13827" max="13827" width="4.5703125" style="1" customWidth="1"/>
    <col min="13828" max="13828" width="12.85546875" style="1" customWidth="1"/>
    <col min="13829" max="13829" width="10.85546875" style="1" customWidth="1"/>
    <col min="13830" max="14080" width="9.140625" style="1"/>
    <col min="14081" max="14081" width="5.140625" style="1" customWidth="1"/>
    <col min="14082" max="14082" width="150.5703125" style="1" customWidth="1"/>
    <col min="14083" max="14083" width="4.5703125" style="1" customWidth="1"/>
    <col min="14084" max="14084" width="12.85546875" style="1" customWidth="1"/>
    <col min="14085" max="14085" width="10.85546875" style="1" customWidth="1"/>
    <col min="14086" max="14336" width="9.140625" style="1"/>
    <col min="14337" max="14337" width="5.140625" style="1" customWidth="1"/>
    <col min="14338" max="14338" width="150.5703125" style="1" customWidth="1"/>
    <col min="14339" max="14339" width="4.5703125" style="1" customWidth="1"/>
    <col min="14340" max="14340" width="12.85546875" style="1" customWidth="1"/>
    <col min="14341" max="14341" width="10.85546875" style="1" customWidth="1"/>
    <col min="14342" max="14592" width="9.140625" style="1"/>
    <col min="14593" max="14593" width="5.140625" style="1" customWidth="1"/>
    <col min="14594" max="14594" width="150.5703125" style="1" customWidth="1"/>
    <col min="14595" max="14595" width="4.5703125" style="1" customWidth="1"/>
    <col min="14596" max="14596" width="12.85546875" style="1" customWidth="1"/>
    <col min="14597" max="14597" width="10.85546875" style="1" customWidth="1"/>
    <col min="14598" max="14848" width="9.140625" style="1"/>
    <col min="14849" max="14849" width="5.140625" style="1" customWidth="1"/>
    <col min="14850" max="14850" width="150.5703125" style="1" customWidth="1"/>
    <col min="14851" max="14851" width="4.5703125" style="1" customWidth="1"/>
    <col min="14852" max="14852" width="12.85546875" style="1" customWidth="1"/>
    <col min="14853" max="14853" width="10.85546875" style="1" customWidth="1"/>
    <col min="14854" max="15104" width="9.140625" style="1"/>
    <col min="15105" max="15105" width="5.140625" style="1" customWidth="1"/>
    <col min="15106" max="15106" width="150.5703125" style="1" customWidth="1"/>
    <col min="15107" max="15107" width="4.5703125" style="1" customWidth="1"/>
    <col min="15108" max="15108" width="12.85546875" style="1" customWidth="1"/>
    <col min="15109" max="15109" width="10.85546875" style="1" customWidth="1"/>
    <col min="15110" max="15360" width="9.140625" style="1"/>
    <col min="15361" max="15361" width="5.140625" style="1" customWidth="1"/>
    <col min="15362" max="15362" width="150.5703125" style="1" customWidth="1"/>
    <col min="15363" max="15363" width="4.5703125" style="1" customWidth="1"/>
    <col min="15364" max="15364" width="12.85546875" style="1" customWidth="1"/>
    <col min="15365" max="15365" width="10.85546875" style="1" customWidth="1"/>
    <col min="15366" max="15616" width="9.140625" style="1"/>
    <col min="15617" max="15617" width="5.140625" style="1" customWidth="1"/>
    <col min="15618" max="15618" width="150.5703125" style="1" customWidth="1"/>
    <col min="15619" max="15619" width="4.5703125" style="1" customWidth="1"/>
    <col min="15620" max="15620" width="12.85546875" style="1" customWidth="1"/>
    <col min="15621" max="15621" width="10.85546875" style="1" customWidth="1"/>
    <col min="15622" max="15872" width="9.140625" style="1"/>
    <col min="15873" max="15873" width="5.140625" style="1" customWidth="1"/>
    <col min="15874" max="15874" width="150.5703125" style="1" customWidth="1"/>
    <col min="15875" max="15875" width="4.5703125" style="1" customWidth="1"/>
    <col min="15876" max="15876" width="12.85546875" style="1" customWidth="1"/>
    <col min="15877" max="15877" width="10.85546875" style="1" customWidth="1"/>
    <col min="15878" max="16128" width="9.140625" style="1"/>
    <col min="16129" max="16129" width="5.140625" style="1" customWidth="1"/>
    <col min="16130" max="16130" width="150.5703125" style="1" customWidth="1"/>
    <col min="16131" max="16131" width="4.5703125" style="1" customWidth="1"/>
    <col min="16132" max="16132" width="12.85546875" style="1" customWidth="1"/>
    <col min="16133" max="16133" width="10.85546875" style="1" customWidth="1"/>
    <col min="16134" max="16384" width="9.140625" style="1"/>
  </cols>
  <sheetData>
    <row r="1" spans="1:5" ht="12.75" customHeight="1">
      <c r="B1" s="2" t="s">
        <v>0</v>
      </c>
      <c r="C1" s="2"/>
      <c r="D1" s="2"/>
    </row>
    <row r="2" spans="1:5" ht="12.75" customHeight="1">
      <c r="B2" s="2" t="s">
        <v>1</v>
      </c>
      <c r="C2" s="2"/>
      <c r="D2" s="2"/>
    </row>
    <row r="3" spans="1:5" ht="12.75" customHeight="1">
      <c r="B3" s="2" t="s">
        <v>2</v>
      </c>
      <c r="C3" s="2"/>
      <c r="D3" s="2"/>
    </row>
    <row r="4" spans="1:5" ht="15.75">
      <c r="B4" s="2" t="s">
        <v>3</v>
      </c>
      <c r="C4" s="2"/>
      <c r="D4" s="2"/>
    </row>
    <row r="5" spans="1:5" ht="15.75">
      <c r="B5" s="2" t="s">
        <v>194</v>
      </c>
      <c r="C5" s="2"/>
      <c r="D5" s="2"/>
    </row>
    <row r="7" spans="1:5">
      <c r="A7" s="3" t="s">
        <v>5</v>
      </c>
      <c r="B7" s="3"/>
      <c r="C7" s="3"/>
      <c r="D7" s="3"/>
    </row>
    <row r="8" spans="1:5" ht="12.75" customHeight="1">
      <c r="A8" s="4" t="s">
        <v>195</v>
      </c>
      <c r="B8" s="3"/>
      <c r="C8" s="3"/>
      <c r="D8" s="3"/>
    </row>
    <row r="9" spans="1:5" ht="9.75" customHeight="1">
      <c r="A9" s="5" t="s">
        <v>196</v>
      </c>
      <c r="B9" s="5"/>
      <c r="C9" s="5"/>
      <c r="D9" s="5"/>
    </row>
    <row r="10" spans="1:5">
      <c r="A10" s="6" t="s">
        <v>8</v>
      </c>
      <c r="B10" s="6"/>
      <c r="C10" s="6"/>
      <c r="D10" s="6"/>
    </row>
    <row r="11" spans="1:5" ht="9" customHeight="1">
      <c r="A11" s="5" t="s">
        <v>9</v>
      </c>
      <c r="B11" s="5"/>
      <c r="C11" s="5"/>
      <c r="D11" s="5"/>
    </row>
    <row r="13" spans="1:5" ht="60">
      <c r="A13" s="7" t="s">
        <v>10</v>
      </c>
      <c r="B13" s="8" t="s">
        <v>11</v>
      </c>
      <c r="C13" s="7" t="s">
        <v>12</v>
      </c>
      <c r="D13" s="7" t="s">
        <v>13</v>
      </c>
    </row>
    <row r="14" spans="1:5">
      <c r="A14" s="7">
        <v>1</v>
      </c>
      <c r="B14" s="7">
        <v>2</v>
      </c>
      <c r="C14" s="7">
        <v>3</v>
      </c>
      <c r="D14" s="7">
        <v>4</v>
      </c>
    </row>
    <row r="15" spans="1:5" ht="23.25">
      <c r="A15" s="9" t="s">
        <v>14</v>
      </c>
      <c r="B15" s="10" t="s">
        <v>15</v>
      </c>
      <c r="C15" s="11">
        <f>[11]Р1!F7</f>
        <v>5</v>
      </c>
      <c r="D15" s="12" t="e">
        <f>([11]Р1!F7+[11]Р1!F8+[11]Р1!F9+[11]Р1!F10)/4</f>
        <v>#N/A</v>
      </c>
      <c r="E15" s="16">
        <f>C15+C16+C17+C18+C20+C24+C27+C28+C30+C32+C33+C34+C35+C37+C38+C39+C40+C41</f>
        <v>90</v>
      </c>
    </row>
    <row r="16" spans="1:5">
      <c r="A16" s="9" t="s">
        <v>16</v>
      </c>
      <c r="B16" s="10" t="s">
        <v>17</v>
      </c>
      <c r="C16" s="11">
        <f>[11]Р2!F7</f>
        <v>5</v>
      </c>
      <c r="D16" s="12" t="e">
        <f>([11]Р2!F7+[11]Р2!F8+[11]Р2!F9)/3</f>
        <v>#N/A</v>
      </c>
    </row>
    <row r="17" spans="1:4">
      <c r="A17" s="9" t="s">
        <v>18</v>
      </c>
      <c r="B17" s="10" t="s">
        <v>19</v>
      </c>
      <c r="C17" s="11">
        <f>[11]Р3!E7</f>
        <v>5</v>
      </c>
      <c r="D17" s="12">
        <f>([11]Р3!E7+[11]Р3!E9+[11]Р3!E8)/3</f>
        <v>1.6666666666666667</v>
      </c>
    </row>
    <row r="18" spans="1:4">
      <c r="A18" s="9" t="s">
        <v>20</v>
      </c>
      <c r="B18" s="10" t="s">
        <v>21</v>
      </c>
      <c r="C18" s="11">
        <f>[11]Р4!E7</f>
        <v>5</v>
      </c>
      <c r="D18" s="12">
        <f>([11]Р4!E7+[11]Р4!E8+[11]Р4!E9)/3</f>
        <v>1.6666666666666667</v>
      </c>
    </row>
    <row r="19" spans="1:4">
      <c r="A19" s="9" t="s">
        <v>22</v>
      </c>
      <c r="B19" s="10" t="s">
        <v>23</v>
      </c>
      <c r="C19" s="11">
        <f>[11]Р5!F7</f>
        <v>3</v>
      </c>
      <c r="D19" s="12">
        <v>0</v>
      </c>
    </row>
    <row r="20" spans="1:4" ht="36">
      <c r="A20" s="9" t="s">
        <v>24</v>
      </c>
      <c r="B20" s="10" t="s">
        <v>197</v>
      </c>
      <c r="C20" s="11">
        <f>[11]Р6!F7</f>
        <v>5</v>
      </c>
      <c r="D20" s="12">
        <v>3.5</v>
      </c>
    </row>
    <row r="21" spans="1:4" ht="48">
      <c r="A21" s="9" t="s">
        <v>26</v>
      </c>
      <c r="B21" s="10" t="s">
        <v>198</v>
      </c>
      <c r="C21" s="11" t="str">
        <f>[11]Р7!J7</f>
        <v>Х</v>
      </c>
      <c r="D21" s="13" t="e">
        <f>([11]Р7!J7+[11]Р7!J8)/2</f>
        <v>#VALUE!</v>
      </c>
    </row>
    <row r="22" spans="1:4" ht="24">
      <c r="A22" s="9" t="s">
        <v>28</v>
      </c>
      <c r="B22" s="10" t="s">
        <v>199</v>
      </c>
      <c r="C22" s="11">
        <f>[11]Р8!H7</f>
        <v>5</v>
      </c>
      <c r="D22" s="13">
        <f>([11]Р8!H7+[11]Р8!H8)/2</f>
        <v>5</v>
      </c>
    </row>
    <row r="23" spans="1:4" ht="24">
      <c r="A23" s="9" t="s">
        <v>30</v>
      </c>
      <c r="B23" s="10" t="s">
        <v>200</v>
      </c>
      <c r="C23" s="11" t="str">
        <f>[11]Р9!H7</f>
        <v>Х</v>
      </c>
      <c r="D23" s="13" t="e">
        <f>([11]Р9!H7+[11]Р9!H8)/2</f>
        <v>#VALUE!</v>
      </c>
    </row>
    <row r="24" spans="1:4">
      <c r="A24" s="9" t="s">
        <v>32</v>
      </c>
      <c r="B24" s="10" t="s">
        <v>33</v>
      </c>
      <c r="C24" s="11">
        <f>[11]Р10!F7</f>
        <v>5</v>
      </c>
      <c r="D24" s="12" t="e">
        <f>([11]Р10!F7+[11]Р10!F8+[11]Р10!F9)/3</f>
        <v>#N/A</v>
      </c>
    </row>
    <row r="25" spans="1:4" ht="24">
      <c r="A25" s="9" t="s">
        <v>34</v>
      </c>
      <c r="B25" s="10" t="s">
        <v>201</v>
      </c>
      <c r="C25" s="11" t="str">
        <f>[11]Р11!F7</f>
        <v>норма</v>
      </c>
      <c r="D25" s="14" t="s">
        <v>36</v>
      </c>
    </row>
    <row r="26" spans="1:4" ht="24">
      <c r="A26" s="9" t="s">
        <v>37</v>
      </c>
      <c r="B26" s="10" t="s">
        <v>202</v>
      </c>
      <c r="C26" s="11" t="str">
        <f>[11]Р12!F7</f>
        <v>Х</v>
      </c>
      <c r="D26" s="14" t="s">
        <v>36</v>
      </c>
    </row>
    <row r="27" spans="1:4">
      <c r="A27" s="9" t="s">
        <v>39</v>
      </c>
      <c r="B27" s="10" t="s">
        <v>203</v>
      </c>
      <c r="C27" s="11">
        <f>[11]Р13!F7</f>
        <v>5</v>
      </c>
      <c r="D27" s="12" t="e">
        <f>([11]Р13!F7+[11]Р13!F8+[11]Р13!F9)/3</f>
        <v>#N/A</v>
      </c>
    </row>
    <row r="28" spans="1:4">
      <c r="A28" s="9" t="s">
        <v>41</v>
      </c>
      <c r="B28" s="10" t="s">
        <v>42</v>
      </c>
      <c r="C28" s="11">
        <f>[11]Р14!F7</f>
        <v>5</v>
      </c>
      <c r="D28" s="12" t="e">
        <f>([11]Р14!F7+[11]Р14!F8+[11]Р14!F9)/3</f>
        <v>#N/A</v>
      </c>
    </row>
    <row r="29" spans="1:4" ht="24">
      <c r="A29" s="9" t="s">
        <v>43</v>
      </c>
      <c r="B29" s="10" t="s">
        <v>44</v>
      </c>
      <c r="C29" s="11" t="str">
        <f>[11]Р15!F7</f>
        <v>Х</v>
      </c>
      <c r="D29" s="12" t="e">
        <f>([11]Р15!F7+[11]Р15!F8)/2</f>
        <v>#VALUE!</v>
      </c>
    </row>
    <row r="30" spans="1:4">
      <c r="A30" s="9" t="s">
        <v>45</v>
      </c>
      <c r="B30" s="10" t="s">
        <v>204</v>
      </c>
      <c r="C30" s="11">
        <f>[11]Р16!F7</f>
        <v>5</v>
      </c>
      <c r="D30" s="12" t="e">
        <f>([11]Р16!F7+[11]Р16!F8+[11]Р16!F9)/3</f>
        <v>#N/A</v>
      </c>
    </row>
    <row r="31" spans="1:4" ht="24">
      <c r="A31" s="9" t="s">
        <v>47</v>
      </c>
      <c r="B31" s="10" t="s">
        <v>205</v>
      </c>
      <c r="C31" s="11" t="str">
        <f>[11]Р17!F7</f>
        <v>Х</v>
      </c>
      <c r="D31" s="12" t="e">
        <f>([11]Р17!F7+[11]Р17!F8)/2</f>
        <v>#VALUE!</v>
      </c>
    </row>
    <row r="32" spans="1:4">
      <c r="A32" s="9" t="s">
        <v>49</v>
      </c>
      <c r="B32" s="10" t="s">
        <v>50</v>
      </c>
      <c r="C32" s="11">
        <f>[11]Р18!H7</f>
        <v>5</v>
      </c>
      <c r="D32" s="12" t="e">
        <f>([11]Р18!H7+[11]Р18!H11)/2</f>
        <v>#N/A</v>
      </c>
    </row>
    <row r="33" spans="1:4">
      <c r="A33" s="9" t="s">
        <v>51</v>
      </c>
      <c r="B33" s="10" t="s">
        <v>206</v>
      </c>
      <c r="C33" s="11">
        <f>[11]Р19!F7</f>
        <v>5</v>
      </c>
      <c r="D33" s="12" t="e">
        <f>([11]Р19!F7+[11]Р19!F8+[11]Р19!F9)/3</f>
        <v>#N/A</v>
      </c>
    </row>
    <row r="34" spans="1:4">
      <c r="A34" s="9" t="s">
        <v>53</v>
      </c>
      <c r="B34" s="10" t="s">
        <v>54</v>
      </c>
      <c r="C34" s="11">
        <f>[11]Р20!D7</f>
        <v>5</v>
      </c>
      <c r="D34" s="12">
        <f>([11]Р20!D7+[11]Р20!D8+[11]Р20!D9)/3</f>
        <v>1.6666666666666667</v>
      </c>
    </row>
    <row r="35" spans="1:4">
      <c r="A35" s="9" t="s">
        <v>55</v>
      </c>
      <c r="B35" s="10" t="s">
        <v>56</v>
      </c>
      <c r="C35" s="11">
        <f>[11]Р21!D7</f>
        <v>5</v>
      </c>
      <c r="D35" s="12">
        <f>([11]Р21!D7+[11]Р21!D8+[11]Р21!D9)/3</f>
        <v>1.6666666666666667</v>
      </c>
    </row>
    <row r="36" spans="1:4" ht="24">
      <c r="A36" s="9" t="s">
        <v>57</v>
      </c>
      <c r="B36" s="10" t="s">
        <v>207</v>
      </c>
      <c r="C36" s="11" t="str">
        <f>[11]Р22!D7</f>
        <v>Х</v>
      </c>
      <c r="D36" s="13" t="e">
        <f>([11]Р22!D7+[11]Р22!D8)/2</f>
        <v>#VALUE!</v>
      </c>
    </row>
    <row r="37" spans="1:4">
      <c r="A37" s="9" t="s">
        <v>59</v>
      </c>
      <c r="B37" s="10" t="s">
        <v>60</v>
      </c>
      <c r="C37" s="11">
        <f>[11]Р23!F7</f>
        <v>5</v>
      </c>
      <c r="D37" s="12">
        <f>([11]Р23!F7+[11]Р23!F8+[11]Р23!F9)/3</f>
        <v>1.6666666666666667</v>
      </c>
    </row>
    <row r="38" spans="1:4">
      <c r="A38" s="9" t="s">
        <v>61</v>
      </c>
      <c r="B38" s="10" t="s">
        <v>62</v>
      </c>
      <c r="C38" s="11">
        <f>[11]Р24!F7</f>
        <v>5</v>
      </c>
      <c r="D38" s="12" t="e">
        <f>([11]Р24!F7+[11]Р24!F8+[11]Р24!F9)/3</f>
        <v>#N/A</v>
      </c>
    </row>
    <row r="39" spans="1:4">
      <c r="A39" s="9" t="s">
        <v>63</v>
      </c>
      <c r="B39" s="10" t="s">
        <v>64</v>
      </c>
      <c r="C39" s="11">
        <f>[11]Р25!D7</f>
        <v>5</v>
      </c>
      <c r="D39" s="12">
        <f>([11]Р25!D7+[11]Р25!D8+[11]Р25!D9)/3</f>
        <v>1.6666666666666667</v>
      </c>
    </row>
    <row r="40" spans="1:4">
      <c r="A40" s="9" t="s">
        <v>65</v>
      </c>
      <c r="B40" s="10" t="s">
        <v>66</v>
      </c>
      <c r="C40" s="11">
        <f>[11]Р26!D7</f>
        <v>5</v>
      </c>
      <c r="D40" s="12">
        <v>2.5</v>
      </c>
    </row>
    <row r="41" spans="1:4">
      <c r="A41" s="9" t="s">
        <v>67</v>
      </c>
      <c r="B41" s="10" t="s">
        <v>68</v>
      </c>
      <c r="C41" s="11">
        <f>[11]Р27!F7</f>
        <v>5</v>
      </c>
      <c r="D41" s="12" t="e">
        <f>([11]Р27!F7+[11]Р27!F8+[11]Р27!F9)/3</f>
        <v>#N/A</v>
      </c>
    </row>
    <row r="42" spans="1:4" ht="36">
      <c r="A42" s="9" t="s">
        <v>69</v>
      </c>
      <c r="B42" s="10" t="s">
        <v>208</v>
      </c>
      <c r="C42" s="11" t="str">
        <f>[11]Р28!F7</f>
        <v>Х</v>
      </c>
      <c r="D42" s="13" t="e">
        <f>([11]Р28!F7+[11]Р28!F8)/2</f>
        <v>#VALUE!</v>
      </c>
    </row>
    <row r="43" spans="1:4" ht="24">
      <c r="A43" s="9" t="s">
        <v>71</v>
      </c>
      <c r="B43" s="10"/>
      <c r="C43" s="11">
        <v>98</v>
      </c>
      <c r="D43" s="15" t="e">
        <f>SUM(D15:D42)</f>
        <v>#N/A</v>
      </c>
    </row>
  </sheetData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ageMargins left="0.18" right="0.16" top="0.2" bottom="0.15" header="0.16" footer="0.15"/>
  <pageSetup paperSize="9" scale="59" fitToWidth="2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85" workbookViewId="0">
      <selection activeCell="B16" sqref="B16"/>
    </sheetView>
  </sheetViews>
  <sheetFormatPr defaultRowHeight="12"/>
  <cols>
    <col min="1" max="1" width="5.140625" style="1" customWidth="1"/>
    <col min="2" max="2" width="150.5703125" style="1" customWidth="1"/>
    <col min="3" max="3" width="4.5703125" style="1" customWidth="1"/>
    <col min="4" max="4" width="12.85546875" style="1" customWidth="1"/>
    <col min="5" max="5" width="10.85546875" style="1" customWidth="1"/>
    <col min="6" max="256" width="9.140625" style="1"/>
    <col min="257" max="257" width="5.140625" style="1" customWidth="1"/>
    <col min="258" max="258" width="150.5703125" style="1" customWidth="1"/>
    <col min="259" max="259" width="4.5703125" style="1" customWidth="1"/>
    <col min="260" max="260" width="12.85546875" style="1" customWidth="1"/>
    <col min="261" max="261" width="10.85546875" style="1" customWidth="1"/>
    <col min="262" max="512" width="9.140625" style="1"/>
    <col min="513" max="513" width="5.140625" style="1" customWidth="1"/>
    <col min="514" max="514" width="150.5703125" style="1" customWidth="1"/>
    <col min="515" max="515" width="4.5703125" style="1" customWidth="1"/>
    <col min="516" max="516" width="12.85546875" style="1" customWidth="1"/>
    <col min="517" max="517" width="10.85546875" style="1" customWidth="1"/>
    <col min="518" max="768" width="9.140625" style="1"/>
    <col min="769" max="769" width="5.140625" style="1" customWidth="1"/>
    <col min="770" max="770" width="150.5703125" style="1" customWidth="1"/>
    <col min="771" max="771" width="4.5703125" style="1" customWidth="1"/>
    <col min="772" max="772" width="12.85546875" style="1" customWidth="1"/>
    <col min="773" max="773" width="10.85546875" style="1" customWidth="1"/>
    <col min="774" max="1024" width="9.140625" style="1"/>
    <col min="1025" max="1025" width="5.140625" style="1" customWidth="1"/>
    <col min="1026" max="1026" width="150.5703125" style="1" customWidth="1"/>
    <col min="1027" max="1027" width="4.5703125" style="1" customWidth="1"/>
    <col min="1028" max="1028" width="12.85546875" style="1" customWidth="1"/>
    <col min="1029" max="1029" width="10.85546875" style="1" customWidth="1"/>
    <col min="1030" max="1280" width="9.140625" style="1"/>
    <col min="1281" max="1281" width="5.140625" style="1" customWidth="1"/>
    <col min="1282" max="1282" width="150.5703125" style="1" customWidth="1"/>
    <col min="1283" max="1283" width="4.5703125" style="1" customWidth="1"/>
    <col min="1284" max="1284" width="12.85546875" style="1" customWidth="1"/>
    <col min="1285" max="1285" width="10.85546875" style="1" customWidth="1"/>
    <col min="1286" max="1536" width="9.140625" style="1"/>
    <col min="1537" max="1537" width="5.140625" style="1" customWidth="1"/>
    <col min="1538" max="1538" width="150.5703125" style="1" customWidth="1"/>
    <col min="1539" max="1539" width="4.5703125" style="1" customWidth="1"/>
    <col min="1540" max="1540" width="12.85546875" style="1" customWidth="1"/>
    <col min="1541" max="1541" width="10.85546875" style="1" customWidth="1"/>
    <col min="1542" max="1792" width="9.140625" style="1"/>
    <col min="1793" max="1793" width="5.140625" style="1" customWidth="1"/>
    <col min="1794" max="1794" width="150.5703125" style="1" customWidth="1"/>
    <col min="1795" max="1795" width="4.5703125" style="1" customWidth="1"/>
    <col min="1796" max="1796" width="12.85546875" style="1" customWidth="1"/>
    <col min="1797" max="1797" width="10.85546875" style="1" customWidth="1"/>
    <col min="1798" max="2048" width="9.140625" style="1"/>
    <col min="2049" max="2049" width="5.140625" style="1" customWidth="1"/>
    <col min="2050" max="2050" width="150.5703125" style="1" customWidth="1"/>
    <col min="2051" max="2051" width="4.5703125" style="1" customWidth="1"/>
    <col min="2052" max="2052" width="12.85546875" style="1" customWidth="1"/>
    <col min="2053" max="2053" width="10.85546875" style="1" customWidth="1"/>
    <col min="2054" max="2304" width="9.140625" style="1"/>
    <col min="2305" max="2305" width="5.140625" style="1" customWidth="1"/>
    <col min="2306" max="2306" width="150.5703125" style="1" customWidth="1"/>
    <col min="2307" max="2307" width="4.5703125" style="1" customWidth="1"/>
    <col min="2308" max="2308" width="12.85546875" style="1" customWidth="1"/>
    <col min="2309" max="2309" width="10.85546875" style="1" customWidth="1"/>
    <col min="2310" max="2560" width="9.140625" style="1"/>
    <col min="2561" max="2561" width="5.140625" style="1" customWidth="1"/>
    <col min="2562" max="2562" width="150.5703125" style="1" customWidth="1"/>
    <col min="2563" max="2563" width="4.5703125" style="1" customWidth="1"/>
    <col min="2564" max="2564" width="12.85546875" style="1" customWidth="1"/>
    <col min="2565" max="2565" width="10.85546875" style="1" customWidth="1"/>
    <col min="2566" max="2816" width="9.140625" style="1"/>
    <col min="2817" max="2817" width="5.140625" style="1" customWidth="1"/>
    <col min="2818" max="2818" width="150.5703125" style="1" customWidth="1"/>
    <col min="2819" max="2819" width="4.5703125" style="1" customWidth="1"/>
    <col min="2820" max="2820" width="12.85546875" style="1" customWidth="1"/>
    <col min="2821" max="2821" width="10.85546875" style="1" customWidth="1"/>
    <col min="2822" max="3072" width="9.140625" style="1"/>
    <col min="3073" max="3073" width="5.140625" style="1" customWidth="1"/>
    <col min="3074" max="3074" width="150.5703125" style="1" customWidth="1"/>
    <col min="3075" max="3075" width="4.5703125" style="1" customWidth="1"/>
    <col min="3076" max="3076" width="12.85546875" style="1" customWidth="1"/>
    <col min="3077" max="3077" width="10.85546875" style="1" customWidth="1"/>
    <col min="3078" max="3328" width="9.140625" style="1"/>
    <col min="3329" max="3329" width="5.140625" style="1" customWidth="1"/>
    <col min="3330" max="3330" width="150.5703125" style="1" customWidth="1"/>
    <col min="3331" max="3331" width="4.5703125" style="1" customWidth="1"/>
    <col min="3332" max="3332" width="12.85546875" style="1" customWidth="1"/>
    <col min="3333" max="3333" width="10.85546875" style="1" customWidth="1"/>
    <col min="3334" max="3584" width="9.140625" style="1"/>
    <col min="3585" max="3585" width="5.140625" style="1" customWidth="1"/>
    <col min="3586" max="3586" width="150.5703125" style="1" customWidth="1"/>
    <col min="3587" max="3587" width="4.5703125" style="1" customWidth="1"/>
    <col min="3588" max="3588" width="12.85546875" style="1" customWidth="1"/>
    <col min="3589" max="3589" width="10.85546875" style="1" customWidth="1"/>
    <col min="3590" max="3840" width="9.140625" style="1"/>
    <col min="3841" max="3841" width="5.140625" style="1" customWidth="1"/>
    <col min="3842" max="3842" width="150.5703125" style="1" customWidth="1"/>
    <col min="3843" max="3843" width="4.5703125" style="1" customWidth="1"/>
    <col min="3844" max="3844" width="12.85546875" style="1" customWidth="1"/>
    <col min="3845" max="3845" width="10.85546875" style="1" customWidth="1"/>
    <col min="3846" max="4096" width="9.140625" style="1"/>
    <col min="4097" max="4097" width="5.140625" style="1" customWidth="1"/>
    <col min="4098" max="4098" width="150.5703125" style="1" customWidth="1"/>
    <col min="4099" max="4099" width="4.5703125" style="1" customWidth="1"/>
    <col min="4100" max="4100" width="12.85546875" style="1" customWidth="1"/>
    <col min="4101" max="4101" width="10.85546875" style="1" customWidth="1"/>
    <col min="4102" max="4352" width="9.140625" style="1"/>
    <col min="4353" max="4353" width="5.140625" style="1" customWidth="1"/>
    <col min="4354" max="4354" width="150.5703125" style="1" customWidth="1"/>
    <col min="4355" max="4355" width="4.5703125" style="1" customWidth="1"/>
    <col min="4356" max="4356" width="12.85546875" style="1" customWidth="1"/>
    <col min="4357" max="4357" width="10.85546875" style="1" customWidth="1"/>
    <col min="4358" max="4608" width="9.140625" style="1"/>
    <col min="4609" max="4609" width="5.140625" style="1" customWidth="1"/>
    <col min="4610" max="4610" width="150.5703125" style="1" customWidth="1"/>
    <col min="4611" max="4611" width="4.5703125" style="1" customWidth="1"/>
    <col min="4612" max="4612" width="12.85546875" style="1" customWidth="1"/>
    <col min="4613" max="4613" width="10.85546875" style="1" customWidth="1"/>
    <col min="4614" max="4864" width="9.140625" style="1"/>
    <col min="4865" max="4865" width="5.140625" style="1" customWidth="1"/>
    <col min="4866" max="4866" width="150.5703125" style="1" customWidth="1"/>
    <col min="4867" max="4867" width="4.5703125" style="1" customWidth="1"/>
    <col min="4868" max="4868" width="12.85546875" style="1" customWidth="1"/>
    <col min="4869" max="4869" width="10.85546875" style="1" customWidth="1"/>
    <col min="4870" max="5120" width="9.140625" style="1"/>
    <col min="5121" max="5121" width="5.140625" style="1" customWidth="1"/>
    <col min="5122" max="5122" width="150.5703125" style="1" customWidth="1"/>
    <col min="5123" max="5123" width="4.5703125" style="1" customWidth="1"/>
    <col min="5124" max="5124" width="12.85546875" style="1" customWidth="1"/>
    <col min="5125" max="5125" width="10.85546875" style="1" customWidth="1"/>
    <col min="5126" max="5376" width="9.140625" style="1"/>
    <col min="5377" max="5377" width="5.140625" style="1" customWidth="1"/>
    <col min="5378" max="5378" width="150.5703125" style="1" customWidth="1"/>
    <col min="5379" max="5379" width="4.5703125" style="1" customWidth="1"/>
    <col min="5380" max="5380" width="12.85546875" style="1" customWidth="1"/>
    <col min="5381" max="5381" width="10.85546875" style="1" customWidth="1"/>
    <col min="5382" max="5632" width="9.140625" style="1"/>
    <col min="5633" max="5633" width="5.140625" style="1" customWidth="1"/>
    <col min="5634" max="5634" width="150.5703125" style="1" customWidth="1"/>
    <col min="5635" max="5635" width="4.5703125" style="1" customWidth="1"/>
    <col min="5636" max="5636" width="12.85546875" style="1" customWidth="1"/>
    <col min="5637" max="5637" width="10.85546875" style="1" customWidth="1"/>
    <col min="5638" max="5888" width="9.140625" style="1"/>
    <col min="5889" max="5889" width="5.140625" style="1" customWidth="1"/>
    <col min="5890" max="5890" width="150.5703125" style="1" customWidth="1"/>
    <col min="5891" max="5891" width="4.5703125" style="1" customWidth="1"/>
    <col min="5892" max="5892" width="12.85546875" style="1" customWidth="1"/>
    <col min="5893" max="5893" width="10.85546875" style="1" customWidth="1"/>
    <col min="5894" max="6144" width="9.140625" style="1"/>
    <col min="6145" max="6145" width="5.140625" style="1" customWidth="1"/>
    <col min="6146" max="6146" width="150.5703125" style="1" customWidth="1"/>
    <col min="6147" max="6147" width="4.5703125" style="1" customWidth="1"/>
    <col min="6148" max="6148" width="12.85546875" style="1" customWidth="1"/>
    <col min="6149" max="6149" width="10.85546875" style="1" customWidth="1"/>
    <col min="6150" max="6400" width="9.140625" style="1"/>
    <col min="6401" max="6401" width="5.140625" style="1" customWidth="1"/>
    <col min="6402" max="6402" width="150.5703125" style="1" customWidth="1"/>
    <col min="6403" max="6403" width="4.5703125" style="1" customWidth="1"/>
    <col min="6404" max="6404" width="12.85546875" style="1" customWidth="1"/>
    <col min="6405" max="6405" width="10.85546875" style="1" customWidth="1"/>
    <col min="6406" max="6656" width="9.140625" style="1"/>
    <col min="6657" max="6657" width="5.140625" style="1" customWidth="1"/>
    <col min="6658" max="6658" width="150.5703125" style="1" customWidth="1"/>
    <col min="6659" max="6659" width="4.5703125" style="1" customWidth="1"/>
    <col min="6660" max="6660" width="12.85546875" style="1" customWidth="1"/>
    <col min="6661" max="6661" width="10.85546875" style="1" customWidth="1"/>
    <col min="6662" max="6912" width="9.140625" style="1"/>
    <col min="6913" max="6913" width="5.140625" style="1" customWidth="1"/>
    <col min="6914" max="6914" width="150.5703125" style="1" customWidth="1"/>
    <col min="6915" max="6915" width="4.5703125" style="1" customWidth="1"/>
    <col min="6916" max="6916" width="12.85546875" style="1" customWidth="1"/>
    <col min="6917" max="6917" width="10.85546875" style="1" customWidth="1"/>
    <col min="6918" max="7168" width="9.140625" style="1"/>
    <col min="7169" max="7169" width="5.140625" style="1" customWidth="1"/>
    <col min="7170" max="7170" width="150.5703125" style="1" customWidth="1"/>
    <col min="7171" max="7171" width="4.5703125" style="1" customWidth="1"/>
    <col min="7172" max="7172" width="12.85546875" style="1" customWidth="1"/>
    <col min="7173" max="7173" width="10.85546875" style="1" customWidth="1"/>
    <col min="7174" max="7424" width="9.140625" style="1"/>
    <col min="7425" max="7425" width="5.140625" style="1" customWidth="1"/>
    <col min="7426" max="7426" width="150.5703125" style="1" customWidth="1"/>
    <col min="7427" max="7427" width="4.5703125" style="1" customWidth="1"/>
    <col min="7428" max="7428" width="12.85546875" style="1" customWidth="1"/>
    <col min="7429" max="7429" width="10.85546875" style="1" customWidth="1"/>
    <col min="7430" max="7680" width="9.140625" style="1"/>
    <col min="7681" max="7681" width="5.140625" style="1" customWidth="1"/>
    <col min="7682" max="7682" width="150.5703125" style="1" customWidth="1"/>
    <col min="7683" max="7683" width="4.5703125" style="1" customWidth="1"/>
    <col min="7684" max="7684" width="12.85546875" style="1" customWidth="1"/>
    <col min="7685" max="7685" width="10.85546875" style="1" customWidth="1"/>
    <col min="7686" max="7936" width="9.140625" style="1"/>
    <col min="7937" max="7937" width="5.140625" style="1" customWidth="1"/>
    <col min="7938" max="7938" width="150.5703125" style="1" customWidth="1"/>
    <col min="7939" max="7939" width="4.5703125" style="1" customWidth="1"/>
    <col min="7940" max="7940" width="12.85546875" style="1" customWidth="1"/>
    <col min="7941" max="7941" width="10.85546875" style="1" customWidth="1"/>
    <col min="7942" max="8192" width="9.140625" style="1"/>
    <col min="8193" max="8193" width="5.140625" style="1" customWidth="1"/>
    <col min="8194" max="8194" width="150.5703125" style="1" customWidth="1"/>
    <col min="8195" max="8195" width="4.5703125" style="1" customWidth="1"/>
    <col min="8196" max="8196" width="12.85546875" style="1" customWidth="1"/>
    <col min="8197" max="8197" width="10.85546875" style="1" customWidth="1"/>
    <col min="8198" max="8448" width="9.140625" style="1"/>
    <col min="8449" max="8449" width="5.140625" style="1" customWidth="1"/>
    <col min="8450" max="8450" width="150.5703125" style="1" customWidth="1"/>
    <col min="8451" max="8451" width="4.5703125" style="1" customWidth="1"/>
    <col min="8452" max="8452" width="12.85546875" style="1" customWidth="1"/>
    <col min="8453" max="8453" width="10.85546875" style="1" customWidth="1"/>
    <col min="8454" max="8704" width="9.140625" style="1"/>
    <col min="8705" max="8705" width="5.140625" style="1" customWidth="1"/>
    <col min="8706" max="8706" width="150.5703125" style="1" customWidth="1"/>
    <col min="8707" max="8707" width="4.5703125" style="1" customWidth="1"/>
    <col min="8708" max="8708" width="12.85546875" style="1" customWidth="1"/>
    <col min="8709" max="8709" width="10.85546875" style="1" customWidth="1"/>
    <col min="8710" max="8960" width="9.140625" style="1"/>
    <col min="8961" max="8961" width="5.140625" style="1" customWidth="1"/>
    <col min="8962" max="8962" width="150.5703125" style="1" customWidth="1"/>
    <col min="8963" max="8963" width="4.5703125" style="1" customWidth="1"/>
    <col min="8964" max="8964" width="12.85546875" style="1" customWidth="1"/>
    <col min="8965" max="8965" width="10.85546875" style="1" customWidth="1"/>
    <col min="8966" max="9216" width="9.140625" style="1"/>
    <col min="9217" max="9217" width="5.140625" style="1" customWidth="1"/>
    <col min="9218" max="9218" width="150.5703125" style="1" customWidth="1"/>
    <col min="9219" max="9219" width="4.5703125" style="1" customWidth="1"/>
    <col min="9220" max="9220" width="12.85546875" style="1" customWidth="1"/>
    <col min="9221" max="9221" width="10.85546875" style="1" customWidth="1"/>
    <col min="9222" max="9472" width="9.140625" style="1"/>
    <col min="9473" max="9473" width="5.140625" style="1" customWidth="1"/>
    <col min="9474" max="9474" width="150.5703125" style="1" customWidth="1"/>
    <col min="9475" max="9475" width="4.5703125" style="1" customWidth="1"/>
    <col min="9476" max="9476" width="12.85546875" style="1" customWidth="1"/>
    <col min="9477" max="9477" width="10.85546875" style="1" customWidth="1"/>
    <col min="9478" max="9728" width="9.140625" style="1"/>
    <col min="9729" max="9729" width="5.140625" style="1" customWidth="1"/>
    <col min="9730" max="9730" width="150.5703125" style="1" customWidth="1"/>
    <col min="9731" max="9731" width="4.5703125" style="1" customWidth="1"/>
    <col min="9732" max="9732" width="12.85546875" style="1" customWidth="1"/>
    <col min="9733" max="9733" width="10.85546875" style="1" customWidth="1"/>
    <col min="9734" max="9984" width="9.140625" style="1"/>
    <col min="9985" max="9985" width="5.140625" style="1" customWidth="1"/>
    <col min="9986" max="9986" width="150.5703125" style="1" customWidth="1"/>
    <col min="9987" max="9987" width="4.5703125" style="1" customWidth="1"/>
    <col min="9988" max="9988" width="12.85546875" style="1" customWidth="1"/>
    <col min="9989" max="9989" width="10.85546875" style="1" customWidth="1"/>
    <col min="9990" max="10240" width="9.140625" style="1"/>
    <col min="10241" max="10241" width="5.140625" style="1" customWidth="1"/>
    <col min="10242" max="10242" width="150.5703125" style="1" customWidth="1"/>
    <col min="10243" max="10243" width="4.5703125" style="1" customWidth="1"/>
    <col min="10244" max="10244" width="12.85546875" style="1" customWidth="1"/>
    <col min="10245" max="10245" width="10.85546875" style="1" customWidth="1"/>
    <col min="10246" max="10496" width="9.140625" style="1"/>
    <col min="10497" max="10497" width="5.140625" style="1" customWidth="1"/>
    <col min="10498" max="10498" width="150.5703125" style="1" customWidth="1"/>
    <col min="10499" max="10499" width="4.5703125" style="1" customWidth="1"/>
    <col min="10500" max="10500" width="12.85546875" style="1" customWidth="1"/>
    <col min="10501" max="10501" width="10.85546875" style="1" customWidth="1"/>
    <col min="10502" max="10752" width="9.140625" style="1"/>
    <col min="10753" max="10753" width="5.140625" style="1" customWidth="1"/>
    <col min="10754" max="10754" width="150.5703125" style="1" customWidth="1"/>
    <col min="10755" max="10755" width="4.5703125" style="1" customWidth="1"/>
    <col min="10756" max="10756" width="12.85546875" style="1" customWidth="1"/>
    <col min="10757" max="10757" width="10.85546875" style="1" customWidth="1"/>
    <col min="10758" max="11008" width="9.140625" style="1"/>
    <col min="11009" max="11009" width="5.140625" style="1" customWidth="1"/>
    <col min="11010" max="11010" width="150.5703125" style="1" customWidth="1"/>
    <col min="11011" max="11011" width="4.5703125" style="1" customWidth="1"/>
    <col min="11012" max="11012" width="12.85546875" style="1" customWidth="1"/>
    <col min="11013" max="11013" width="10.85546875" style="1" customWidth="1"/>
    <col min="11014" max="11264" width="9.140625" style="1"/>
    <col min="11265" max="11265" width="5.140625" style="1" customWidth="1"/>
    <col min="11266" max="11266" width="150.5703125" style="1" customWidth="1"/>
    <col min="11267" max="11267" width="4.5703125" style="1" customWidth="1"/>
    <col min="11268" max="11268" width="12.85546875" style="1" customWidth="1"/>
    <col min="11269" max="11269" width="10.85546875" style="1" customWidth="1"/>
    <col min="11270" max="11520" width="9.140625" style="1"/>
    <col min="11521" max="11521" width="5.140625" style="1" customWidth="1"/>
    <col min="11522" max="11522" width="150.5703125" style="1" customWidth="1"/>
    <col min="11523" max="11523" width="4.5703125" style="1" customWidth="1"/>
    <col min="11524" max="11524" width="12.85546875" style="1" customWidth="1"/>
    <col min="11525" max="11525" width="10.85546875" style="1" customWidth="1"/>
    <col min="11526" max="11776" width="9.140625" style="1"/>
    <col min="11777" max="11777" width="5.140625" style="1" customWidth="1"/>
    <col min="11778" max="11778" width="150.5703125" style="1" customWidth="1"/>
    <col min="11779" max="11779" width="4.5703125" style="1" customWidth="1"/>
    <col min="11780" max="11780" width="12.85546875" style="1" customWidth="1"/>
    <col min="11781" max="11781" width="10.85546875" style="1" customWidth="1"/>
    <col min="11782" max="12032" width="9.140625" style="1"/>
    <col min="12033" max="12033" width="5.140625" style="1" customWidth="1"/>
    <col min="12034" max="12034" width="150.5703125" style="1" customWidth="1"/>
    <col min="12035" max="12035" width="4.5703125" style="1" customWidth="1"/>
    <col min="12036" max="12036" width="12.85546875" style="1" customWidth="1"/>
    <col min="12037" max="12037" width="10.85546875" style="1" customWidth="1"/>
    <col min="12038" max="12288" width="9.140625" style="1"/>
    <col min="12289" max="12289" width="5.140625" style="1" customWidth="1"/>
    <col min="12290" max="12290" width="150.5703125" style="1" customWidth="1"/>
    <col min="12291" max="12291" width="4.5703125" style="1" customWidth="1"/>
    <col min="12292" max="12292" width="12.85546875" style="1" customWidth="1"/>
    <col min="12293" max="12293" width="10.85546875" style="1" customWidth="1"/>
    <col min="12294" max="12544" width="9.140625" style="1"/>
    <col min="12545" max="12545" width="5.140625" style="1" customWidth="1"/>
    <col min="12546" max="12546" width="150.5703125" style="1" customWidth="1"/>
    <col min="12547" max="12547" width="4.5703125" style="1" customWidth="1"/>
    <col min="12548" max="12548" width="12.85546875" style="1" customWidth="1"/>
    <col min="12549" max="12549" width="10.85546875" style="1" customWidth="1"/>
    <col min="12550" max="12800" width="9.140625" style="1"/>
    <col min="12801" max="12801" width="5.140625" style="1" customWidth="1"/>
    <col min="12802" max="12802" width="150.5703125" style="1" customWidth="1"/>
    <col min="12803" max="12803" width="4.5703125" style="1" customWidth="1"/>
    <col min="12804" max="12804" width="12.85546875" style="1" customWidth="1"/>
    <col min="12805" max="12805" width="10.85546875" style="1" customWidth="1"/>
    <col min="12806" max="13056" width="9.140625" style="1"/>
    <col min="13057" max="13057" width="5.140625" style="1" customWidth="1"/>
    <col min="13058" max="13058" width="150.5703125" style="1" customWidth="1"/>
    <col min="13059" max="13059" width="4.5703125" style="1" customWidth="1"/>
    <col min="13060" max="13060" width="12.85546875" style="1" customWidth="1"/>
    <col min="13061" max="13061" width="10.85546875" style="1" customWidth="1"/>
    <col min="13062" max="13312" width="9.140625" style="1"/>
    <col min="13313" max="13313" width="5.140625" style="1" customWidth="1"/>
    <col min="13314" max="13314" width="150.5703125" style="1" customWidth="1"/>
    <col min="13315" max="13315" width="4.5703125" style="1" customWidth="1"/>
    <col min="13316" max="13316" width="12.85546875" style="1" customWidth="1"/>
    <col min="13317" max="13317" width="10.85546875" style="1" customWidth="1"/>
    <col min="13318" max="13568" width="9.140625" style="1"/>
    <col min="13569" max="13569" width="5.140625" style="1" customWidth="1"/>
    <col min="13570" max="13570" width="150.5703125" style="1" customWidth="1"/>
    <col min="13571" max="13571" width="4.5703125" style="1" customWidth="1"/>
    <col min="13572" max="13572" width="12.85546875" style="1" customWidth="1"/>
    <col min="13573" max="13573" width="10.85546875" style="1" customWidth="1"/>
    <col min="13574" max="13824" width="9.140625" style="1"/>
    <col min="13825" max="13825" width="5.140625" style="1" customWidth="1"/>
    <col min="13826" max="13826" width="150.5703125" style="1" customWidth="1"/>
    <col min="13827" max="13827" width="4.5703125" style="1" customWidth="1"/>
    <col min="13828" max="13828" width="12.85546875" style="1" customWidth="1"/>
    <col min="13829" max="13829" width="10.85546875" style="1" customWidth="1"/>
    <col min="13830" max="14080" width="9.140625" style="1"/>
    <col min="14081" max="14081" width="5.140625" style="1" customWidth="1"/>
    <col min="14082" max="14082" width="150.5703125" style="1" customWidth="1"/>
    <col min="14083" max="14083" width="4.5703125" style="1" customWidth="1"/>
    <col min="14084" max="14084" width="12.85546875" style="1" customWidth="1"/>
    <col min="14085" max="14085" width="10.85546875" style="1" customWidth="1"/>
    <col min="14086" max="14336" width="9.140625" style="1"/>
    <col min="14337" max="14337" width="5.140625" style="1" customWidth="1"/>
    <col min="14338" max="14338" width="150.5703125" style="1" customWidth="1"/>
    <col min="14339" max="14339" width="4.5703125" style="1" customWidth="1"/>
    <col min="14340" max="14340" width="12.85546875" style="1" customWidth="1"/>
    <col min="14341" max="14341" width="10.85546875" style="1" customWidth="1"/>
    <col min="14342" max="14592" width="9.140625" style="1"/>
    <col min="14593" max="14593" width="5.140625" style="1" customWidth="1"/>
    <col min="14594" max="14594" width="150.5703125" style="1" customWidth="1"/>
    <col min="14595" max="14595" width="4.5703125" style="1" customWidth="1"/>
    <col min="14596" max="14596" width="12.85546875" style="1" customWidth="1"/>
    <col min="14597" max="14597" width="10.85546875" style="1" customWidth="1"/>
    <col min="14598" max="14848" width="9.140625" style="1"/>
    <col min="14849" max="14849" width="5.140625" style="1" customWidth="1"/>
    <col min="14850" max="14850" width="150.5703125" style="1" customWidth="1"/>
    <col min="14851" max="14851" width="4.5703125" style="1" customWidth="1"/>
    <col min="14852" max="14852" width="12.85546875" style="1" customWidth="1"/>
    <col min="14853" max="14853" width="10.85546875" style="1" customWidth="1"/>
    <col min="14854" max="15104" width="9.140625" style="1"/>
    <col min="15105" max="15105" width="5.140625" style="1" customWidth="1"/>
    <col min="15106" max="15106" width="150.5703125" style="1" customWidth="1"/>
    <col min="15107" max="15107" width="4.5703125" style="1" customWidth="1"/>
    <col min="15108" max="15108" width="12.85546875" style="1" customWidth="1"/>
    <col min="15109" max="15109" width="10.85546875" style="1" customWidth="1"/>
    <col min="15110" max="15360" width="9.140625" style="1"/>
    <col min="15361" max="15361" width="5.140625" style="1" customWidth="1"/>
    <col min="15362" max="15362" width="150.5703125" style="1" customWidth="1"/>
    <col min="15363" max="15363" width="4.5703125" style="1" customWidth="1"/>
    <col min="15364" max="15364" width="12.85546875" style="1" customWidth="1"/>
    <col min="15365" max="15365" width="10.85546875" style="1" customWidth="1"/>
    <col min="15366" max="15616" width="9.140625" style="1"/>
    <col min="15617" max="15617" width="5.140625" style="1" customWidth="1"/>
    <col min="15618" max="15618" width="150.5703125" style="1" customWidth="1"/>
    <col min="15619" max="15619" width="4.5703125" style="1" customWidth="1"/>
    <col min="15620" max="15620" width="12.85546875" style="1" customWidth="1"/>
    <col min="15621" max="15621" width="10.85546875" style="1" customWidth="1"/>
    <col min="15622" max="15872" width="9.140625" style="1"/>
    <col min="15873" max="15873" width="5.140625" style="1" customWidth="1"/>
    <col min="15874" max="15874" width="150.5703125" style="1" customWidth="1"/>
    <col min="15875" max="15875" width="4.5703125" style="1" customWidth="1"/>
    <col min="15876" max="15876" width="12.85546875" style="1" customWidth="1"/>
    <col min="15877" max="15877" width="10.85546875" style="1" customWidth="1"/>
    <col min="15878" max="16128" width="9.140625" style="1"/>
    <col min="16129" max="16129" width="5.140625" style="1" customWidth="1"/>
    <col min="16130" max="16130" width="150.5703125" style="1" customWidth="1"/>
    <col min="16131" max="16131" width="4.5703125" style="1" customWidth="1"/>
    <col min="16132" max="16132" width="12.85546875" style="1" customWidth="1"/>
    <col min="16133" max="16133" width="10.85546875" style="1" customWidth="1"/>
    <col min="16134" max="16384" width="9.140625" style="1"/>
  </cols>
  <sheetData>
    <row r="1" spans="1:5" ht="12.75" customHeight="1">
      <c r="B1" s="2" t="s">
        <v>0</v>
      </c>
      <c r="C1" s="2"/>
      <c r="D1" s="2"/>
    </row>
    <row r="2" spans="1:5" ht="12.75" customHeight="1">
      <c r="B2" s="2" t="s">
        <v>1</v>
      </c>
      <c r="C2" s="2"/>
      <c r="D2" s="2"/>
    </row>
    <row r="3" spans="1:5" ht="12.75" customHeight="1">
      <c r="B3" s="2" t="s">
        <v>2</v>
      </c>
      <c r="C3" s="2"/>
      <c r="D3" s="2"/>
    </row>
    <row r="4" spans="1:5" ht="15.75">
      <c r="B4" s="2" t="s">
        <v>3</v>
      </c>
      <c r="C4" s="2"/>
      <c r="D4" s="2"/>
    </row>
    <row r="5" spans="1:5" ht="15.75">
      <c r="B5" s="2" t="s">
        <v>209</v>
      </c>
      <c r="C5" s="2"/>
      <c r="D5" s="2"/>
    </row>
    <row r="7" spans="1:5">
      <c r="A7" s="3" t="s">
        <v>5</v>
      </c>
      <c r="B7" s="3"/>
      <c r="C7" s="3"/>
      <c r="D7" s="3"/>
    </row>
    <row r="8" spans="1:5" ht="12.75" customHeight="1">
      <c r="A8" s="4" t="s">
        <v>210</v>
      </c>
      <c r="B8" s="3"/>
      <c r="C8" s="3"/>
      <c r="D8" s="3"/>
    </row>
    <row r="9" spans="1:5" ht="9.75" customHeight="1">
      <c r="A9" s="5" t="s">
        <v>211</v>
      </c>
      <c r="B9" s="5"/>
      <c r="C9" s="5"/>
      <c r="D9" s="5"/>
    </row>
    <row r="10" spans="1:5">
      <c r="A10" s="6" t="s">
        <v>8</v>
      </c>
      <c r="B10" s="6"/>
      <c r="C10" s="6"/>
      <c r="D10" s="6"/>
    </row>
    <row r="11" spans="1:5" ht="9" customHeight="1">
      <c r="A11" s="5" t="s">
        <v>9</v>
      </c>
      <c r="B11" s="5"/>
      <c r="C11" s="5"/>
      <c r="D11" s="5"/>
    </row>
    <row r="13" spans="1:5" ht="60">
      <c r="A13" s="7" t="s">
        <v>10</v>
      </c>
      <c r="B13" s="8" t="s">
        <v>11</v>
      </c>
      <c r="C13" s="7" t="s">
        <v>12</v>
      </c>
      <c r="D13" s="7" t="s">
        <v>13</v>
      </c>
    </row>
    <row r="14" spans="1:5">
      <c r="A14" s="7">
        <v>1</v>
      </c>
      <c r="B14" s="7">
        <v>2</v>
      </c>
      <c r="C14" s="7">
        <v>3</v>
      </c>
      <c r="D14" s="7">
        <v>4</v>
      </c>
    </row>
    <row r="15" spans="1:5" ht="23.25">
      <c r="A15" s="9" t="s">
        <v>14</v>
      </c>
      <c r="B15" s="10" t="s">
        <v>15</v>
      </c>
      <c r="C15" s="11">
        <f>[12]Р1!F7</f>
        <v>5</v>
      </c>
      <c r="D15" s="12" t="e">
        <f>([12]Р1!F7+[12]Р1!F8+[12]Р1!F9+[12]Р1!F10)/4</f>
        <v>#N/A</v>
      </c>
      <c r="E15" s="16">
        <f>C15+C16+C17+C18+C20+C24+C27+C28+C30+C32+C33+C34+C35+C37+C38+C39+C40+C41</f>
        <v>84</v>
      </c>
    </row>
    <row r="16" spans="1:5">
      <c r="A16" s="9" t="s">
        <v>16</v>
      </c>
      <c r="B16" s="10" t="s">
        <v>17</v>
      </c>
      <c r="C16" s="11">
        <f>[12]Р2!F7</f>
        <v>5</v>
      </c>
      <c r="D16" s="12" t="e">
        <f>([12]Р2!F7+[12]Р2!F8+[12]Р2!F9)/3</f>
        <v>#N/A</v>
      </c>
    </row>
    <row r="17" spans="1:4">
      <c r="A17" s="9" t="s">
        <v>18</v>
      </c>
      <c r="B17" s="10" t="s">
        <v>19</v>
      </c>
      <c r="C17" s="11">
        <f>[12]Р3!E7</f>
        <v>5</v>
      </c>
      <c r="D17" s="12">
        <f>([12]Р3!E7+[12]Р3!E9+[12]Р3!E8)/3</f>
        <v>1.6666666666666667</v>
      </c>
    </row>
    <row r="18" spans="1:4">
      <c r="A18" s="9" t="s">
        <v>20</v>
      </c>
      <c r="B18" s="10" t="s">
        <v>21</v>
      </c>
      <c r="C18" s="11">
        <f>[12]Р4!E7</f>
        <v>5</v>
      </c>
      <c r="D18" s="12">
        <f>([12]Р4!E7+[12]Р4!E8+[12]Р4!E9)/3</f>
        <v>1.6666666666666667</v>
      </c>
    </row>
    <row r="19" spans="1:4">
      <c r="A19" s="9" t="s">
        <v>22</v>
      </c>
      <c r="B19" s="10" t="s">
        <v>23</v>
      </c>
      <c r="C19" s="11">
        <f>[12]Р5!F7</f>
        <v>0</v>
      </c>
      <c r="D19" s="12">
        <v>0</v>
      </c>
    </row>
    <row r="20" spans="1:4" ht="36">
      <c r="A20" s="9" t="s">
        <v>24</v>
      </c>
      <c r="B20" s="10" t="s">
        <v>212</v>
      </c>
      <c r="C20" s="11">
        <f>[12]Р6!F7</f>
        <v>5</v>
      </c>
      <c r="D20" s="12">
        <v>3.5</v>
      </c>
    </row>
    <row r="21" spans="1:4" ht="48">
      <c r="A21" s="9" t="s">
        <v>26</v>
      </c>
      <c r="B21" s="10" t="s">
        <v>213</v>
      </c>
      <c r="C21" s="11" t="str">
        <f>[12]Р7!J7</f>
        <v>Х</v>
      </c>
      <c r="D21" s="13" t="e">
        <f>([12]Р7!J7+[12]Р7!J8)/2</f>
        <v>#VALUE!</v>
      </c>
    </row>
    <row r="22" spans="1:4" ht="24">
      <c r="A22" s="9" t="s">
        <v>28</v>
      </c>
      <c r="B22" s="10" t="s">
        <v>214</v>
      </c>
      <c r="C22" s="11">
        <f>[12]Р8!H7</f>
        <v>5</v>
      </c>
      <c r="D22" s="13">
        <f>([12]Р8!H7+[12]Р8!H8)/2</f>
        <v>5</v>
      </c>
    </row>
    <row r="23" spans="1:4" ht="24">
      <c r="A23" s="9" t="s">
        <v>30</v>
      </c>
      <c r="B23" s="10" t="s">
        <v>215</v>
      </c>
      <c r="C23" s="11" t="str">
        <f>[12]Р9!H7</f>
        <v>Х</v>
      </c>
      <c r="D23" s="13" t="e">
        <f>([12]Р9!H7+[12]Р9!H8)/2</f>
        <v>#VALUE!</v>
      </c>
    </row>
    <row r="24" spans="1:4">
      <c r="A24" s="9" t="s">
        <v>32</v>
      </c>
      <c r="B24" s="10" t="s">
        <v>33</v>
      </c>
      <c r="C24" s="11">
        <f>[12]Р10!F7</f>
        <v>5</v>
      </c>
      <c r="D24" s="12" t="e">
        <f>([12]Р10!F7+[12]Р10!F8+[12]Р10!F9)/3</f>
        <v>#N/A</v>
      </c>
    </row>
    <row r="25" spans="1:4" ht="24">
      <c r="A25" s="9" t="s">
        <v>34</v>
      </c>
      <c r="B25" s="10" t="s">
        <v>216</v>
      </c>
      <c r="C25" s="11" t="str">
        <f>[12]Р11!F7</f>
        <v>норма</v>
      </c>
      <c r="D25" s="14" t="s">
        <v>36</v>
      </c>
    </row>
    <row r="26" spans="1:4" ht="24">
      <c r="A26" s="9" t="s">
        <v>37</v>
      </c>
      <c r="B26" s="10" t="s">
        <v>217</v>
      </c>
      <c r="C26" s="11" t="str">
        <f>[12]Р12!F7</f>
        <v>Х</v>
      </c>
      <c r="D26" s="14" t="s">
        <v>36</v>
      </c>
    </row>
    <row r="27" spans="1:4">
      <c r="A27" s="9" t="s">
        <v>39</v>
      </c>
      <c r="B27" s="10" t="s">
        <v>218</v>
      </c>
      <c r="C27" s="11">
        <f>[12]Р13!F7</f>
        <v>4</v>
      </c>
      <c r="D27" s="12" t="e">
        <f>([12]Р13!F7+[12]Р13!F8+[12]Р13!F9)/3</f>
        <v>#N/A</v>
      </c>
    </row>
    <row r="28" spans="1:4">
      <c r="A28" s="9" t="s">
        <v>41</v>
      </c>
      <c r="B28" s="10" t="s">
        <v>42</v>
      </c>
      <c r="C28" s="11">
        <f>[12]Р14!F7</f>
        <v>5</v>
      </c>
      <c r="D28" s="12" t="e">
        <f>([12]Р14!F7+[12]Р14!F8+[12]Р14!F9)/3</f>
        <v>#N/A</v>
      </c>
    </row>
    <row r="29" spans="1:4" ht="24">
      <c r="A29" s="9" t="s">
        <v>43</v>
      </c>
      <c r="B29" s="10" t="s">
        <v>44</v>
      </c>
      <c r="C29" s="11" t="str">
        <f>[12]Р15!F7</f>
        <v>Х</v>
      </c>
      <c r="D29" s="12" t="e">
        <f>([12]Р15!F7+[12]Р15!F8)/2</f>
        <v>#VALUE!</v>
      </c>
    </row>
    <row r="30" spans="1:4">
      <c r="A30" s="9" t="s">
        <v>45</v>
      </c>
      <c r="B30" s="10" t="s">
        <v>219</v>
      </c>
      <c r="C30" s="11">
        <f>[12]Р16!F7</f>
        <v>5</v>
      </c>
      <c r="D30" s="12" t="e">
        <f>([12]Р16!F7+[12]Р16!F8+[12]Р16!F9)/3</f>
        <v>#N/A</v>
      </c>
    </row>
    <row r="31" spans="1:4" ht="24">
      <c r="A31" s="9" t="s">
        <v>47</v>
      </c>
      <c r="B31" s="10" t="s">
        <v>220</v>
      </c>
      <c r="C31" s="11" t="str">
        <f>[12]Р17!F7</f>
        <v>Х</v>
      </c>
      <c r="D31" s="12" t="e">
        <f>([12]Р17!F7+[12]Р17!F8)/2</f>
        <v>#VALUE!</v>
      </c>
    </row>
    <row r="32" spans="1:4">
      <c r="A32" s="9" t="s">
        <v>49</v>
      </c>
      <c r="B32" s="10" t="s">
        <v>50</v>
      </c>
      <c r="C32" s="11">
        <f>[12]Р18!H7</f>
        <v>0</v>
      </c>
      <c r="D32" s="12" t="e">
        <f>([12]Р18!H7+[12]Р18!H11)/2</f>
        <v>#N/A</v>
      </c>
    </row>
    <row r="33" spans="1:4">
      <c r="A33" s="9" t="s">
        <v>51</v>
      </c>
      <c r="B33" s="10" t="s">
        <v>221</v>
      </c>
      <c r="C33" s="11">
        <f>[12]Р19!F7</f>
        <v>5</v>
      </c>
      <c r="D33" s="12" t="e">
        <f>([12]Р19!F7+[12]Р19!F8+[12]Р19!F9)/3</f>
        <v>#N/A</v>
      </c>
    </row>
    <row r="34" spans="1:4">
      <c r="A34" s="9" t="s">
        <v>53</v>
      </c>
      <c r="B34" s="10" t="s">
        <v>54</v>
      </c>
      <c r="C34" s="11">
        <f>[12]Р20!D7</f>
        <v>5</v>
      </c>
      <c r="D34" s="12">
        <f>([12]Р20!D7+[12]Р20!D8+[12]Р20!D9)/3</f>
        <v>1.6666666666666667</v>
      </c>
    </row>
    <row r="35" spans="1:4">
      <c r="A35" s="9" t="s">
        <v>55</v>
      </c>
      <c r="B35" s="10" t="s">
        <v>56</v>
      </c>
      <c r="C35" s="11">
        <f>[12]Р21!D7</f>
        <v>5</v>
      </c>
      <c r="D35" s="12">
        <f>([12]Р21!D7+[12]Р21!D8+[12]Р21!D9)/3</f>
        <v>1.6666666666666667</v>
      </c>
    </row>
    <row r="36" spans="1:4" ht="24">
      <c r="A36" s="9" t="s">
        <v>57</v>
      </c>
      <c r="B36" s="10" t="s">
        <v>222</v>
      </c>
      <c r="C36" s="11" t="str">
        <f>[12]Р22!D7</f>
        <v>Х</v>
      </c>
      <c r="D36" s="13" t="e">
        <f>([12]Р22!D7+[12]Р22!D8)/2</f>
        <v>#VALUE!</v>
      </c>
    </row>
    <row r="37" spans="1:4">
      <c r="A37" s="9" t="s">
        <v>59</v>
      </c>
      <c r="B37" s="10" t="s">
        <v>60</v>
      </c>
      <c r="C37" s="11">
        <f>[12]Р23!F7</f>
        <v>5</v>
      </c>
      <c r="D37" s="12">
        <f>([12]Р23!F7+[12]Р23!F8+[12]Р23!F9)/3</f>
        <v>1.6666666666666667</v>
      </c>
    </row>
    <row r="38" spans="1:4">
      <c r="A38" s="9" t="s">
        <v>61</v>
      </c>
      <c r="B38" s="10" t="s">
        <v>62</v>
      </c>
      <c r="C38" s="11">
        <f>[12]Р24!F7</f>
        <v>5</v>
      </c>
      <c r="D38" s="12" t="e">
        <f>([12]Р24!F7+[12]Р24!F8+[12]Р24!F9)/3</f>
        <v>#N/A</v>
      </c>
    </row>
    <row r="39" spans="1:4">
      <c r="A39" s="9" t="s">
        <v>63</v>
      </c>
      <c r="B39" s="10" t="s">
        <v>64</v>
      </c>
      <c r="C39" s="11">
        <f>[12]Р25!D7</f>
        <v>5</v>
      </c>
      <c r="D39" s="12">
        <f>([12]Р25!D7+[12]Р25!D8+[12]Р25!D9)/3</f>
        <v>1.6666666666666667</v>
      </c>
    </row>
    <row r="40" spans="1:4">
      <c r="A40" s="9" t="s">
        <v>65</v>
      </c>
      <c r="B40" s="10" t="s">
        <v>66</v>
      </c>
      <c r="C40" s="11">
        <f>[12]Р26!D7</f>
        <v>5</v>
      </c>
      <c r="D40" s="12">
        <v>2.5</v>
      </c>
    </row>
    <row r="41" spans="1:4">
      <c r="A41" s="9" t="s">
        <v>67</v>
      </c>
      <c r="B41" s="10" t="s">
        <v>68</v>
      </c>
      <c r="C41" s="11">
        <f>[12]Р27!F7</f>
        <v>5</v>
      </c>
      <c r="D41" s="12" t="e">
        <f>([12]Р27!F7+[12]Р27!F8+[12]Р27!F9)/3</f>
        <v>#N/A</v>
      </c>
    </row>
    <row r="42" spans="1:4" ht="36">
      <c r="A42" s="9" t="s">
        <v>69</v>
      </c>
      <c r="B42" s="10" t="s">
        <v>223</v>
      </c>
      <c r="C42" s="11" t="str">
        <f>[12]Р28!F7</f>
        <v>Х</v>
      </c>
      <c r="D42" s="13" t="e">
        <f>([12]Р28!F7+[12]Р28!F8)/2</f>
        <v>#VALUE!</v>
      </c>
    </row>
    <row r="43" spans="1:4" ht="24">
      <c r="A43" s="9" t="s">
        <v>71</v>
      </c>
      <c r="B43" s="10"/>
      <c r="C43" s="11">
        <v>89</v>
      </c>
      <c r="D43" s="15" t="e">
        <f>SUM(D15:D42)</f>
        <v>#N/A</v>
      </c>
    </row>
  </sheetData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ageMargins left="0.18" right="0.16" top="0.2" bottom="0.15" header="0.16" footer="0.15"/>
  <pageSetup paperSize="9" scale="59" fitToWidth="2" fitToHeight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workbookViewId="0">
      <selection activeCell="D25" sqref="D25"/>
    </sheetView>
  </sheetViews>
  <sheetFormatPr defaultRowHeight="12.75"/>
  <cols>
    <col min="1" max="1" width="6" style="17" bestFit="1" customWidth="1"/>
    <col min="2" max="2" width="38.140625" style="17" bestFit="1" customWidth="1"/>
    <col min="3" max="3" width="23" style="17" customWidth="1"/>
    <col min="4" max="4" width="23.7109375" style="17" bestFit="1" customWidth="1"/>
    <col min="5" max="5" width="18.42578125" style="17" bestFit="1" customWidth="1"/>
    <col min="6" max="256" width="9.140625" style="17"/>
    <col min="257" max="257" width="6" style="17" bestFit="1" customWidth="1"/>
    <col min="258" max="258" width="38.140625" style="17" bestFit="1" customWidth="1"/>
    <col min="259" max="259" width="23" style="17" customWidth="1"/>
    <col min="260" max="260" width="23.7109375" style="17" bestFit="1" customWidth="1"/>
    <col min="261" max="261" width="18.42578125" style="17" bestFit="1" customWidth="1"/>
    <col min="262" max="512" width="9.140625" style="17"/>
    <col min="513" max="513" width="6" style="17" bestFit="1" customWidth="1"/>
    <col min="514" max="514" width="38.140625" style="17" bestFit="1" customWidth="1"/>
    <col min="515" max="515" width="23" style="17" customWidth="1"/>
    <col min="516" max="516" width="23.7109375" style="17" bestFit="1" customWidth="1"/>
    <col min="517" max="517" width="18.42578125" style="17" bestFit="1" customWidth="1"/>
    <col min="518" max="768" width="9.140625" style="17"/>
    <col min="769" max="769" width="6" style="17" bestFit="1" customWidth="1"/>
    <col min="770" max="770" width="38.140625" style="17" bestFit="1" customWidth="1"/>
    <col min="771" max="771" width="23" style="17" customWidth="1"/>
    <col min="772" max="772" width="23.7109375" style="17" bestFit="1" customWidth="1"/>
    <col min="773" max="773" width="18.42578125" style="17" bestFit="1" customWidth="1"/>
    <col min="774" max="1024" width="9.140625" style="17"/>
    <col min="1025" max="1025" width="6" style="17" bestFit="1" customWidth="1"/>
    <col min="1026" max="1026" width="38.140625" style="17" bestFit="1" customWidth="1"/>
    <col min="1027" max="1027" width="23" style="17" customWidth="1"/>
    <col min="1028" max="1028" width="23.7109375" style="17" bestFit="1" customWidth="1"/>
    <col min="1029" max="1029" width="18.42578125" style="17" bestFit="1" customWidth="1"/>
    <col min="1030" max="1280" width="9.140625" style="17"/>
    <col min="1281" max="1281" width="6" style="17" bestFit="1" customWidth="1"/>
    <col min="1282" max="1282" width="38.140625" style="17" bestFit="1" customWidth="1"/>
    <col min="1283" max="1283" width="23" style="17" customWidth="1"/>
    <col min="1284" max="1284" width="23.7109375" style="17" bestFit="1" customWidth="1"/>
    <col min="1285" max="1285" width="18.42578125" style="17" bestFit="1" customWidth="1"/>
    <col min="1286" max="1536" width="9.140625" style="17"/>
    <col min="1537" max="1537" width="6" style="17" bestFit="1" customWidth="1"/>
    <col min="1538" max="1538" width="38.140625" style="17" bestFit="1" customWidth="1"/>
    <col min="1539" max="1539" width="23" style="17" customWidth="1"/>
    <col min="1540" max="1540" width="23.7109375" style="17" bestFit="1" customWidth="1"/>
    <col min="1541" max="1541" width="18.42578125" style="17" bestFit="1" customWidth="1"/>
    <col min="1542" max="1792" width="9.140625" style="17"/>
    <col min="1793" max="1793" width="6" style="17" bestFit="1" customWidth="1"/>
    <col min="1794" max="1794" width="38.140625" style="17" bestFit="1" customWidth="1"/>
    <col min="1795" max="1795" width="23" style="17" customWidth="1"/>
    <col min="1796" max="1796" width="23.7109375" style="17" bestFit="1" customWidth="1"/>
    <col min="1797" max="1797" width="18.42578125" style="17" bestFit="1" customWidth="1"/>
    <col min="1798" max="2048" width="9.140625" style="17"/>
    <col min="2049" max="2049" width="6" style="17" bestFit="1" customWidth="1"/>
    <col min="2050" max="2050" width="38.140625" style="17" bestFit="1" customWidth="1"/>
    <col min="2051" max="2051" width="23" style="17" customWidth="1"/>
    <col min="2052" max="2052" width="23.7109375" style="17" bestFit="1" customWidth="1"/>
    <col min="2053" max="2053" width="18.42578125" style="17" bestFit="1" customWidth="1"/>
    <col min="2054" max="2304" width="9.140625" style="17"/>
    <col min="2305" max="2305" width="6" style="17" bestFit="1" customWidth="1"/>
    <col min="2306" max="2306" width="38.140625" style="17" bestFit="1" customWidth="1"/>
    <col min="2307" max="2307" width="23" style="17" customWidth="1"/>
    <col min="2308" max="2308" width="23.7109375" style="17" bestFit="1" customWidth="1"/>
    <col min="2309" max="2309" width="18.42578125" style="17" bestFit="1" customWidth="1"/>
    <col min="2310" max="2560" width="9.140625" style="17"/>
    <col min="2561" max="2561" width="6" style="17" bestFit="1" customWidth="1"/>
    <col min="2562" max="2562" width="38.140625" style="17" bestFit="1" customWidth="1"/>
    <col min="2563" max="2563" width="23" style="17" customWidth="1"/>
    <col min="2564" max="2564" width="23.7109375" style="17" bestFit="1" customWidth="1"/>
    <col min="2565" max="2565" width="18.42578125" style="17" bestFit="1" customWidth="1"/>
    <col min="2566" max="2816" width="9.140625" style="17"/>
    <col min="2817" max="2817" width="6" style="17" bestFit="1" customWidth="1"/>
    <col min="2818" max="2818" width="38.140625" style="17" bestFit="1" customWidth="1"/>
    <col min="2819" max="2819" width="23" style="17" customWidth="1"/>
    <col min="2820" max="2820" width="23.7109375" style="17" bestFit="1" customWidth="1"/>
    <col min="2821" max="2821" width="18.42578125" style="17" bestFit="1" customWidth="1"/>
    <col min="2822" max="3072" width="9.140625" style="17"/>
    <col min="3073" max="3073" width="6" style="17" bestFit="1" customWidth="1"/>
    <col min="3074" max="3074" width="38.140625" style="17" bestFit="1" customWidth="1"/>
    <col min="3075" max="3075" width="23" style="17" customWidth="1"/>
    <col min="3076" max="3076" width="23.7109375" style="17" bestFit="1" customWidth="1"/>
    <col min="3077" max="3077" width="18.42578125" style="17" bestFit="1" customWidth="1"/>
    <col min="3078" max="3328" width="9.140625" style="17"/>
    <col min="3329" max="3329" width="6" style="17" bestFit="1" customWidth="1"/>
    <col min="3330" max="3330" width="38.140625" style="17" bestFit="1" customWidth="1"/>
    <col min="3331" max="3331" width="23" style="17" customWidth="1"/>
    <col min="3332" max="3332" width="23.7109375" style="17" bestFit="1" customWidth="1"/>
    <col min="3333" max="3333" width="18.42578125" style="17" bestFit="1" customWidth="1"/>
    <col min="3334" max="3584" width="9.140625" style="17"/>
    <col min="3585" max="3585" width="6" style="17" bestFit="1" customWidth="1"/>
    <col min="3586" max="3586" width="38.140625" style="17" bestFit="1" customWidth="1"/>
    <col min="3587" max="3587" width="23" style="17" customWidth="1"/>
    <col min="3588" max="3588" width="23.7109375" style="17" bestFit="1" customWidth="1"/>
    <col min="3589" max="3589" width="18.42578125" style="17" bestFit="1" customWidth="1"/>
    <col min="3590" max="3840" width="9.140625" style="17"/>
    <col min="3841" max="3841" width="6" style="17" bestFit="1" customWidth="1"/>
    <col min="3842" max="3842" width="38.140625" style="17" bestFit="1" customWidth="1"/>
    <col min="3843" max="3843" width="23" style="17" customWidth="1"/>
    <col min="3844" max="3844" width="23.7109375" style="17" bestFit="1" customWidth="1"/>
    <col min="3845" max="3845" width="18.42578125" style="17" bestFit="1" customWidth="1"/>
    <col min="3846" max="4096" width="9.140625" style="17"/>
    <col min="4097" max="4097" width="6" style="17" bestFit="1" customWidth="1"/>
    <col min="4098" max="4098" width="38.140625" style="17" bestFit="1" customWidth="1"/>
    <col min="4099" max="4099" width="23" style="17" customWidth="1"/>
    <col min="4100" max="4100" width="23.7109375" style="17" bestFit="1" customWidth="1"/>
    <col min="4101" max="4101" width="18.42578125" style="17" bestFit="1" customWidth="1"/>
    <col min="4102" max="4352" width="9.140625" style="17"/>
    <col min="4353" max="4353" width="6" style="17" bestFit="1" customWidth="1"/>
    <col min="4354" max="4354" width="38.140625" style="17" bestFit="1" customWidth="1"/>
    <col min="4355" max="4355" width="23" style="17" customWidth="1"/>
    <col min="4356" max="4356" width="23.7109375" style="17" bestFit="1" customWidth="1"/>
    <col min="4357" max="4357" width="18.42578125" style="17" bestFit="1" customWidth="1"/>
    <col min="4358" max="4608" width="9.140625" style="17"/>
    <col min="4609" max="4609" width="6" style="17" bestFit="1" customWidth="1"/>
    <col min="4610" max="4610" width="38.140625" style="17" bestFit="1" customWidth="1"/>
    <col min="4611" max="4611" width="23" style="17" customWidth="1"/>
    <col min="4612" max="4612" width="23.7109375" style="17" bestFit="1" customWidth="1"/>
    <col min="4613" max="4613" width="18.42578125" style="17" bestFit="1" customWidth="1"/>
    <col min="4614" max="4864" width="9.140625" style="17"/>
    <col min="4865" max="4865" width="6" style="17" bestFit="1" customWidth="1"/>
    <col min="4866" max="4866" width="38.140625" style="17" bestFit="1" customWidth="1"/>
    <col min="4867" max="4867" width="23" style="17" customWidth="1"/>
    <col min="4868" max="4868" width="23.7109375" style="17" bestFit="1" customWidth="1"/>
    <col min="4869" max="4869" width="18.42578125" style="17" bestFit="1" customWidth="1"/>
    <col min="4870" max="5120" width="9.140625" style="17"/>
    <col min="5121" max="5121" width="6" style="17" bestFit="1" customWidth="1"/>
    <col min="5122" max="5122" width="38.140625" style="17" bestFit="1" customWidth="1"/>
    <col min="5123" max="5123" width="23" style="17" customWidth="1"/>
    <col min="5124" max="5124" width="23.7109375" style="17" bestFit="1" customWidth="1"/>
    <col min="5125" max="5125" width="18.42578125" style="17" bestFit="1" customWidth="1"/>
    <col min="5126" max="5376" width="9.140625" style="17"/>
    <col min="5377" max="5377" width="6" style="17" bestFit="1" customWidth="1"/>
    <col min="5378" max="5378" width="38.140625" style="17" bestFit="1" customWidth="1"/>
    <col min="5379" max="5379" width="23" style="17" customWidth="1"/>
    <col min="5380" max="5380" width="23.7109375" style="17" bestFit="1" customWidth="1"/>
    <col min="5381" max="5381" width="18.42578125" style="17" bestFit="1" customWidth="1"/>
    <col min="5382" max="5632" width="9.140625" style="17"/>
    <col min="5633" max="5633" width="6" style="17" bestFit="1" customWidth="1"/>
    <col min="5634" max="5634" width="38.140625" style="17" bestFit="1" customWidth="1"/>
    <col min="5635" max="5635" width="23" style="17" customWidth="1"/>
    <col min="5636" max="5636" width="23.7109375" style="17" bestFit="1" customWidth="1"/>
    <col min="5637" max="5637" width="18.42578125" style="17" bestFit="1" customWidth="1"/>
    <col min="5638" max="5888" width="9.140625" style="17"/>
    <col min="5889" max="5889" width="6" style="17" bestFit="1" customWidth="1"/>
    <col min="5890" max="5890" width="38.140625" style="17" bestFit="1" customWidth="1"/>
    <col min="5891" max="5891" width="23" style="17" customWidth="1"/>
    <col min="5892" max="5892" width="23.7109375" style="17" bestFit="1" customWidth="1"/>
    <col min="5893" max="5893" width="18.42578125" style="17" bestFit="1" customWidth="1"/>
    <col min="5894" max="6144" width="9.140625" style="17"/>
    <col min="6145" max="6145" width="6" style="17" bestFit="1" customWidth="1"/>
    <col min="6146" max="6146" width="38.140625" style="17" bestFit="1" customWidth="1"/>
    <col min="6147" max="6147" width="23" style="17" customWidth="1"/>
    <col min="6148" max="6148" width="23.7109375" style="17" bestFit="1" customWidth="1"/>
    <col min="6149" max="6149" width="18.42578125" style="17" bestFit="1" customWidth="1"/>
    <col min="6150" max="6400" width="9.140625" style="17"/>
    <col min="6401" max="6401" width="6" style="17" bestFit="1" customWidth="1"/>
    <col min="6402" max="6402" width="38.140625" style="17" bestFit="1" customWidth="1"/>
    <col min="6403" max="6403" width="23" style="17" customWidth="1"/>
    <col min="6404" max="6404" width="23.7109375" style="17" bestFit="1" customWidth="1"/>
    <col min="6405" max="6405" width="18.42578125" style="17" bestFit="1" customWidth="1"/>
    <col min="6406" max="6656" width="9.140625" style="17"/>
    <col min="6657" max="6657" width="6" style="17" bestFit="1" customWidth="1"/>
    <col min="6658" max="6658" width="38.140625" style="17" bestFit="1" customWidth="1"/>
    <col min="6659" max="6659" width="23" style="17" customWidth="1"/>
    <col min="6660" max="6660" width="23.7109375" style="17" bestFit="1" customWidth="1"/>
    <col min="6661" max="6661" width="18.42578125" style="17" bestFit="1" customWidth="1"/>
    <col min="6662" max="6912" width="9.140625" style="17"/>
    <col min="6913" max="6913" width="6" style="17" bestFit="1" customWidth="1"/>
    <col min="6914" max="6914" width="38.140625" style="17" bestFit="1" customWidth="1"/>
    <col min="6915" max="6915" width="23" style="17" customWidth="1"/>
    <col min="6916" max="6916" width="23.7109375" style="17" bestFit="1" customWidth="1"/>
    <col min="6917" max="6917" width="18.42578125" style="17" bestFit="1" customWidth="1"/>
    <col min="6918" max="7168" width="9.140625" style="17"/>
    <col min="7169" max="7169" width="6" style="17" bestFit="1" customWidth="1"/>
    <col min="7170" max="7170" width="38.140625" style="17" bestFit="1" customWidth="1"/>
    <col min="7171" max="7171" width="23" style="17" customWidth="1"/>
    <col min="7172" max="7172" width="23.7109375" style="17" bestFit="1" customWidth="1"/>
    <col min="7173" max="7173" width="18.42578125" style="17" bestFit="1" customWidth="1"/>
    <col min="7174" max="7424" width="9.140625" style="17"/>
    <col min="7425" max="7425" width="6" style="17" bestFit="1" customWidth="1"/>
    <col min="7426" max="7426" width="38.140625" style="17" bestFit="1" customWidth="1"/>
    <col min="7427" max="7427" width="23" style="17" customWidth="1"/>
    <col min="7428" max="7428" width="23.7109375" style="17" bestFit="1" customWidth="1"/>
    <col min="7429" max="7429" width="18.42578125" style="17" bestFit="1" customWidth="1"/>
    <col min="7430" max="7680" width="9.140625" style="17"/>
    <col min="7681" max="7681" width="6" style="17" bestFit="1" customWidth="1"/>
    <col min="7682" max="7682" width="38.140625" style="17" bestFit="1" customWidth="1"/>
    <col min="7683" max="7683" width="23" style="17" customWidth="1"/>
    <col min="7684" max="7684" width="23.7109375" style="17" bestFit="1" customWidth="1"/>
    <col min="7685" max="7685" width="18.42578125" style="17" bestFit="1" customWidth="1"/>
    <col min="7686" max="7936" width="9.140625" style="17"/>
    <col min="7937" max="7937" width="6" style="17" bestFit="1" customWidth="1"/>
    <col min="7938" max="7938" width="38.140625" style="17" bestFit="1" customWidth="1"/>
    <col min="7939" max="7939" width="23" style="17" customWidth="1"/>
    <col min="7940" max="7940" width="23.7109375" style="17" bestFit="1" customWidth="1"/>
    <col min="7941" max="7941" width="18.42578125" style="17" bestFit="1" customWidth="1"/>
    <col min="7942" max="8192" width="9.140625" style="17"/>
    <col min="8193" max="8193" width="6" style="17" bestFit="1" customWidth="1"/>
    <col min="8194" max="8194" width="38.140625" style="17" bestFit="1" customWidth="1"/>
    <col min="8195" max="8195" width="23" style="17" customWidth="1"/>
    <col min="8196" max="8196" width="23.7109375" style="17" bestFit="1" customWidth="1"/>
    <col min="8197" max="8197" width="18.42578125" style="17" bestFit="1" customWidth="1"/>
    <col min="8198" max="8448" width="9.140625" style="17"/>
    <col min="8449" max="8449" width="6" style="17" bestFit="1" customWidth="1"/>
    <col min="8450" max="8450" width="38.140625" style="17" bestFit="1" customWidth="1"/>
    <col min="8451" max="8451" width="23" style="17" customWidth="1"/>
    <col min="8452" max="8452" width="23.7109375" style="17" bestFit="1" customWidth="1"/>
    <col min="8453" max="8453" width="18.42578125" style="17" bestFit="1" customWidth="1"/>
    <col min="8454" max="8704" width="9.140625" style="17"/>
    <col min="8705" max="8705" width="6" style="17" bestFit="1" customWidth="1"/>
    <col min="8706" max="8706" width="38.140625" style="17" bestFit="1" customWidth="1"/>
    <col min="8707" max="8707" width="23" style="17" customWidth="1"/>
    <col min="8708" max="8708" width="23.7109375" style="17" bestFit="1" customWidth="1"/>
    <col min="8709" max="8709" width="18.42578125" style="17" bestFit="1" customWidth="1"/>
    <col min="8710" max="8960" width="9.140625" style="17"/>
    <col min="8961" max="8961" width="6" style="17" bestFit="1" customWidth="1"/>
    <col min="8962" max="8962" width="38.140625" style="17" bestFit="1" customWidth="1"/>
    <col min="8963" max="8963" width="23" style="17" customWidth="1"/>
    <col min="8964" max="8964" width="23.7109375" style="17" bestFit="1" customWidth="1"/>
    <col min="8965" max="8965" width="18.42578125" style="17" bestFit="1" customWidth="1"/>
    <col min="8966" max="9216" width="9.140625" style="17"/>
    <col min="9217" max="9217" width="6" style="17" bestFit="1" customWidth="1"/>
    <col min="9218" max="9218" width="38.140625" style="17" bestFit="1" customWidth="1"/>
    <col min="9219" max="9219" width="23" style="17" customWidth="1"/>
    <col min="9220" max="9220" width="23.7109375" style="17" bestFit="1" customWidth="1"/>
    <col min="9221" max="9221" width="18.42578125" style="17" bestFit="1" customWidth="1"/>
    <col min="9222" max="9472" width="9.140625" style="17"/>
    <col min="9473" max="9473" width="6" style="17" bestFit="1" customWidth="1"/>
    <col min="9474" max="9474" width="38.140625" style="17" bestFit="1" customWidth="1"/>
    <col min="9475" max="9475" width="23" style="17" customWidth="1"/>
    <col min="9476" max="9476" width="23.7109375" style="17" bestFit="1" customWidth="1"/>
    <col min="9477" max="9477" width="18.42578125" style="17" bestFit="1" customWidth="1"/>
    <col min="9478" max="9728" width="9.140625" style="17"/>
    <col min="9729" max="9729" width="6" style="17" bestFit="1" customWidth="1"/>
    <col min="9730" max="9730" width="38.140625" style="17" bestFit="1" customWidth="1"/>
    <col min="9731" max="9731" width="23" style="17" customWidth="1"/>
    <col min="9732" max="9732" width="23.7109375" style="17" bestFit="1" customWidth="1"/>
    <col min="9733" max="9733" width="18.42578125" style="17" bestFit="1" customWidth="1"/>
    <col min="9734" max="9984" width="9.140625" style="17"/>
    <col min="9985" max="9985" width="6" style="17" bestFit="1" customWidth="1"/>
    <col min="9986" max="9986" width="38.140625" style="17" bestFit="1" customWidth="1"/>
    <col min="9987" max="9987" width="23" style="17" customWidth="1"/>
    <col min="9988" max="9988" width="23.7109375" style="17" bestFit="1" customWidth="1"/>
    <col min="9989" max="9989" width="18.42578125" style="17" bestFit="1" customWidth="1"/>
    <col min="9990" max="10240" width="9.140625" style="17"/>
    <col min="10241" max="10241" width="6" style="17" bestFit="1" customWidth="1"/>
    <col min="10242" max="10242" width="38.140625" style="17" bestFit="1" customWidth="1"/>
    <col min="10243" max="10243" width="23" style="17" customWidth="1"/>
    <col min="10244" max="10244" width="23.7109375" style="17" bestFit="1" customWidth="1"/>
    <col min="10245" max="10245" width="18.42578125" style="17" bestFit="1" customWidth="1"/>
    <col min="10246" max="10496" width="9.140625" style="17"/>
    <col min="10497" max="10497" width="6" style="17" bestFit="1" customWidth="1"/>
    <col min="10498" max="10498" width="38.140625" style="17" bestFit="1" customWidth="1"/>
    <col min="10499" max="10499" width="23" style="17" customWidth="1"/>
    <col min="10500" max="10500" width="23.7109375" style="17" bestFit="1" customWidth="1"/>
    <col min="10501" max="10501" width="18.42578125" style="17" bestFit="1" customWidth="1"/>
    <col min="10502" max="10752" width="9.140625" style="17"/>
    <col min="10753" max="10753" width="6" style="17" bestFit="1" customWidth="1"/>
    <col min="10754" max="10754" width="38.140625" style="17" bestFit="1" customWidth="1"/>
    <col min="10755" max="10755" width="23" style="17" customWidth="1"/>
    <col min="10756" max="10756" width="23.7109375" style="17" bestFit="1" customWidth="1"/>
    <col min="10757" max="10757" width="18.42578125" style="17" bestFit="1" customWidth="1"/>
    <col min="10758" max="11008" width="9.140625" style="17"/>
    <col min="11009" max="11009" width="6" style="17" bestFit="1" customWidth="1"/>
    <col min="11010" max="11010" width="38.140625" style="17" bestFit="1" customWidth="1"/>
    <col min="11011" max="11011" width="23" style="17" customWidth="1"/>
    <col min="11012" max="11012" width="23.7109375" style="17" bestFit="1" customWidth="1"/>
    <col min="11013" max="11013" width="18.42578125" style="17" bestFit="1" customWidth="1"/>
    <col min="11014" max="11264" width="9.140625" style="17"/>
    <col min="11265" max="11265" width="6" style="17" bestFit="1" customWidth="1"/>
    <col min="11266" max="11266" width="38.140625" style="17" bestFit="1" customWidth="1"/>
    <col min="11267" max="11267" width="23" style="17" customWidth="1"/>
    <col min="11268" max="11268" width="23.7109375" style="17" bestFit="1" customWidth="1"/>
    <col min="11269" max="11269" width="18.42578125" style="17" bestFit="1" customWidth="1"/>
    <col min="11270" max="11520" width="9.140625" style="17"/>
    <col min="11521" max="11521" width="6" style="17" bestFit="1" customWidth="1"/>
    <col min="11522" max="11522" width="38.140625" style="17" bestFit="1" customWidth="1"/>
    <col min="11523" max="11523" width="23" style="17" customWidth="1"/>
    <col min="11524" max="11524" width="23.7109375" style="17" bestFit="1" customWidth="1"/>
    <col min="11525" max="11525" width="18.42578125" style="17" bestFit="1" customWidth="1"/>
    <col min="11526" max="11776" width="9.140625" style="17"/>
    <col min="11777" max="11777" width="6" style="17" bestFit="1" customWidth="1"/>
    <col min="11778" max="11778" width="38.140625" style="17" bestFit="1" customWidth="1"/>
    <col min="11779" max="11779" width="23" style="17" customWidth="1"/>
    <col min="11780" max="11780" width="23.7109375" style="17" bestFit="1" customWidth="1"/>
    <col min="11781" max="11781" width="18.42578125" style="17" bestFit="1" customWidth="1"/>
    <col min="11782" max="12032" width="9.140625" style="17"/>
    <col min="12033" max="12033" width="6" style="17" bestFit="1" customWidth="1"/>
    <col min="12034" max="12034" width="38.140625" style="17" bestFit="1" customWidth="1"/>
    <col min="12035" max="12035" width="23" style="17" customWidth="1"/>
    <col min="12036" max="12036" width="23.7109375" style="17" bestFit="1" customWidth="1"/>
    <col min="12037" max="12037" width="18.42578125" style="17" bestFit="1" customWidth="1"/>
    <col min="12038" max="12288" width="9.140625" style="17"/>
    <col min="12289" max="12289" width="6" style="17" bestFit="1" customWidth="1"/>
    <col min="12290" max="12290" width="38.140625" style="17" bestFit="1" customWidth="1"/>
    <col min="12291" max="12291" width="23" style="17" customWidth="1"/>
    <col min="12292" max="12292" width="23.7109375" style="17" bestFit="1" customWidth="1"/>
    <col min="12293" max="12293" width="18.42578125" style="17" bestFit="1" customWidth="1"/>
    <col min="12294" max="12544" width="9.140625" style="17"/>
    <col min="12545" max="12545" width="6" style="17" bestFit="1" customWidth="1"/>
    <col min="12546" max="12546" width="38.140625" style="17" bestFit="1" customWidth="1"/>
    <col min="12547" max="12547" width="23" style="17" customWidth="1"/>
    <col min="12548" max="12548" width="23.7109375" style="17" bestFit="1" customWidth="1"/>
    <col min="12549" max="12549" width="18.42578125" style="17" bestFit="1" customWidth="1"/>
    <col min="12550" max="12800" width="9.140625" style="17"/>
    <col min="12801" max="12801" width="6" style="17" bestFit="1" customWidth="1"/>
    <col min="12802" max="12802" width="38.140625" style="17" bestFit="1" customWidth="1"/>
    <col min="12803" max="12803" width="23" style="17" customWidth="1"/>
    <col min="12804" max="12804" width="23.7109375" style="17" bestFit="1" customWidth="1"/>
    <col min="12805" max="12805" width="18.42578125" style="17" bestFit="1" customWidth="1"/>
    <col min="12806" max="13056" width="9.140625" style="17"/>
    <col min="13057" max="13057" width="6" style="17" bestFit="1" customWidth="1"/>
    <col min="13058" max="13058" width="38.140625" style="17" bestFit="1" customWidth="1"/>
    <col min="13059" max="13059" width="23" style="17" customWidth="1"/>
    <col min="13060" max="13060" width="23.7109375" style="17" bestFit="1" customWidth="1"/>
    <col min="13061" max="13061" width="18.42578125" style="17" bestFit="1" customWidth="1"/>
    <col min="13062" max="13312" width="9.140625" style="17"/>
    <col min="13313" max="13313" width="6" style="17" bestFit="1" customWidth="1"/>
    <col min="13314" max="13314" width="38.140625" style="17" bestFit="1" customWidth="1"/>
    <col min="13315" max="13315" width="23" style="17" customWidth="1"/>
    <col min="13316" max="13316" width="23.7109375" style="17" bestFit="1" customWidth="1"/>
    <col min="13317" max="13317" width="18.42578125" style="17" bestFit="1" customWidth="1"/>
    <col min="13318" max="13568" width="9.140625" style="17"/>
    <col min="13569" max="13569" width="6" style="17" bestFit="1" customWidth="1"/>
    <col min="13570" max="13570" width="38.140625" style="17" bestFit="1" customWidth="1"/>
    <col min="13571" max="13571" width="23" style="17" customWidth="1"/>
    <col min="13572" max="13572" width="23.7109375" style="17" bestFit="1" customWidth="1"/>
    <col min="13573" max="13573" width="18.42578125" style="17" bestFit="1" customWidth="1"/>
    <col min="13574" max="13824" width="9.140625" style="17"/>
    <col min="13825" max="13825" width="6" style="17" bestFit="1" customWidth="1"/>
    <col min="13826" max="13826" width="38.140625" style="17" bestFit="1" customWidth="1"/>
    <col min="13827" max="13827" width="23" style="17" customWidth="1"/>
    <col min="13828" max="13828" width="23.7109375" style="17" bestFit="1" customWidth="1"/>
    <col min="13829" max="13829" width="18.42578125" style="17" bestFit="1" customWidth="1"/>
    <col min="13830" max="14080" width="9.140625" style="17"/>
    <col min="14081" max="14081" width="6" style="17" bestFit="1" customWidth="1"/>
    <col min="14082" max="14082" width="38.140625" style="17" bestFit="1" customWidth="1"/>
    <col min="14083" max="14083" width="23" style="17" customWidth="1"/>
    <col min="14084" max="14084" width="23.7109375" style="17" bestFit="1" customWidth="1"/>
    <col min="14085" max="14085" width="18.42578125" style="17" bestFit="1" customWidth="1"/>
    <col min="14086" max="14336" width="9.140625" style="17"/>
    <col min="14337" max="14337" width="6" style="17" bestFit="1" customWidth="1"/>
    <col min="14338" max="14338" width="38.140625" style="17" bestFit="1" customWidth="1"/>
    <col min="14339" max="14339" width="23" style="17" customWidth="1"/>
    <col min="14340" max="14340" width="23.7109375" style="17" bestFit="1" customWidth="1"/>
    <col min="14341" max="14341" width="18.42578125" style="17" bestFit="1" customWidth="1"/>
    <col min="14342" max="14592" width="9.140625" style="17"/>
    <col min="14593" max="14593" width="6" style="17" bestFit="1" customWidth="1"/>
    <col min="14594" max="14594" width="38.140625" style="17" bestFit="1" customWidth="1"/>
    <col min="14595" max="14595" width="23" style="17" customWidth="1"/>
    <col min="14596" max="14596" width="23.7109375" style="17" bestFit="1" customWidth="1"/>
    <col min="14597" max="14597" width="18.42578125" style="17" bestFit="1" customWidth="1"/>
    <col min="14598" max="14848" width="9.140625" style="17"/>
    <col min="14849" max="14849" width="6" style="17" bestFit="1" customWidth="1"/>
    <col min="14850" max="14850" width="38.140625" style="17" bestFit="1" customWidth="1"/>
    <col min="14851" max="14851" width="23" style="17" customWidth="1"/>
    <col min="14852" max="14852" width="23.7109375" style="17" bestFit="1" customWidth="1"/>
    <col min="14853" max="14853" width="18.42578125" style="17" bestFit="1" customWidth="1"/>
    <col min="14854" max="15104" width="9.140625" style="17"/>
    <col min="15105" max="15105" width="6" style="17" bestFit="1" customWidth="1"/>
    <col min="15106" max="15106" width="38.140625" style="17" bestFit="1" customWidth="1"/>
    <col min="15107" max="15107" width="23" style="17" customWidth="1"/>
    <col min="15108" max="15108" width="23.7109375" style="17" bestFit="1" customWidth="1"/>
    <col min="15109" max="15109" width="18.42578125" style="17" bestFit="1" customWidth="1"/>
    <col min="15110" max="15360" width="9.140625" style="17"/>
    <col min="15361" max="15361" width="6" style="17" bestFit="1" customWidth="1"/>
    <col min="15362" max="15362" width="38.140625" style="17" bestFit="1" customWidth="1"/>
    <col min="15363" max="15363" width="23" style="17" customWidth="1"/>
    <col min="15364" max="15364" width="23.7109375" style="17" bestFit="1" customWidth="1"/>
    <col min="15365" max="15365" width="18.42578125" style="17" bestFit="1" customWidth="1"/>
    <col min="15366" max="15616" width="9.140625" style="17"/>
    <col min="15617" max="15617" width="6" style="17" bestFit="1" customWidth="1"/>
    <col min="15618" max="15618" width="38.140625" style="17" bestFit="1" customWidth="1"/>
    <col min="15619" max="15619" width="23" style="17" customWidth="1"/>
    <col min="15620" max="15620" width="23.7109375" style="17" bestFit="1" customWidth="1"/>
    <col min="15621" max="15621" width="18.42578125" style="17" bestFit="1" customWidth="1"/>
    <col min="15622" max="15872" width="9.140625" style="17"/>
    <col min="15873" max="15873" width="6" style="17" bestFit="1" customWidth="1"/>
    <col min="15874" max="15874" width="38.140625" style="17" bestFit="1" customWidth="1"/>
    <col min="15875" max="15875" width="23" style="17" customWidth="1"/>
    <col min="15876" max="15876" width="23.7109375" style="17" bestFit="1" customWidth="1"/>
    <col min="15877" max="15877" width="18.42578125" style="17" bestFit="1" customWidth="1"/>
    <col min="15878" max="16128" width="9.140625" style="17"/>
    <col min="16129" max="16129" width="6" style="17" bestFit="1" customWidth="1"/>
    <col min="16130" max="16130" width="38.140625" style="17" bestFit="1" customWidth="1"/>
    <col min="16131" max="16131" width="23" style="17" customWidth="1"/>
    <col min="16132" max="16132" width="23.7109375" style="17" bestFit="1" customWidth="1"/>
    <col min="16133" max="16133" width="18.42578125" style="17" bestFit="1" customWidth="1"/>
    <col min="16134" max="16384" width="9.140625" style="17"/>
  </cols>
  <sheetData>
    <row r="1" spans="1:5">
      <c r="D1" s="18" t="s">
        <v>224</v>
      </c>
      <c r="E1" s="18"/>
    </row>
    <row r="2" spans="1:5">
      <c r="D2" s="18" t="s">
        <v>225</v>
      </c>
      <c r="E2" s="18"/>
    </row>
    <row r="3" spans="1:5">
      <c r="D3" s="18" t="s">
        <v>2</v>
      </c>
      <c r="E3" s="18"/>
    </row>
    <row r="4" spans="1:5">
      <c r="D4" s="18" t="s">
        <v>226</v>
      </c>
      <c r="E4" s="18"/>
    </row>
    <row r="5" spans="1:5">
      <c r="D5" s="18" t="s">
        <v>87</v>
      </c>
      <c r="E5" s="18"/>
    </row>
    <row r="7" spans="1:5">
      <c r="A7" s="19" t="s">
        <v>227</v>
      </c>
      <c r="B7" s="19"/>
      <c r="C7" s="19"/>
      <c r="D7" s="19"/>
      <c r="E7" s="19"/>
    </row>
    <row r="8" spans="1:5">
      <c r="A8" s="19" t="s">
        <v>236</v>
      </c>
      <c r="B8" s="19"/>
      <c r="C8" s="19"/>
      <c r="D8" s="19"/>
      <c r="E8" s="19"/>
    </row>
    <row r="9" spans="1:5">
      <c r="A9" s="19" t="s">
        <v>228</v>
      </c>
      <c r="B9" s="19"/>
      <c r="C9" s="19"/>
      <c r="D9" s="19"/>
      <c r="E9" s="19"/>
    </row>
    <row r="10" spans="1:5">
      <c r="A10" s="20"/>
    </row>
    <row r="11" spans="1:5" ht="38.25">
      <c r="A11" s="21" t="s">
        <v>229</v>
      </c>
      <c r="B11" s="21" t="s">
        <v>230</v>
      </c>
      <c r="C11" s="21" t="s">
        <v>231</v>
      </c>
      <c r="D11" s="21" t="s">
        <v>232</v>
      </c>
      <c r="E11" s="21" t="s">
        <v>233</v>
      </c>
    </row>
    <row r="12" spans="1:5">
      <c r="A12" s="21">
        <v>1</v>
      </c>
      <c r="B12" s="21">
        <v>2</v>
      </c>
      <c r="C12" s="21">
        <v>3</v>
      </c>
      <c r="D12" s="21">
        <v>4</v>
      </c>
      <c r="E12" s="21">
        <v>5</v>
      </c>
    </row>
    <row r="13" spans="1:5">
      <c r="A13" s="22">
        <v>1</v>
      </c>
      <c r="B13" s="23" t="s">
        <v>234</v>
      </c>
      <c r="C13" s="22">
        <v>90</v>
      </c>
      <c r="D13" s="22">
        <f>5*20</f>
        <v>100</v>
      </c>
      <c r="E13" s="24">
        <f>C13/D13*100</f>
        <v>90</v>
      </c>
    </row>
    <row r="14" spans="1:5">
      <c r="A14" s="22">
        <v>2</v>
      </c>
      <c r="B14" s="28" t="s">
        <v>237</v>
      </c>
      <c r="C14" s="29">
        <v>91</v>
      </c>
      <c r="D14" s="29">
        <f>5*20</f>
        <v>100</v>
      </c>
      <c r="E14" s="30">
        <f>C14/D14*100</f>
        <v>91</v>
      </c>
    </row>
    <row r="15" spans="1:5">
      <c r="A15" s="22">
        <v>3</v>
      </c>
      <c r="B15" s="28" t="s">
        <v>238</v>
      </c>
      <c r="C15" s="29">
        <v>89</v>
      </c>
      <c r="D15" s="29">
        <f>5*20</f>
        <v>100</v>
      </c>
      <c r="E15" s="30">
        <f>C15/D15*100</f>
        <v>89</v>
      </c>
    </row>
    <row r="16" spans="1:5">
      <c r="A16" s="22">
        <v>4</v>
      </c>
      <c r="B16" s="28" t="s">
        <v>239</v>
      </c>
      <c r="C16" s="29">
        <v>88</v>
      </c>
      <c r="D16" s="29">
        <f>5*20</f>
        <v>100</v>
      </c>
      <c r="E16" s="30">
        <f>C16/D16*100</f>
        <v>88</v>
      </c>
    </row>
    <row r="17" spans="1:5">
      <c r="A17" s="22">
        <v>5</v>
      </c>
      <c r="B17" s="28" t="s">
        <v>240</v>
      </c>
      <c r="C17" s="29">
        <v>84</v>
      </c>
      <c r="D17" s="29">
        <f>5*20</f>
        <v>100</v>
      </c>
      <c r="E17" s="30">
        <f>C17/D17*100</f>
        <v>84</v>
      </c>
    </row>
    <row r="18" spans="1:5">
      <c r="A18" s="22">
        <v>6</v>
      </c>
      <c r="B18" s="28" t="s">
        <v>241</v>
      </c>
      <c r="C18" s="29">
        <v>90</v>
      </c>
      <c r="D18" s="29">
        <f>5*20</f>
        <v>100</v>
      </c>
      <c r="E18" s="30">
        <f>C18/D18*100</f>
        <v>90</v>
      </c>
    </row>
    <row r="19" spans="1:5">
      <c r="A19" s="22">
        <v>7</v>
      </c>
      <c r="B19" s="28" t="s">
        <v>242</v>
      </c>
      <c r="C19" s="29">
        <v>90</v>
      </c>
      <c r="D19" s="29">
        <f>5*20</f>
        <v>100</v>
      </c>
      <c r="E19" s="30">
        <f>C19/D19*100</f>
        <v>90</v>
      </c>
    </row>
    <row r="20" spans="1:5">
      <c r="A20" s="22">
        <v>8</v>
      </c>
      <c r="B20" s="28" t="s">
        <v>243</v>
      </c>
      <c r="C20" s="29">
        <v>90</v>
      </c>
      <c r="D20" s="29">
        <f>5*20</f>
        <v>100</v>
      </c>
      <c r="E20" s="30">
        <f>C20/D20*100</f>
        <v>90</v>
      </c>
    </row>
    <row r="21" spans="1:5">
      <c r="A21" s="22">
        <v>9</v>
      </c>
      <c r="B21" s="28" t="s">
        <v>244</v>
      </c>
      <c r="C21" s="29">
        <v>90</v>
      </c>
      <c r="D21" s="29">
        <f>5*20</f>
        <v>100</v>
      </c>
      <c r="E21" s="30">
        <f>C21/D21*100</f>
        <v>90</v>
      </c>
    </row>
    <row r="22" spans="1:5">
      <c r="A22" s="22">
        <v>10</v>
      </c>
      <c r="B22" s="28" t="s">
        <v>245</v>
      </c>
      <c r="C22" s="29">
        <v>88</v>
      </c>
      <c r="D22" s="29">
        <f>5*20</f>
        <v>100</v>
      </c>
      <c r="E22" s="30">
        <f>C22/D22*100</f>
        <v>88</v>
      </c>
    </row>
    <row r="23" spans="1:5">
      <c r="A23" s="22">
        <v>11</v>
      </c>
      <c r="B23" s="28" t="s">
        <v>246</v>
      </c>
      <c r="C23" s="29">
        <v>98</v>
      </c>
      <c r="D23" s="29">
        <f>5*20</f>
        <v>100</v>
      </c>
      <c r="E23" s="30">
        <f>C23/D23*100</f>
        <v>98</v>
      </c>
    </row>
    <row r="24" spans="1:5">
      <c r="A24" s="22">
        <v>12</v>
      </c>
      <c r="B24" s="28" t="s">
        <v>247</v>
      </c>
      <c r="C24" s="29">
        <v>89</v>
      </c>
      <c r="D24" s="29">
        <f>5*20</f>
        <v>100</v>
      </c>
      <c r="E24" s="30">
        <f>C24/D24*100</f>
        <v>89</v>
      </c>
    </row>
    <row r="25" spans="1:5" ht="41.25" customHeight="1">
      <c r="A25" s="25" t="s">
        <v>235</v>
      </c>
      <c r="B25" s="25"/>
      <c r="C25" s="26" t="s">
        <v>36</v>
      </c>
      <c r="D25" s="26" t="s">
        <v>36</v>
      </c>
      <c r="E25" s="27">
        <f>(E13+E14+E15+E16+E17+E18+E19+E20+E21+E22+E23+E24)/12</f>
        <v>89.75</v>
      </c>
    </row>
  </sheetData>
  <mergeCells count="9">
    <mergeCell ref="A8:E8"/>
    <mergeCell ref="A9:E9"/>
    <mergeCell ref="A25:B25"/>
    <mergeCell ref="D1:E1"/>
    <mergeCell ref="D2:E2"/>
    <mergeCell ref="D3:E3"/>
    <mergeCell ref="D4:E4"/>
    <mergeCell ref="D5:E5"/>
    <mergeCell ref="A7:E7"/>
  </mergeCells>
  <pageMargins left="0.16" right="0.16" top="1" bottom="1" header="0.5" footer="0.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85" workbookViewId="0">
      <selection activeCell="B39" sqref="B38:B39"/>
    </sheetView>
  </sheetViews>
  <sheetFormatPr defaultRowHeight="12"/>
  <cols>
    <col min="1" max="1" width="5.140625" style="1" customWidth="1"/>
    <col min="2" max="2" width="150.5703125" style="1" customWidth="1"/>
    <col min="3" max="3" width="4.5703125" style="1" customWidth="1"/>
    <col min="4" max="4" width="12.85546875" style="1" customWidth="1"/>
    <col min="5" max="256" width="9.140625" style="1"/>
    <col min="257" max="257" width="5.140625" style="1" customWidth="1"/>
    <col min="258" max="258" width="150.5703125" style="1" customWidth="1"/>
    <col min="259" max="259" width="4.5703125" style="1" customWidth="1"/>
    <col min="260" max="260" width="12.85546875" style="1" customWidth="1"/>
    <col min="261" max="512" width="9.140625" style="1"/>
    <col min="513" max="513" width="5.140625" style="1" customWidth="1"/>
    <col min="514" max="514" width="150.5703125" style="1" customWidth="1"/>
    <col min="515" max="515" width="4.5703125" style="1" customWidth="1"/>
    <col min="516" max="516" width="12.85546875" style="1" customWidth="1"/>
    <col min="517" max="768" width="9.140625" style="1"/>
    <col min="769" max="769" width="5.140625" style="1" customWidth="1"/>
    <col min="770" max="770" width="150.5703125" style="1" customWidth="1"/>
    <col min="771" max="771" width="4.5703125" style="1" customWidth="1"/>
    <col min="772" max="772" width="12.85546875" style="1" customWidth="1"/>
    <col min="773" max="1024" width="9.140625" style="1"/>
    <col min="1025" max="1025" width="5.140625" style="1" customWidth="1"/>
    <col min="1026" max="1026" width="150.5703125" style="1" customWidth="1"/>
    <col min="1027" max="1027" width="4.5703125" style="1" customWidth="1"/>
    <col min="1028" max="1028" width="12.85546875" style="1" customWidth="1"/>
    <col min="1029" max="1280" width="9.140625" style="1"/>
    <col min="1281" max="1281" width="5.140625" style="1" customWidth="1"/>
    <col min="1282" max="1282" width="150.5703125" style="1" customWidth="1"/>
    <col min="1283" max="1283" width="4.5703125" style="1" customWidth="1"/>
    <col min="1284" max="1284" width="12.85546875" style="1" customWidth="1"/>
    <col min="1285" max="1536" width="9.140625" style="1"/>
    <col min="1537" max="1537" width="5.140625" style="1" customWidth="1"/>
    <col min="1538" max="1538" width="150.5703125" style="1" customWidth="1"/>
    <col min="1539" max="1539" width="4.5703125" style="1" customWidth="1"/>
    <col min="1540" max="1540" width="12.85546875" style="1" customWidth="1"/>
    <col min="1541" max="1792" width="9.140625" style="1"/>
    <col min="1793" max="1793" width="5.140625" style="1" customWidth="1"/>
    <col min="1794" max="1794" width="150.5703125" style="1" customWidth="1"/>
    <col min="1795" max="1795" width="4.5703125" style="1" customWidth="1"/>
    <col min="1796" max="1796" width="12.85546875" style="1" customWidth="1"/>
    <col min="1797" max="2048" width="9.140625" style="1"/>
    <col min="2049" max="2049" width="5.140625" style="1" customWidth="1"/>
    <col min="2050" max="2050" width="150.5703125" style="1" customWidth="1"/>
    <col min="2051" max="2051" width="4.5703125" style="1" customWidth="1"/>
    <col min="2052" max="2052" width="12.85546875" style="1" customWidth="1"/>
    <col min="2053" max="2304" width="9.140625" style="1"/>
    <col min="2305" max="2305" width="5.140625" style="1" customWidth="1"/>
    <col min="2306" max="2306" width="150.5703125" style="1" customWidth="1"/>
    <col min="2307" max="2307" width="4.5703125" style="1" customWidth="1"/>
    <col min="2308" max="2308" width="12.85546875" style="1" customWidth="1"/>
    <col min="2309" max="2560" width="9.140625" style="1"/>
    <col min="2561" max="2561" width="5.140625" style="1" customWidth="1"/>
    <col min="2562" max="2562" width="150.5703125" style="1" customWidth="1"/>
    <col min="2563" max="2563" width="4.5703125" style="1" customWidth="1"/>
    <col min="2564" max="2564" width="12.85546875" style="1" customWidth="1"/>
    <col min="2565" max="2816" width="9.140625" style="1"/>
    <col min="2817" max="2817" width="5.140625" style="1" customWidth="1"/>
    <col min="2818" max="2818" width="150.5703125" style="1" customWidth="1"/>
    <col min="2819" max="2819" width="4.5703125" style="1" customWidth="1"/>
    <col min="2820" max="2820" width="12.85546875" style="1" customWidth="1"/>
    <col min="2821" max="3072" width="9.140625" style="1"/>
    <col min="3073" max="3073" width="5.140625" style="1" customWidth="1"/>
    <col min="3074" max="3074" width="150.5703125" style="1" customWidth="1"/>
    <col min="3075" max="3075" width="4.5703125" style="1" customWidth="1"/>
    <col min="3076" max="3076" width="12.85546875" style="1" customWidth="1"/>
    <col min="3077" max="3328" width="9.140625" style="1"/>
    <col min="3329" max="3329" width="5.140625" style="1" customWidth="1"/>
    <col min="3330" max="3330" width="150.5703125" style="1" customWidth="1"/>
    <col min="3331" max="3331" width="4.5703125" style="1" customWidth="1"/>
    <col min="3332" max="3332" width="12.85546875" style="1" customWidth="1"/>
    <col min="3333" max="3584" width="9.140625" style="1"/>
    <col min="3585" max="3585" width="5.140625" style="1" customWidth="1"/>
    <col min="3586" max="3586" width="150.5703125" style="1" customWidth="1"/>
    <col min="3587" max="3587" width="4.5703125" style="1" customWidth="1"/>
    <col min="3588" max="3588" width="12.85546875" style="1" customWidth="1"/>
    <col min="3589" max="3840" width="9.140625" style="1"/>
    <col min="3841" max="3841" width="5.140625" style="1" customWidth="1"/>
    <col min="3842" max="3842" width="150.5703125" style="1" customWidth="1"/>
    <col min="3843" max="3843" width="4.5703125" style="1" customWidth="1"/>
    <col min="3844" max="3844" width="12.85546875" style="1" customWidth="1"/>
    <col min="3845" max="4096" width="9.140625" style="1"/>
    <col min="4097" max="4097" width="5.140625" style="1" customWidth="1"/>
    <col min="4098" max="4098" width="150.5703125" style="1" customWidth="1"/>
    <col min="4099" max="4099" width="4.5703125" style="1" customWidth="1"/>
    <col min="4100" max="4100" width="12.85546875" style="1" customWidth="1"/>
    <col min="4101" max="4352" width="9.140625" style="1"/>
    <col min="4353" max="4353" width="5.140625" style="1" customWidth="1"/>
    <col min="4354" max="4354" width="150.5703125" style="1" customWidth="1"/>
    <col min="4355" max="4355" width="4.5703125" style="1" customWidth="1"/>
    <col min="4356" max="4356" width="12.85546875" style="1" customWidth="1"/>
    <col min="4357" max="4608" width="9.140625" style="1"/>
    <col min="4609" max="4609" width="5.140625" style="1" customWidth="1"/>
    <col min="4610" max="4610" width="150.5703125" style="1" customWidth="1"/>
    <col min="4611" max="4611" width="4.5703125" style="1" customWidth="1"/>
    <col min="4612" max="4612" width="12.85546875" style="1" customWidth="1"/>
    <col min="4613" max="4864" width="9.140625" style="1"/>
    <col min="4865" max="4865" width="5.140625" style="1" customWidth="1"/>
    <col min="4866" max="4866" width="150.5703125" style="1" customWidth="1"/>
    <col min="4867" max="4867" width="4.5703125" style="1" customWidth="1"/>
    <col min="4868" max="4868" width="12.85546875" style="1" customWidth="1"/>
    <col min="4869" max="5120" width="9.140625" style="1"/>
    <col min="5121" max="5121" width="5.140625" style="1" customWidth="1"/>
    <col min="5122" max="5122" width="150.5703125" style="1" customWidth="1"/>
    <col min="5123" max="5123" width="4.5703125" style="1" customWidth="1"/>
    <col min="5124" max="5124" width="12.85546875" style="1" customWidth="1"/>
    <col min="5125" max="5376" width="9.140625" style="1"/>
    <col min="5377" max="5377" width="5.140625" style="1" customWidth="1"/>
    <col min="5378" max="5378" width="150.5703125" style="1" customWidth="1"/>
    <col min="5379" max="5379" width="4.5703125" style="1" customWidth="1"/>
    <col min="5380" max="5380" width="12.85546875" style="1" customWidth="1"/>
    <col min="5381" max="5632" width="9.140625" style="1"/>
    <col min="5633" max="5633" width="5.140625" style="1" customWidth="1"/>
    <col min="5634" max="5634" width="150.5703125" style="1" customWidth="1"/>
    <col min="5635" max="5635" width="4.5703125" style="1" customWidth="1"/>
    <col min="5636" max="5636" width="12.85546875" style="1" customWidth="1"/>
    <col min="5637" max="5888" width="9.140625" style="1"/>
    <col min="5889" max="5889" width="5.140625" style="1" customWidth="1"/>
    <col min="5890" max="5890" width="150.5703125" style="1" customWidth="1"/>
    <col min="5891" max="5891" width="4.5703125" style="1" customWidth="1"/>
    <col min="5892" max="5892" width="12.85546875" style="1" customWidth="1"/>
    <col min="5893" max="6144" width="9.140625" style="1"/>
    <col min="6145" max="6145" width="5.140625" style="1" customWidth="1"/>
    <col min="6146" max="6146" width="150.5703125" style="1" customWidth="1"/>
    <col min="6147" max="6147" width="4.5703125" style="1" customWidth="1"/>
    <col min="6148" max="6148" width="12.85546875" style="1" customWidth="1"/>
    <col min="6149" max="6400" width="9.140625" style="1"/>
    <col min="6401" max="6401" width="5.140625" style="1" customWidth="1"/>
    <col min="6402" max="6402" width="150.5703125" style="1" customWidth="1"/>
    <col min="6403" max="6403" width="4.5703125" style="1" customWidth="1"/>
    <col min="6404" max="6404" width="12.85546875" style="1" customWidth="1"/>
    <col min="6405" max="6656" width="9.140625" style="1"/>
    <col min="6657" max="6657" width="5.140625" style="1" customWidth="1"/>
    <col min="6658" max="6658" width="150.5703125" style="1" customWidth="1"/>
    <col min="6659" max="6659" width="4.5703125" style="1" customWidth="1"/>
    <col min="6660" max="6660" width="12.85546875" style="1" customWidth="1"/>
    <col min="6661" max="6912" width="9.140625" style="1"/>
    <col min="6913" max="6913" width="5.140625" style="1" customWidth="1"/>
    <col min="6914" max="6914" width="150.5703125" style="1" customWidth="1"/>
    <col min="6915" max="6915" width="4.5703125" style="1" customWidth="1"/>
    <col min="6916" max="6916" width="12.85546875" style="1" customWidth="1"/>
    <col min="6917" max="7168" width="9.140625" style="1"/>
    <col min="7169" max="7169" width="5.140625" style="1" customWidth="1"/>
    <col min="7170" max="7170" width="150.5703125" style="1" customWidth="1"/>
    <col min="7171" max="7171" width="4.5703125" style="1" customWidth="1"/>
    <col min="7172" max="7172" width="12.85546875" style="1" customWidth="1"/>
    <col min="7173" max="7424" width="9.140625" style="1"/>
    <col min="7425" max="7425" width="5.140625" style="1" customWidth="1"/>
    <col min="7426" max="7426" width="150.5703125" style="1" customWidth="1"/>
    <col min="7427" max="7427" width="4.5703125" style="1" customWidth="1"/>
    <col min="7428" max="7428" width="12.85546875" style="1" customWidth="1"/>
    <col min="7429" max="7680" width="9.140625" style="1"/>
    <col min="7681" max="7681" width="5.140625" style="1" customWidth="1"/>
    <col min="7682" max="7682" width="150.5703125" style="1" customWidth="1"/>
    <col min="7683" max="7683" width="4.5703125" style="1" customWidth="1"/>
    <col min="7684" max="7684" width="12.85546875" style="1" customWidth="1"/>
    <col min="7685" max="7936" width="9.140625" style="1"/>
    <col min="7937" max="7937" width="5.140625" style="1" customWidth="1"/>
    <col min="7938" max="7938" width="150.5703125" style="1" customWidth="1"/>
    <col min="7939" max="7939" width="4.5703125" style="1" customWidth="1"/>
    <col min="7940" max="7940" width="12.85546875" style="1" customWidth="1"/>
    <col min="7941" max="8192" width="9.140625" style="1"/>
    <col min="8193" max="8193" width="5.140625" style="1" customWidth="1"/>
    <col min="8194" max="8194" width="150.5703125" style="1" customWidth="1"/>
    <col min="8195" max="8195" width="4.5703125" style="1" customWidth="1"/>
    <col min="8196" max="8196" width="12.85546875" style="1" customWidth="1"/>
    <col min="8197" max="8448" width="9.140625" style="1"/>
    <col min="8449" max="8449" width="5.140625" style="1" customWidth="1"/>
    <col min="8450" max="8450" width="150.5703125" style="1" customWidth="1"/>
    <col min="8451" max="8451" width="4.5703125" style="1" customWidth="1"/>
    <col min="8452" max="8452" width="12.85546875" style="1" customWidth="1"/>
    <col min="8453" max="8704" width="9.140625" style="1"/>
    <col min="8705" max="8705" width="5.140625" style="1" customWidth="1"/>
    <col min="8706" max="8706" width="150.5703125" style="1" customWidth="1"/>
    <col min="8707" max="8707" width="4.5703125" style="1" customWidth="1"/>
    <col min="8708" max="8708" width="12.85546875" style="1" customWidth="1"/>
    <col min="8709" max="8960" width="9.140625" style="1"/>
    <col min="8961" max="8961" width="5.140625" style="1" customWidth="1"/>
    <col min="8962" max="8962" width="150.5703125" style="1" customWidth="1"/>
    <col min="8963" max="8963" width="4.5703125" style="1" customWidth="1"/>
    <col min="8964" max="8964" width="12.85546875" style="1" customWidth="1"/>
    <col min="8965" max="9216" width="9.140625" style="1"/>
    <col min="9217" max="9217" width="5.140625" style="1" customWidth="1"/>
    <col min="9218" max="9218" width="150.5703125" style="1" customWidth="1"/>
    <col min="9219" max="9219" width="4.5703125" style="1" customWidth="1"/>
    <col min="9220" max="9220" width="12.85546875" style="1" customWidth="1"/>
    <col min="9221" max="9472" width="9.140625" style="1"/>
    <col min="9473" max="9473" width="5.140625" style="1" customWidth="1"/>
    <col min="9474" max="9474" width="150.5703125" style="1" customWidth="1"/>
    <col min="9475" max="9475" width="4.5703125" style="1" customWidth="1"/>
    <col min="9476" max="9476" width="12.85546875" style="1" customWidth="1"/>
    <col min="9477" max="9728" width="9.140625" style="1"/>
    <col min="9729" max="9729" width="5.140625" style="1" customWidth="1"/>
    <col min="9730" max="9730" width="150.5703125" style="1" customWidth="1"/>
    <col min="9731" max="9731" width="4.5703125" style="1" customWidth="1"/>
    <col min="9732" max="9732" width="12.85546875" style="1" customWidth="1"/>
    <col min="9733" max="9984" width="9.140625" style="1"/>
    <col min="9985" max="9985" width="5.140625" style="1" customWidth="1"/>
    <col min="9986" max="9986" width="150.5703125" style="1" customWidth="1"/>
    <col min="9987" max="9987" width="4.5703125" style="1" customWidth="1"/>
    <col min="9988" max="9988" width="12.85546875" style="1" customWidth="1"/>
    <col min="9989" max="10240" width="9.140625" style="1"/>
    <col min="10241" max="10241" width="5.140625" style="1" customWidth="1"/>
    <col min="10242" max="10242" width="150.5703125" style="1" customWidth="1"/>
    <col min="10243" max="10243" width="4.5703125" style="1" customWidth="1"/>
    <col min="10244" max="10244" width="12.85546875" style="1" customWidth="1"/>
    <col min="10245" max="10496" width="9.140625" style="1"/>
    <col min="10497" max="10497" width="5.140625" style="1" customWidth="1"/>
    <col min="10498" max="10498" width="150.5703125" style="1" customWidth="1"/>
    <col min="10499" max="10499" width="4.5703125" style="1" customWidth="1"/>
    <col min="10500" max="10500" width="12.85546875" style="1" customWidth="1"/>
    <col min="10501" max="10752" width="9.140625" style="1"/>
    <col min="10753" max="10753" width="5.140625" style="1" customWidth="1"/>
    <col min="10754" max="10754" width="150.5703125" style="1" customWidth="1"/>
    <col min="10755" max="10755" width="4.5703125" style="1" customWidth="1"/>
    <col min="10756" max="10756" width="12.85546875" style="1" customWidth="1"/>
    <col min="10757" max="11008" width="9.140625" style="1"/>
    <col min="11009" max="11009" width="5.140625" style="1" customWidth="1"/>
    <col min="11010" max="11010" width="150.5703125" style="1" customWidth="1"/>
    <col min="11011" max="11011" width="4.5703125" style="1" customWidth="1"/>
    <col min="11012" max="11012" width="12.85546875" style="1" customWidth="1"/>
    <col min="11013" max="11264" width="9.140625" style="1"/>
    <col min="11265" max="11265" width="5.140625" style="1" customWidth="1"/>
    <col min="11266" max="11266" width="150.5703125" style="1" customWidth="1"/>
    <col min="11267" max="11267" width="4.5703125" style="1" customWidth="1"/>
    <col min="11268" max="11268" width="12.85546875" style="1" customWidth="1"/>
    <col min="11269" max="11520" width="9.140625" style="1"/>
    <col min="11521" max="11521" width="5.140625" style="1" customWidth="1"/>
    <col min="11522" max="11522" width="150.5703125" style="1" customWidth="1"/>
    <col min="11523" max="11523" width="4.5703125" style="1" customWidth="1"/>
    <col min="11524" max="11524" width="12.85546875" style="1" customWidth="1"/>
    <col min="11525" max="11776" width="9.140625" style="1"/>
    <col min="11777" max="11777" width="5.140625" style="1" customWidth="1"/>
    <col min="11778" max="11778" width="150.5703125" style="1" customWidth="1"/>
    <col min="11779" max="11779" width="4.5703125" style="1" customWidth="1"/>
    <col min="11780" max="11780" width="12.85546875" style="1" customWidth="1"/>
    <col min="11781" max="12032" width="9.140625" style="1"/>
    <col min="12033" max="12033" width="5.140625" style="1" customWidth="1"/>
    <col min="12034" max="12034" width="150.5703125" style="1" customWidth="1"/>
    <col min="12035" max="12035" width="4.5703125" style="1" customWidth="1"/>
    <col min="12036" max="12036" width="12.85546875" style="1" customWidth="1"/>
    <col min="12037" max="12288" width="9.140625" style="1"/>
    <col min="12289" max="12289" width="5.140625" style="1" customWidth="1"/>
    <col min="12290" max="12290" width="150.5703125" style="1" customWidth="1"/>
    <col min="12291" max="12291" width="4.5703125" style="1" customWidth="1"/>
    <col min="12292" max="12292" width="12.85546875" style="1" customWidth="1"/>
    <col min="12293" max="12544" width="9.140625" style="1"/>
    <col min="12545" max="12545" width="5.140625" style="1" customWidth="1"/>
    <col min="12546" max="12546" width="150.5703125" style="1" customWidth="1"/>
    <col min="12547" max="12547" width="4.5703125" style="1" customWidth="1"/>
    <col min="12548" max="12548" width="12.85546875" style="1" customWidth="1"/>
    <col min="12549" max="12800" width="9.140625" style="1"/>
    <col min="12801" max="12801" width="5.140625" style="1" customWidth="1"/>
    <col min="12802" max="12802" width="150.5703125" style="1" customWidth="1"/>
    <col min="12803" max="12803" width="4.5703125" style="1" customWidth="1"/>
    <col min="12804" max="12804" width="12.85546875" style="1" customWidth="1"/>
    <col min="12805" max="13056" width="9.140625" style="1"/>
    <col min="13057" max="13057" width="5.140625" style="1" customWidth="1"/>
    <col min="13058" max="13058" width="150.5703125" style="1" customWidth="1"/>
    <col min="13059" max="13059" width="4.5703125" style="1" customWidth="1"/>
    <col min="13060" max="13060" width="12.85546875" style="1" customWidth="1"/>
    <col min="13061" max="13312" width="9.140625" style="1"/>
    <col min="13313" max="13313" width="5.140625" style="1" customWidth="1"/>
    <col min="13314" max="13314" width="150.5703125" style="1" customWidth="1"/>
    <col min="13315" max="13315" width="4.5703125" style="1" customWidth="1"/>
    <col min="13316" max="13316" width="12.85546875" style="1" customWidth="1"/>
    <col min="13317" max="13568" width="9.140625" style="1"/>
    <col min="13569" max="13569" width="5.140625" style="1" customWidth="1"/>
    <col min="13570" max="13570" width="150.5703125" style="1" customWidth="1"/>
    <col min="13571" max="13571" width="4.5703125" style="1" customWidth="1"/>
    <col min="13572" max="13572" width="12.85546875" style="1" customWidth="1"/>
    <col min="13573" max="13824" width="9.140625" style="1"/>
    <col min="13825" max="13825" width="5.140625" style="1" customWidth="1"/>
    <col min="13826" max="13826" width="150.5703125" style="1" customWidth="1"/>
    <col min="13827" max="13827" width="4.5703125" style="1" customWidth="1"/>
    <col min="13828" max="13828" width="12.85546875" style="1" customWidth="1"/>
    <col min="13829" max="14080" width="9.140625" style="1"/>
    <col min="14081" max="14081" width="5.140625" style="1" customWidth="1"/>
    <col min="14082" max="14082" width="150.5703125" style="1" customWidth="1"/>
    <col min="14083" max="14083" width="4.5703125" style="1" customWidth="1"/>
    <col min="14084" max="14084" width="12.85546875" style="1" customWidth="1"/>
    <col min="14085" max="14336" width="9.140625" style="1"/>
    <col min="14337" max="14337" width="5.140625" style="1" customWidth="1"/>
    <col min="14338" max="14338" width="150.5703125" style="1" customWidth="1"/>
    <col min="14339" max="14339" width="4.5703125" style="1" customWidth="1"/>
    <col min="14340" max="14340" width="12.85546875" style="1" customWidth="1"/>
    <col min="14341" max="14592" width="9.140625" style="1"/>
    <col min="14593" max="14593" width="5.140625" style="1" customWidth="1"/>
    <col min="14594" max="14594" width="150.5703125" style="1" customWidth="1"/>
    <col min="14595" max="14595" width="4.5703125" style="1" customWidth="1"/>
    <col min="14596" max="14596" width="12.85546875" style="1" customWidth="1"/>
    <col min="14597" max="14848" width="9.140625" style="1"/>
    <col min="14849" max="14849" width="5.140625" style="1" customWidth="1"/>
    <col min="14850" max="14850" width="150.5703125" style="1" customWidth="1"/>
    <col min="14851" max="14851" width="4.5703125" style="1" customWidth="1"/>
    <col min="14852" max="14852" width="12.85546875" style="1" customWidth="1"/>
    <col min="14853" max="15104" width="9.140625" style="1"/>
    <col min="15105" max="15105" width="5.140625" style="1" customWidth="1"/>
    <col min="15106" max="15106" width="150.5703125" style="1" customWidth="1"/>
    <col min="15107" max="15107" width="4.5703125" style="1" customWidth="1"/>
    <col min="15108" max="15108" width="12.85546875" style="1" customWidth="1"/>
    <col min="15109" max="15360" width="9.140625" style="1"/>
    <col min="15361" max="15361" width="5.140625" style="1" customWidth="1"/>
    <col min="15362" max="15362" width="150.5703125" style="1" customWidth="1"/>
    <col min="15363" max="15363" width="4.5703125" style="1" customWidth="1"/>
    <col min="15364" max="15364" width="12.85546875" style="1" customWidth="1"/>
    <col min="15365" max="15616" width="9.140625" style="1"/>
    <col min="15617" max="15617" width="5.140625" style="1" customWidth="1"/>
    <col min="15618" max="15618" width="150.5703125" style="1" customWidth="1"/>
    <col min="15619" max="15619" width="4.5703125" style="1" customWidth="1"/>
    <col min="15620" max="15620" width="12.85546875" style="1" customWidth="1"/>
    <col min="15621" max="15872" width="9.140625" style="1"/>
    <col min="15873" max="15873" width="5.140625" style="1" customWidth="1"/>
    <col min="15874" max="15874" width="150.5703125" style="1" customWidth="1"/>
    <col min="15875" max="15875" width="4.5703125" style="1" customWidth="1"/>
    <col min="15876" max="15876" width="12.85546875" style="1" customWidth="1"/>
    <col min="15877" max="16128" width="9.140625" style="1"/>
    <col min="16129" max="16129" width="5.140625" style="1" customWidth="1"/>
    <col min="16130" max="16130" width="150.5703125" style="1" customWidth="1"/>
    <col min="16131" max="16131" width="4.5703125" style="1" customWidth="1"/>
    <col min="16132" max="16132" width="12.85546875" style="1" customWidth="1"/>
    <col min="16133" max="16384" width="9.140625" style="1"/>
  </cols>
  <sheetData>
    <row r="1" spans="1:5" ht="12.75" customHeight="1">
      <c r="B1" s="2" t="s">
        <v>0</v>
      </c>
      <c r="C1" s="2"/>
      <c r="D1" s="2"/>
    </row>
    <row r="2" spans="1:5" ht="12.75" customHeight="1">
      <c r="B2" s="2" t="s">
        <v>1</v>
      </c>
      <c r="C2" s="2"/>
      <c r="D2" s="2"/>
    </row>
    <row r="3" spans="1:5" ht="12.75" customHeight="1">
      <c r="B3" s="2" t="s">
        <v>2</v>
      </c>
      <c r="C3" s="2"/>
      <c r="D3" s="2"/>
    </row>
    <row r="4" spans="1:5" ht="15.75">
      <c r="B4" s="2" t="s">
        <v>3</v>
      </c>
      <c r="C4" s="2"/>
      <c r="D4" s="2"/>
    </row>
    <row r="5" spans="1:5" ht="15.75">
      <c r="B5" s="2" t="s">
        <v>4</v>
      </c>
      <c r="C5" s="2"/>
      <c r="D5" s="2"/>
    </row>
    <row r="7" spans="1:5">
      <c r="A7" s="3" t="s">
        <v>5</v>
      </c>
      <c r="B7" s="3"/>
      <c r="C7" s="3"/>
      <c r="D7" s="3"/>
    </row>
    <row r="8" spans="1:5" ht="12.75" customHeight="1">
      <c r="A8" s="4" t="s">
        <v>6</v>
      </c>
      <c r="B8" s="3"/>
      <c r="C8" s="3"/>
      <c r="D8" s="3"/>
    </row>
    <row r="9" spans="1:5" ht="9.75" customHeight="1">
      <c r="A9" s="5" t="s">
        <v>7</v>
      </c>
      <c r="B9" s="5"/>
      <c r="C9" s="5"/>
      <c r="D9" s="5"/>
    </row>
    <row r="10" spans="1:5">
      <c r="A10" s="6" t="s">
        <v>8</v>
      </c>
      <c r="B10" s="6"/>
      <c r="C10" s="6"/>
      <c r="D10" s="6"/>
    </row>
    <row r="11" spans="1:5" ht="9" customHeight="1">
      <c r="A11" s="5" t="s">
        <v>9</v>
      </c>
      <c r="B11" s="5"/>
      <c r="C11" s="5"/>
      <c r="D11" s="5"/>
    </row>
    <row r="13" spans="1:5" ht="60">
      <c r="A13" s="7" t="s">
        <v>10</v>
      </c>
      <c r="B13" s="8" t="s">
        <v>11</v>
      </c>
      <c r="C13" s="7" t="s">
        <v>12</v>
      </c>
      <c r="D13" s="7" t="s">
        <v>13</v>
      </c>
    </row>
    <row r="14" spans="1:5">
      <c r="A14" s="7">
        <v>1</v>
      </c>
      <c r="B14" s="7">
        <v>2</v>
      </c>
      <c r="C14" s="7">
        <v>3</v>
      </c>
      <c r="D14" s="7">
        <v>4</v>
      </c>
    </row>
    <row r="15" spans="1:5">
      <c r="A15" s="9" t="s">
        <v>14</v>
      </c>
      <c r="B15" s="10" t="s">
        <v>15</v>
      </c>
      <c r="C15" s="11">
        <f>[1]Р1!F7</f>
        <v>5</v>
      </c>
      <c r="D15" s="12" t="e">
        <f>([1]Р1!F7+[1]Р1!F8+[1]Р1!F9+[1]Р1!F10)/4</f>
        <v>#N/A</v>
      </c>
      <c r="E15" s="1">
        <f>C15+C16+C17+C18+C19+C20+C24+C27+C28+C30+C32+C33+C34+C35+C37+C38+C39+C40+C41</f>
        <v>86</v>
      </c>
    </row>
    <row r="16" spans="1:5">
      <c r="A16" s="9" t="s">
        <v>16</v>
      </c>
      <c r="B16" s="10" t="s">
        <v>17</v>
      </c>
      <c r="C16" s="11">
        <f>[1]Р2!F7</f>
        <v>5</v>
      </c>
      <c r="D16" s="12" t="e">
        <f>([1]Р2!F7+[1]Р2!F8+[1]Р2!F9)/3</f>
        <v>#N/A</v>
      </c>
    </row>
    <row r="17" spans="1:4">
      <c r="A17" s="9" t="s">
        <v>18</v>
      </c>
      <c r="B17" s="10" t="s">
        <v>19</v>
      </c>
      <c r="C17" s="11">
        <f>[1]Р3!E7</f>
        <v>5</v>
      </c>
      <c r="D17" s="12">
        <f>([1]Р3!E7+[1]Р3!E9+[1]Р3!E8)/3</f>
        <v>1.6666666666666667</v>
      </c>
    </row>
    <row r="18" spans="1:4">
      <c r="A18" s="9" t="s">
        <v>20</v>
      </c>
      <c r="B18" s="10" t="s">
        <v>21</v>
      </c>
      <c r="C18" s="11">
        <f>[1]Р4!E7</f>
        <v>5</v>
      </c>
      <c r="D18" s="12">
        <f>([1]Р4!E7+[1]Р4!E8+[1]Р4!E9)/3</f>
        <v>1.6666666666666667</v>
      </c>
    </row>
    <row r="19" spans="1:4">
      <c r="A19" s="9" t="s">
        <v>22</v>
      </c>
      <c r="B19" s="10" t="s">
        <v>23</v>
      </c>
      <c r="C19" s="11">
        <f>[1]Р5!F7</f>
        <v>0</v>
      </c>
      <c r="D19" s="12">
        <v>0</v>
      </c>
    </row>
    <row r="20" spans="1:4" ht="36">
      <c r="A20" s="9" t="s">
        <v>24</v>
      </c>
      <c r="B20" s="10" t="s">
        <v>25</v>
      </c>
      <c r="C20" s="11">
        <f>[1]Р6!F7</f>
        <v>5</v>
      </c>
      <c r="D20" s="12">
        <v>3.5</v>
      </c>
    </row>
    <row r="21" spans="1:4" ht="48">
      <c r="A21" s="9" t="s">
        <v>26</v>
      </c>
      <c r="B21" s="10" t="s">
        <v>27</v>
      </c>
      <c r="C21" s="11" t="str">
        <f>[1]Р7!J7</f>
        <v>Х</v>
      </c>
      <c r="D21" s="13" t="e">
        <f>([1]Р7!J7+[1]Р7!J8)/2</f>
        <v>#VALUE!</v>
      </c>
    </row>
    <row r="22" spans="1:4" ht="24">
      <c r="A22" s="9" t="s">
        <v>28</v>
      </c>
      <c r="B22" s="10" t="s">
        <v>29</v>
      </c>
      <c r="C22" s="11">
        <f>[1]Р8!H7</f>
        <v>5</v>
      </c>
      <c r="D22" s="13">
        <f>([1]Р8!H7+[1]Р8!H8)/2</f>
        <v>5</v>
      </c>
    </row>
    <row r="23" spans="1:4" ht="24">
      <c r="A23" s="9" t="s">
        <v>30</v>
      </c>
      <c r="B23" s="10" t="s">
        <v>31</v>
      </c>
      <c r="C23" s="11" t="str">
        <f>[1]Р9!H7</f>
        <v>Х</v>
      </c>
      <c r="D23" s="13" t="e">
        <f>([1]Р9!H7+[1]Р9!H8)/2</f>
        <v>#VALUE!</v>
      </c>
    </row>
    <row r="24" spans="1:4">
      <c r="A24" s="9" t="s">
        <v>32</v>
      </c>
      <c r="B24" s="10" t="s">
        <v>33</v>
      </c>
      <c r="C24" s="11">
        <f>[1]Р10!F7</f>
        <v>2</v>
      </c>
      <c r="D24" s="12" t="e">
        <f>([1]Р10!F7+[1]Р10!F8+[1]Р10!F9)/3</f>
        <v>#N/A</v>
      </c>
    </row>
    <row r="25" spans="1:4" ht="24">
      <c r="A25" s="9" t="s">
        <v>34</v>
      </c>
      <c r="B25" s="10" t="s">
        <v>35</v>
      </c>
      <c r="C25" s="11" t="str">
        <f>[1]Р11!F7</f>
        <v>норма</v>
      </c>
      <c r="D25" s="14" t="s">
        <v>36</v>
      </c>
    </row>
    <row r="26" spans="1:4" ht="24">
      <c r="A26" s="9" t="s">
        <v>37</v>
      </c>
      <c r="B26" s="10" t="s">
        <v>38</v>
      </c>
      <c r="C26" s="11" t="str">
        <f>[1]Р12!F7</f>
        <v>Х</v>
      </c>
      <c r="D26" s="14" t="s">
        <v>36</v>
      </c>
    </row>
    <row r="27" spans="1:4">
      <c r="A27" s="9" t="s">
        <v>39</v>
      </c>
      <c r="B27" s="10" t="s">
        <v>40</v>
      </c>
      <c r="C27" s="11">
        <f>[1]Р13!F7</f>
        <v>4</v>
      </c>
      <c r="D27" s="12" t="e">
        <f>([1]Р13!F7+[1]Р13!F8+[1]Р13!F9)/3</f>
        <v>#N/A</v>
      </c>
    </row>
    <row r="28" spans="1:4">
      <c r="A28" s="9" t="s">
        <v>41</v>
      </c>
      <c r="B28" s="10" t="s">
        <v>42</v>
      </c>
      <c r="C28" s="11">
        <f>[1]Р14!F7</f>
        <v>5</v>
      </c>
      <c r="D28" s="12" t="e">
        <f>([1]Р14!F7+[1]Р14!F8+[1]Р14!F9)/3</f>
        <v>#N/A</v>
      </c>
    </row>
    <row r="29" spans="1:4" ht="24">
      <c r="A29" s="9" t="s">
        <v>43</v>
      </c>
      <c r="B29" s="10" t="s">
        <v>44</v>
      </c>
      <c r="C29" s="11" t="str">
        <f>[1]Р15!F7</f>
        <v>Х</v>
      </c>
      <c r="D29" s="12" t="e">
        <f>([1]Р15!F7+[1]Р15!F8)/2</f>
        <v>#VALUE!</v>
      </c>
    </row>
    <row r="30" spans="1:4">
      <c r="A30" s="9" t="s">
        <v>45</v>
      </c>
      <c r="B30" s="10" t="s">
        <v>46</v>
      </c>
      <c r="C30" s="11">
        <f>[1]Р16!F7</f>
        <v>5</v>
      </c>
      <c r="D30" s="12" t="e">
        <f>([1]Р16!F7+[1]Р16!F8+[1]Р16!F9)/3</f>
        <v>#N/A</v>
      </c>
    </row>
    <row r="31" spans="1:4" ht="24">
      <c r="A31" s="9" t="s">
        <v>47</v>
      </c>
      <c r="B31" s="10" t="s">
        <v>48</v>
      </c>
      <c r="C31" s="11" t="str">
        <f>[1]Р17!F7</f>
        <v>Х</v>
      </c>
      <c r="D31" s="12" t="e">
        <f>([1]Р17!F7+[1]Р17!F8)/2</f>
        <v>#VALUE!</v>
      </c>
    </row>
    <row r="32" spans="1:4">
      <c r="A32" s="9" t="s">
        <v>49</v>
      </c>
      <c r="B32" s="10" t="s">
        <v>50</v>
      </c>
      <c r="C32" s="11">
        <f>[1]Р18!H7</f>
        <v>5</v>
      </c>
      <c r="D32" s="12" t="e">
        <f>([1]Р18!H7+[1]Р18!H11)/2</f>
        <v>#N/A</v>
      </c>
    </row>
    <row r="33" spans="1:4">
      <c r="A33" s="9" t="s">
        <v>51</v>
      </c>
      <c r="B33" s="10" t="s">
        <v>52</v>
      </c>
      <c r="C33" s="11">
        <f>[1]Р19!F7</f>
        <v>5</v>
      </c>
      <c r="D33" s="12" t="e">
        <f>([1]Р19!F7+[1]Р19!F8+[1]Р19!F9)/3</f>
        <v>#N/A</v>
      </c>
    </row>
    <row r="34" spans="1:4">
      <c r="A34" s="9" t="s">
        <v>53</v>
      </c>
      <c r="B34" s="10" t="s">
        <v>54</v>
      </c>
      <c r="C34" s="11">
        <f>[1]Р20!D7</f>
        <v>5</v>
      </c>
      <c r="D34" s="12">
        <f>([1]Р20!D7+[1]Р20!D8+[1]Р20!D9)/3</f>
        <v>1.6666666666666667</v>
      </c>
    </row>
    <row r="35" spans="1:4">
      <c r="A35" s="9" t="s">
        <v>55</v>
      </c>
      <c r="B35" s="10" t="s">
        <v>56</v>
      </c>
      <c r="C35" s="11">
        <f>[1]Р21!D7</f>
        <v>5</v>
      </c>
      <c r="D35" s="12">
        <f>([1]Р21!D7+[1]Р21!D8+[1]Р21!D9)/3</f>
        <v>1.6666666666666667</v>
      </c>
    </row>
    <row r="36" spans="1:4" ht="24">
      <c r="A36" s="9" t="s">
        <v>57</v>
      </c>
      <c r="B36" s="10" t="s">
        <v>58</v>
      </c>
      <c r="C36" s="11" t="str">
        <f>[1]Р22!D7</f>
        <v>Х</v>
      </c>
      <c r="D36" s="13" t="e">
        <f>([1]Р22!D7+[1]Р22!D8)/2</f>
        <v>#VALUE!</v>
      </c>
    </row>
    <row r="37" spans="1:4">
      <c r="A37" s="9" t="s">
        <v>59</v>
      </c>
      <c r="B37" s="10" t="s">
        <v>60</v>
      </c>
      <c r="C37" s="11">
        <f>[1]Р23!F7</f>
        <v>5</v>
      </c>
      <c r="D37" s="12">
        <f>([1]Р23!F7+[1]Р23!F8+[1]Р23!F9)/3</f>
        <v>1.6666666666666667</v>
      </c>
    </row>
    <row r="38" spans="1:4">
      <c r="A38" s="9" t="s">
        <v>61</v>
      </c>
      <c r="B38" s="10" t="s">
        <v>62</v>
      </c>
      <c r="C38" s="11">
        <f>[1]Р24!F7</f>
        <v>5</v>
      </c>
      <c r="D38" s="12" t="e">
        <f>([1]Р24!F7+[1]Р24!F8+[1]Р24!F9)/3</f>
        <v>#N/A</v>
      </c>
    </row>
    <row r="39" spans="1:4">
      <c r="A39" s="9" t="s">
        <v>63</v>
      </c>
      <c r="B39" s="10" t="s">
        <v>64</v>
      </c>
      <c r="C39" s="11">
        <f>[1]Р25!D7</f>
        <v>5</v>
      </c>
      <c r="D39" s="12">
        <f>([1]Р25!D7+[1]Р25!D8+[1]Р25!D9)/3</f>
        <v>1.6666666666666667</v>
      </c>
    </row>
    <row r="40" spans="1:4">
      <c r="A40" s="9" t="s">
        <v>65</v>
      </c>
      <c r="B40" s="10" t="s">
        <v>66</v>
      </c>
      <c r="C40" s="11">
        <f>[1]Р26!D7</f>
        <v>5</v>
      </c>
      <c r="D40" s="12">
        <v>2.5</v>
      </c>
    </row>
    <row r="41" spans="1:4">
      <c r="A41" s="9" t="s">
        <v>67</v>
      </c>
      <c r="B41" s="10" t="s">
        <v>68</v>
      </c>
      <c r="C41" s="11">
        <f>[1]Р27!F7</f>
        <v>5</v>
      </c>
      <c r="D41" s="12" t="e">
        <f>([1]Р27!F7+[1]Р27!F8+[1]Р27!F9)/3</f>
        <v>#N/A</v>
      </c>
    </row>
    <row r="42" spans="1:4" ht="36">
      <c r="A42" s="9" t="s">
        <v>69</v>
      </c>
      <c r="B42" s="10" t="s">
        <v>70</v>
      </c>
      <c r="C42" s="11" t="str">
        <f>[1]Р28!F7</f>
        <v>Х</v>
      </c>
      <c r="D42" s="13" t="e">
        <f>([1]Р28!F7+[1]Р28!F8)/2</f>
        <v>#VALUE!</v>
      </c>
    </row>
    <row r="43" spans="1:4" ht="24">
      <c r="A43" s="9" t="s">
        <v>71</v>
      </c>
      <c r="B43" s="10"/>
      <c r="C43" s="11">
        <v>91</v>
      </c>
      <c r="D43" s="15" t="e">
        <f>SUM(D15:D42)</f>
        <v>#N/A</v>
      </c>
    </row>
  </sheetData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ageMargins left="0.18" right="0.16" top="0.2" bottom="0.15" header="0.16" footer="0.15"/>
  <pageSetup paperSize="9" scale="59" fitToWidth="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topLeftCell="A5" zoomScale="85" workbookViewId="0">
      <selection activeCell="B39" sqref="B39"/>
    </sheetView>
  </sheetViews>
  <sheetFormatPr defaultRowHeight="12"/>
  <cols>
    <col min="1" max="1" width="5.140625" style="1" customWidth="1"/>
    <col min="2" max="2" width="150.5703125" style="1" customWidth="1"/>
    <col min="3" max="3" width="4.5703125" style="1" customWidth="1"/>
    <col min="4" max="4" width="12.85546875" style="1" customWidth="1"/>
    <col min="5" max="256" width="9.140625" style="1"/>
    <col min="257" max="257" width="5.140625" style="1" customWidth="1"/>
    <col min="258" max="258" width="150.5703125" style="1" customWidth="1"/>
    <col min="259" max="259" width="4.5703125" style="1" customWidth="1"/>
    <col min="260" max="260" width="12.85546875" style="1" customWidth="1"/>
    <col min="261" max="512" width="9.140625" style="1"/>
    <col min="513" max="513" width="5.140625" style="1" customWidth="1"/>
    <col min="514" max="514" width="150.5703125" style="1" customWidth="1"/>
    <col min="515" max="515" width="4.5703125" style="1" customWidth="1"/>
    <col min="516" max="516" width="12.85546875" style="1" customWidth="1"/>
    <col min="517" max="768" width="9.140625" style="1"/>
    <col min="769" max="769" width="5.140625" style="1" customWidth="1"/>
    <col min="770" max="770" width="150.5703125" style="1" customWidth="1"/>
    <col min="771" max="771" width="4.5703125" style="1" customWidth="1"/>
    <col min="772" max="772" width="12.85546875" style="1" customWidth="1"/>
    <col min="773" max="1024" width="9.140625" style="1"/>
    <col min="1025" max="1025" width="5.140625" style="1" customWidth="1"/>
    <col min="1026" max="1026" width="150.5703125" style="1" customWidth="1"/>
    <col min="1027" max="1027" width="4.5703125" style="1" customWidth="1"/>
    <col min="1028" max="1028" width="12.85546875" style="1" customWidth="1"/>
    <col min="1029" max="1280" width="9.140625" style="1"/>
    <col min="1281" max="1281" width="5.140625" style="1" customWidth="1"/>
    <col min="1282" max="1282" width="150.5703125" style="1" customWidth="1"/>
    <col min="1283" max="1283" width="4.5703125" style="1" customWidth="1"/>
    <col min="1284" max="1284" width="12.85546875" style="1" customWidth="1"/>
    <col min="1285" max="1536" width="9.140625" style="1"/>
    <col min="1537" max="1537" width="5.140625" style="1" customWidth="1"/>
    <col min="1538" max="1538" width="150.5703125" style="1" customWidth="1"/>
    <col min="1539" max="1539" width="4.5703125" style="1" customWidth="1"/>
    <col min="1540" max="1540" width="12.85546875" style="1" customWidth="1"/>
    <col min="1541" max="1792" width="9.140625" style="1"/>
    <col min="1793" max="1793" width="5.140625" style="1" customWidth="1"/>
    <col min="1794" max="1794" width="150.5703125" style="1" customWidth="1"/>
    <col min="1795" max="1795" width="4.5703125" style="1" customWidth="1"/>
    <col min="1796" max="1796" width="12.85546875" style="1" customWidth="1"/>
    <col min="1797" max="2048" width="9.140625" style="1"/>
    <col min="2049" max="2049" width="5.140625" style="1" customWidth="1"/>
    <col min="2050" max="2050" width="150.5703125" style="1" customWidth="1"/>
    <col min="2051" max="2051" width="4.5703125" style="1" customWidth="1"/>
    <col min="2052" max="2052" width="12.85546875" style="1" customWidth="1"/>
    <col min="2053" max="2304" width="9.140625" style="1"/>
    <col min="2305" max="2305" width="5.140625" style="1" customWidth="1"/>
    <col min="2306" max="2306" width="150.5703125" style="1" customWidth="1"/>
    <col min="2307" max="2307" width="4.5703125" style="1" customWidth="1"/>
    <col min="2308" max="2308" width="12.85546875" style="1" customWidth="1"/>
    <col min="2309" max="2560" width="9.140625" style="1"/>
    <col min="2561" max="2561" width="5.140625" style="1" customWidth="1"/>
    <col min="2562" max="2562" width="150.5703125" style="1" customWidth="1"/>
    <col min="2563" max="2563" width="4.5703125" style="1" customWidth="1"/>
    <col min="2564" max="2564" width="12.85546875" style="1" customWidth="1"/>
    <col min="2565" max="2816" width="9.140625" style="1"/>
    <col min="2817" max="2817" width="5.140625" style="1" customWidth="1"/>
    <col min="2818" max="2818" width="150.5703125" style="1" customWidth="1"/>
    <col min="2819" max="2819" width="4.5703125" style="1" customWidth="1"/>
    <col min="2820" max="2820" width="12.85546875" style="1" customWidth="1"/>
    <col min="2821" max="3072" width="9.140625" style="1"/>
    <col min="3073" max="3073" width="5.140625" style="1" customWidth="1"/>
    <col min="3074" max="3074" width="150.5703125" style="1" customWidth="1"/>
    <col min="3075" max="3075" width="4.5703125" style="1" customWidth="1"/>
    <col min="3076" max="3076" width="12.85546875" style="1" customWidth="1"/>
    <col min="3077" max="3328" width="9.140625" style="1"/>
    <col min="3329" max="3329" width="5.140625" style="1" customWidth="1"/>
    <col min="3330" max="3330" width="150.5703125" style="1" customWidth="1"/>
    <col min="3331" max="3331" width="4.5703125" style="1" customWidth="1"/>
    <col min="3332" max="3332" width="12.85546875" style="1" customWidth="1"/>
    <col min="3333" max="3584" width="9.140625" style="1"/>
    <col min="3585" max="3585" width="5.140625" style="1" customWidth="1"/>
    <col min="3586" max="3586" width="150.5703125" style="1" customWidth="1"/>
    <col min="3587" max="3587" width="4.5703125" style="1" customWidth="1"/>
    <col min="3588" max="3588" width="12.85546875" style="1" customWidth="1"/>
    <col min="3589" max="3840" width="9.140625" style="1"/>
    <col min="3841" max="3841" width="5.140625" style="1" customWidth="1"/>
    <col min="3842" max="3842" width="150.5703125" style="1" customWidth="1"/>
    <col min="3843" max="3843" width="4.5703125" style="1" customWidth="1"/>
    <col min="3844" max="3844" width="12.85546875" style="1" customWidth="1"/>
    <col min="3845" max="4096" width="9.140625" style="1"/>
    <col min="4097" max="4097" width="5.140625" style="1" customWidth="1"/>
    <col min="4098" max="4098" width="150.5703125" style="1" customWidth="1"/>
    <col min="4099" max="4099" width="4.5703125" style="1" customWidth="1"/>
    <col min="4100" max="4100" width="12.85546875" style="1" customWidth="1"/>
    <col min="4101" max="4352" width="9.140625" style="1"/>
    <col min="4353" max="4353" width="5.140625" style="1" customWidth="1"/>
    <col min="4354" max="4354" width="150.5703125" style="1" customWidth="1"/>
    <col min="4355" max="4355" width="4.5703125" style="1" customWidth="1"/>
    <col min="4356" max="4356" width="12.85546875" style="1" customWidth="1"/>
    <col min="4357" max="4608" width="9.140625" style="1"/>
    <col min="4609" max="4609" width="5.140625" style="1" customWidth="1"/>
    <col min="4610" max="4610" width="150.5703125" style="1" customWidth="1"/>
    <col min="4611" max="4611" width="4.5703125" style="1" customWidth="1"/>
    <col min="4612" max="4612" width="12.85546875" style="1" customWidth="1"/>
    <col min="4613" max="4864" width="9.140625" style="1"/>
    <col min="4865" max="4865" width="5.140625" style="1" customWidth="1"/>
    <col min="4866" max="4866" width="150.5703125" style="1" customWidth="1"/>
    <col min="4867" max="4867" width="4.5703125" style="1" customWidth="1"/>
    <col min="4868" max="4868" width="12.85546875" style="1" customWidth="1"/>
    <col min="4869" max="5120" width="9.140625" style="1"/>
    <col min="5121" max="5121" width="5.140625" style="1" customWidth="1"/>
    <col min="5122" max="5122" width="150.5703125" style="1" customWidth="1"/>
    <col min="5123" max="5123" width="4.5703125" style="1" customWidth="1"/>
    <col min="5124" max="5124" width="12.85546875" style="1" customWidth="1"/>
    <col min="5125" max="5376" width="9.140625" style="1"/>
    <col min="5377" max="5377" width="5.140625" style="1" customWidth="1"/>
    <col min="5378" max="5378" width="150.5703125" style="1" customWidth="1"/>
    <col min="5379" max="5379" width="4.5703125" style="1" customWidth="1"/>
    <col min="5380" max="5380" width="12.85546875" style="1" customWidth="1"/>
    <col min="5381" max="5632" width="9.140625" style="1"/>
    <col min="5633" max="5633" width="5.140625" style="1" customWidth="1"/>
    <col min="5634" max="5634" width="150.5703125" style="1" customWidth="1"/>
    <col min="5635" max="5635" width="4.5703125" style="1" customWidth="1"/>
    <col min="5636" max="5636" width="12.85546875" style="1" customWidth="1"/>
    <col min="5637" max="5888" width="9.140625" style="1"/>
    <col min="5889" max="5889" width="5.140625" style="1" customWidth="1"/>
    <col min="5890" max="5890" width="150.5703125" style="1" customWidth="1"/>
    <col min="5891" max="5891" width="4.5703125" style="1" customWidth="1"/>
    <col min="5892" max="5892" width="12.85546875" style="1" customWidth="1"/>
    <col min="5893" max="6144" width="9.140625" style="1"/>
    <col min="6145" max="6145" width="5.140625" style="1" customWidth="1"/>
    <col min="6146" max="6146" width="150.5703125" style="1" customWidth="1"/>
    <col min="6147" max="6147" width="4.5703125" style="1" customWidth="1"/>
    <col min="6148" max="6148" width="12.85546875" style="1" customWidth="1"/>
    <col min="6149" max="6400" width="9.140625" style="1"/>
    <col min="6401" max="6401" width="5.140625" style="1" customWidth="1"/>
    <col min="6402" max="6402" width="150.5703125" style="1" customWidth="1"/>
    <col min="6403" max="6403" width="4.5703125" style="1" customWidth="1"/>
    <col min="6404" max="6404" width="12.85546875" style="1" customWidth="1"/>
    <col min="6405" max="6656" width="9.140625" style="1"/>
    <col min="6657" max="6657" width="5.140625" style="1" customWidth="1"/>
    <col min="6658" max="6658" width="150.5703125" style="1" customWidth="1"/>
    <col min="6659" max="6659" width="4.5703125" style="1" customWidth="1"/>
    <col min="6660" max="6660" width="12.85546875" style="1" customWidth="1"/>
    <col min="6661" max="6912" width="9.140625" style="1"/>
    <col min="6913" max="6913" width="5.140625" style="1" customWidth="1"/>
    <col min="6914" max="6914" width="150.5703125" style="1" customWidth="1"/>
    <col min="6915" max="6915" width="4.5703125" style="1" customWidth="1"/>
    <col min="6916" max="6916" width="12.85546875" style="1" customWidth="1"/>
    <col min="6917" max="7168" width="9.140625" style="1"/>
    <col min="7169" max="7169" width="5.140625" style="1" customWidth="1"/>
    <col min="7170" max="7170" width="150.5703125" style="1" customWidth="1"/>
    <col min="7171" max="7171" width="4.5703125" style="1" customWidth="1"/>
    <col min="7172" max="7172" width="12.85546875" style="1" customWidth="1"/>
    <col min="7173" max="7424" width="9.140625" style="1"/>
    <col min="7425" max="7425" width="5.140625" style="1" customWidth="1"/>
    <col min="7426" max="7426" width="150.5703125" style="1" customWidth="1"/>
    <col min="7427" max="7427" width="4.5703125" style="1" customWidth="1"/>
    <col min="7428" max="7428" width="12.85546875" style="1" customWidth="1"/>
    <col min="7429" max="7680" width="9.140625" style="1"/>
    <col min="7681" max="7681" width="5.140625" style="1" customWidth="1"/>
    <col min="7682" max="7682" width="150.5703125" style="1" customWidth="1"/>
    <col min="7683" max="7683" width="4.5703125" style="1" customWidth="1"/>
    <col min="7684" max="7684" width="12.85546875" style="1" customWidth="1"/>
    <col min="7685" max="7936" width="9.140625" style="1"/>
    <col min="7937" max="7937" width="5.140625" style="1" customWidth="1"/>
    <col min="7938" max="7938" width="150.5703125" style="1" customWidth="1"/>
    <col min="7939" max="7939" width="4.5703125" style="1" customWidth="1"/>
    <col min="7940" max="7940" width="12.85546875" style="1" customWidth="1"/>
    <col min="7941" max="8192" width="9.140625" style="1"/>
    <col min="8193" max="8193" width="5.140625" style="1" customWidth="1"/>
    <col min="8194" max="8194" width="150.5703125" style="1" customWidth="1"/>
    <col min="8195" max="8195" width="4.5703125" style="1" customWidth="1"/>
    <col min="8196" max="8196" width="12.85546875" style="1" customWidth="1"/>
    <col min="8197" max="8448" width="9.140625" style="1"/>
    <col min="8449" max="8449" width="5.140625" style="1" customWidth="1"/>
    <col min="8450" max="8450" width="150.5703125" style="1" customWidth="1"/>
    <col min="8451" max="8451" width="4.5703125" style="1" customWidth="1"/>
    <col min="8452" max="8452" width="12.85546875" style="1" customWidth="1"/>
    <col min="8453" max="8704" width="9.140625" style="1"/>
    <col min="8705" max="8705" width="5.140625" style="1" customWidth="1"/>
    <col min="8706" max="8706" width="150.5703125" style="1" customWidth="1"/>
    <col min="8707" max="8707" width="4.5703125" style="1" customWidth="1"/>
    <col min="8708" max="8708" width="12.85546875" style="1" customWidth="1"/>
    <col min="8709" max="8960" width="9.140625" style="1"/>
    <col min="8961" max="8961" width="5.140625" style="1" customWidth="1"/>
    <col min="8962" max="8962" width="150.5703125" style="1" customWidth="1"/>
    <col min="8963" max="8963" width="4.5703125" style="1" customWidth="1"/>
    <col min="8964" max="8964" width="12.85546875" style="1" customWidth="1"/>
    <col min="8965" max="9216" width="9.140625" style="1"/>
    <col min="9217" max="9217" width="5.140625" style="1" customWidth="1"/>
    <col min="9218" max="9218" width="150.5703125" style="1" customWidth="1"/>
    <col min="9219" max="9219" width="4.5703125" style="1" customWidth="1"/>
    <col min="9220" max="9220" width="12.85546875" style="1" customWidth="1"/>
    <col min="9221" max="9472" width="9.140625" style="1"/>
    <col min="9473" max="9473" width="5.140625" style="1" customWidth="1"/>
    <col min="9474" max="9474" width="150.5703125" style="1" customWidth="1"/>
    <col min="9475" max="9475" width="4.5703125" style="1" customWidth="1"/>
    <col min="9476" max="9476" width="12.85546875" style="1" customWidth="1"/>
    <col min="9477" max="9728" width="9.140625" style="1"/>
    <col min="9729" max="9729" width="5.140625" style="1" customWidth="1"/>
    <col min="9730" max="9730" width="150.5703125" style="1" customWidth="1"/>
    <col min="9731" max="9731" width="4.5703125" style="1" customWidth="1"/>
    <col min="9732" max="9732" width="12.85546875" style="1" customWidth="1"/>
    <col min="9733" max="9984" width="9.140625" style="1"/>
    <col min="9985" max="9985" width="5.140625" style="1" customWidth="1"/>
    <col min="9986" max="9986" width="150.5703125" style="1" customWidth="1"/>
    <col min="9987" max="9987" width="4.5703125" style="1" customWidth="1"/>
    <col min="9988" max="9988" width="12.85546875" style="1" customWidth="1"/>
    <col min="9989" max="10240" width="9.140625" style="1"/>
    <col min="10241" max="10241" width="5.140625" style="1" customWidth="1"/>
    <col min="10242" max="10242" width="150.5703125" style="1" customWidth="1"/>
    <col min="10243" max="10243" width="4.5703125" style="1" customWidth="1"/>
    <col min="10244" max="10244" width="12.85546875" style="1" customWidth="1"/>
    <col min="10245" max="10496" width="9.140625" style="1"/>
    <col min="10497" max="10497" width="5.140625" style="1" customWidth="1"/>
    <col min="10498" max="10498" width="150.5703125" style="1" customWidth="1"/>
    <col min="10499" max="10499" width="4.5703125" style="1" customWidth="1"/>
    <col min="10500" max="10500" width="12.85546875" style="1" customWidth="1"/>
    <col min="10501" max="10752" width="9.140625" style="1"/>
    <col min="10753" max="10753" width="5.140625" style="1" customWidth="1"/>
    <col min="10754" max="10754" width="150.5703125" style="1" customWidth="1"/>
    <col min="10755" max="10755" width="4.5703125" style="1" customWidth="1"/>
    <col min="10756" max="10756" width="12.85546875" style="1" customWidth="1"/>
    <col min="10757" max="11008" width="9.140625" style="1"/>
    <col min="11009" max="11009" width="5.140625" style="1" customWidth="1"/>
    <col min="11010" max="11010" width="150.5703125" style="1" customWidth="1"/>
    <col min="11011" max="11011" width="4.5703125" style="1" customWidth="1"/>
    <col min="11012" max="11012" width="12.85546875" style="1" customWidth="1"/>
    <col min="11013" max="11264" width="9.140625" style="1"/>
    <col min="11265" max="11265" width="5.140625" style="1" customWidth="1"/>
    <col min="11266" max="11266" width="150.5703125" style="1" customWidth="1"/>
    <col min="11267" max="11267" width="4.5703125" style="1" customWidth="1"/>
    <col min="11268" max="11268" width="12.85546875" style="1" customWidth="1"/>
    <col min="11269" max="11520" width="9.140625" style="1"/>
    <col min="11521" max="11521" width="5.140625" style="1" customWidth="1"/>
    <col min="11522" max="11522" width="150.5703125" style="1" customWidth="1"/>
    <col min="11523" max="11523" width="4.5703125" style="1" customWidth="1"/>
    <col min="11524" max="11524" width="12.85546875" style="1" customWidth="1"/>
    <col min="11525" max="11776" width="9.140625" style="1"/>
    <col min="11777" max="11777" width="5.140625" style="1" customWidth="1"/>
    <col min="11778" max="11778" width="150.5703125" style="1" customWidth="1"/>
    <col min="11779" max="11779" width="4.5703125" style="1" customWidth="1"/>
    <col min="11780" max="11780" width="12.85546875" style="1" customWidth="1"/>
    <col min="11781" max="12032" width="9.140625" style="1"/>
    <col min="12033" max="12033" width="5.140625" style="1" customWidth="1"/>
    <col min="12034" max="12034" width="150.5703125" style="1" customWidth="1"/>
    <col min="12035" max="12035" width="4.5703125" style="1" customWidth="1"/>
    <col min="12036" max="12036" width="12.85546875" style="1" customWidth="1"/>
    <col min="12037" max="12288" width="9.140625" style="1"/>
    <col min="12289" max="12289" width="5.140625" style="1" customWidth="1"/>
    <col min="12290" max="12290" width="150.5703125" style="1" customWidth="1"/>
    <col min="12291" max="12291" width="4.5703125" style="1" customWidth="1"/>
    <col min="12292" max="12292" width="12.85546875" style="1" customWidth="1"/>
    <col min="12293" max="12544" width="9.140625" style="1"/>
    <col min="12545" max="12545" width="5.140625" style="1" customWidth="1"/>
    <col min="12546" max="12546" width="150.5703125" style="1" customWidth="1"/>
    <col min="12547" max="12547" width="4.5703125" style="1" customWidth="1"/>
    <col min="12548" max="12548" width="12.85546875" style="1" customWidth="1"/>
    <col min="12549" max="12800" width="9.140625" style="1"/>
    <col min="12801" max="12801" width="5.140625" style="1" customWidth="1"/>
    <col min="12802" max="12802" width="150.5703125" style="1" customWidth="1"/>
    <col min="12803" max="12803" width="4.5703125" style="1" customWidth="1"/>
    <col min="12804" max="12804" width="12.85546875" style="1" customWidth="1"/>
    <col min="12805" max="13056" width="9.140625" style="1"/>
    <col min="13057" max="13057" width="5.140625" style="1" customWidth="1"/>
    <col min="13058" max="13058" width="150.5703125" style="1" customWidth="1"/>
    <col min="13059" max="13059" width="4.5703125" style="1" customWidth="1"/>
    <col min="13060" max="13060" width="12.85546875" style="1" customWidth="1"/>
    <col min="13061" max="13312" width="9.140625" style="1"/>
    <col min="13313" max="13313" width="5.140625" style="1" customWidth="1"/>
    <col min="13314" max="13314" width="150.5703125" style="1" customWidth="1"/>
    <col min="13315" max="13315" width="4.5703125" style="1" customWidth="1"/>
    <col min="13316" max="13316" width="12.85546875" style="1" customWidth="1"/>
    <col min="13317" max="13568" width="9.140625" style="1"/>
    <col min="13569" max="13569" width="5.140625" style="1" customWidth="1"/>
    <col min="13570" max="13570" width="150.5703125" style="1" customWidth="1"/>
    <col min="13571" max="13571" width="4.5703125" style="1" customWidth="1"/>
    <col min="13572" max="13572" width="12.85546875" style="1" customWidth="1"/>
    <col min="13573" max="13824" width="9.140625" style="1"/>
    <col min="13825" max="13825" width="5.140625" style="1" customWidth="1"/>
    <col min="13826" max="13826" width="150.5703125" style="1" customWidth="1"/>
    <col min="13827" max="13827" width="4.5703125" style="1" customWidth="1"/>
    <col min="13828" max="13828" width="12.85546875" style="1" customWidth="1"/>
    <col min="13829" max="14080" width="9.140625" style="1"/>
    <col min="14081" max="14081" width="5.140625" style="1" customWidth="1"/>
    <col min="14082" max="14082" width="150.5703125" style="1" customWidth="1"/>
    <col min="14083" max="14083" width="4.5703125" style="1" customWidth="1"/>
    <col min="14084" max="14084" width="12.85546875" style="1" customWidth="1"/>
    <col min="14085" max="14336" width="9.140625" style="1"/>
    <col min="14337" max="14337" width="5.140625" style="1" customWidth="1"/>
    <col min="14338" max="14338" width="150.5703125" style="1" customWidth="1"/>
    <col min="14339" max="14339" width="4.5703125" style="1" customWidth="1"/>
    <col min="14340" max="14340" width="12.85546875" style="1" customWidth="1"/>
    <col min="14341" max="14592" width="9.140625" style="1"/>
    <col min="14593" max="14593" width="5.140625" style="1" customWidth="1"/>
    <col min="14594" max="14594" width="150.5703125" style="1" customWidth="1"/>
    <col min="14595" max="14595" width="4.5703125" style="1" customWidth="1"/>
    <col min="14596" max="14596" width="12.85546875" style="1" customWidth="1"/>
    <col min="14597" max="14848" width="9.140625" style="1"/>
    <col min="14849" max="14849" width="5.140625" style="1" customWidth="1"/>
    <col min="14850" max="14850" width="150.5703125" style="1" customWidth="1"/>
    <col min="14851" max="14851" width="4.5703125" style="1" customWidth="1"/>
    <col min="14852" max="14852" width="12.85546875" style="1" customWidth="1"/>
    <col min="14853" max="15104" width="9.140625" style="1"/>
    <col min="15105" max="15105" width="5.140625" style="1" customWidth="1"/>
    <col min="15106" max="15106" width="150.5703125" style="1" customWidth="1"/>
    <col min="15107" max="15107" width="4.5703125" style="1" customWidth="1"/>
    <col min="15108" max="15108" width="12.85546875" style="1" customWidth="1"/>
    <col min="15109" max="15360" width="9.140625" style="1"/>
    <col min="15361" max="15361" width="5.140625" style="1" customWidth="1"/>
    <col min="15362" max="15362" width="150.5703125" style="1" customWidth="1"/>
    <col min="15363" max="15363" width="4.5703125" style="1" customWidth="1"/>
    <col min="15364" max="15364" width="12.85546875" style="1" customWidth="1"/>
    <col min="15365" max="15616" width="9.140625" style="1"/>
    <col min="15617" max="15617" width="5.140625" style="1" customWidth="1"/>
    <col min="15618" max="15618" width="150.5703125" style="1" customWidth="1"/>
    <col min="15619" max="15619" width="4.5703125" style="1" customWidth="1"/>
    <col min="15620" max="15620" width="12.85546875" style="1" customWidth="1"/>
    <col min="15621" max="15872" width="9.140625" style="1"/>
    <col min="15873" max="15873" width="5.140625" style="1" customWidth="1"/>
    <col min="15874" max="15874" width="150.5703125" style="1" customWidth="1"/>
    <col min="15875" max="15875" width="4.5703125" style="1" customWidth="1"/>
    <col min="15876" max="15876" width="12.85546875" style="1" customWidth="1"/>
    <col min="15877" max="16128" width="9.140625" style="1"/>
    <col min="16129" max="16129" width="5.140625" style="1" customWidth="1"/>
    <col min="16130" max="16130" width="150.5703125" style="1" customWidth="1"/>
    <col min="16131" max="16131" width="4.5703125" style="1" customWidth="1"/>
    <col min="16132" max="16132" width="12.85546875" style="1" customWidth="1"/>
    <col min="16133" max="16384" width="9.140625" style="1"/>
  </cols>
  <sheetData>
    <row r="1" spans="1:5" ht="12.75" customHeight="1">
      <c r="B1" s="2" t="s">
        <v>0</v>
      </c>
      <c r="C1" s="2"/>
      <c r="D1" s="2"/>
    </row>
    <row r="2" spans="1:5" ht="12.75" customHeight="1">
      <c r="B2" s="2" t="s">
        <v>1</v>
      </c>
      <c r="C2" s="2"/>
      <c r="D2" s="2"/>
    </row>
    <row r="3" spans="1:5" ht="12.75" customHeight="1">
      <c r="B3" s="2" t="s">
        <v>2</v>
      </c>
      <c r="C3" s="2"/>
      <c r="D3" s="2"/>
    </row>
    <row r="4" spans="1:5" ht="15.75">
      <c r="B4" s="2" t="s">
        <v>3</v>
      </c>
      <c r="C4" s="2"/>
      <c r="D4" s="2"/>
    </row>
    <row r="5" spans="1:5" ht="15.75">
      <c r="B5" s="2" t="s">
        <v>72</v>
      </c>
      <c r="C5" s="2"/>
      <c r="D5" s="2"/>
    </row>
    <row r="7" spans="1:5">
      <c r="A7" s="3" t="s">
        <v>5</v>
      </c>
      <c r="B7" s="3"/>
      <c r="C7" s="3"/>
      <c r="D7" s="3"/>
    </row>
    <row r="8" spans="1:5" ht="12.75" customHeight="1">
      <c r="A8" s="4" t="s">
        <v>73</v>
      </c>
      <c r="B8" s="3"/>
      <c r="C8" s="3"/>
      <c r="D8" s="3"/>
    </row>
    <row r="9" spans="1:5" ht="9.75" customHeight="1">
      <c r="A9" s="5" t="s">
        <v>74</v>
      </c>
      <c r="B9" s="5"/>
      <c r="C9" s="5"/>
      <c r="D9" s="5"/>
    </row>
    <row r="10" spans="1:5">
      <c r="A10" s="6" t="s">
        <v>8</v>
      </c>
      <c r="B10" s="6"/>
      <c r="C10" s="6"/>
      <c r="D10" s="6"/>
    </row>
    <row r="11" spans="1:5" ht="9" customHeight="1">
      <c r="A11" s="5" t="s">
        <v>9</v>
      </c>
      <c r="B11" s="5"/>
      <c r="C11" s="5"/>
      <c r="D11" s="5"/>
    </row>
    <row r="13" spans="1:5" ht="60">
      <c r="A13" s="7" t="s">
        <v>10</v>
      </c>
      <c r="B13" s="8" t="s">
        <v>11</v>
      </c>
      <c r="C13" s="7" t="s">
        <v>12</v>
      </c>
      <c r="D13" s="7" t="s">
        <v>13</v>
      </c>
    </row>
    <row r="14" spans="1:5">
      <c r="A14" s="7">
        <v>1</v>
      </c>
      <c r="B14" s="7">
        <v>2</v>
      </c>
      <c r="C14" s="7">
        <v>3</v>
      </c>
      <c r="D14" s="7">
        <v>4</v>
      </c>
    </row>
    <row r="15" spans="1:5">
      <c r="A15" s="9" t="s">
        <v>14</v>
      </c>
      <c r="B15" s="10" t="s">
        <v>15</v>
      </c>
      <c r="C15" s="11">
        <f>[2]Р1!F7</f>
        <v>5</v>
      </c>
      <c r="D15" s="12" t="e">
        <f>([2]Р1!F7+[2]Р1!F8+[2]Р1!F9+[2]Р1!F10)/4</f>
        <v>#N/A</v>
      </c>
      <c r="E15" s="1" t="e">
        <f>C15+C16+C17+C18+C19+C20+C22+C24+C28+C30+C32+C33+C34+C35+C37+C38+C39+C40+C41</f>
        <v>#N/A</v>
      </c>
    </row>
    <row r="16" spans="1:5">
      <c r="A16" s="9" t="s">
        <v>16</v>
      </c>
      <c r="B16" s="10" t="s">
        <v>17</v>
      </c>
      <c r="C16" s="11">
        <f>[2]Р2!F7</f>
        <v>5</v>
      </c>
      <c r="D16" s="12" t="e">
        <f>([2]Р2!F7+[2]Р2!F8+[2]Р2!F9)/3</f>
        <v>#N/A</v>
      </c>
    </row>
    <row r="17" spans="1:4">
      <c r="A17" s="9" t="s">
        <v>18</v>
      </c>
      <c r="B17" s="10" t="s">
        <v>19</v>
      </c>
      <c r="C17" s="11">
        <f>[2]Р3!E7</f>
        <v>5</v>
      </c>
      <c r="D17" s="12">
        <f>([2]Р3!E7+[2]Р3!E9+[2]Р3!E8)/3</f>
        <v>1.6666666666666667</v>
      </c>
    </row>
    <row r="18" spans="1:4">
      <c r="A18" s="9" t="s">
        <v>20</v>
      </c>
      <c r="B18" s="10" t="s">
        <v>21</v>
      </c>
      <c r="C18" s="11">
        <f>[2]Р4!E7</f>
        <v>5</v>
      </c>
      <c r="D18" s="12">
        <f>([2]Р4!E7+[2]Р4!E8+[2]Р4!E9)/3</f>
        <v>1.6666666666666667</v>
      </c>
    </row>
    <row r="19" spans="1:4">
      <c r="A19" s="9" t="s">
        <v>22</v>
      </c>
      <c r="B19" s="10" t="s">
        <v>23</v>
      </c>
      <c r="C19" s="11">
        <f>[2]Р5!F7</f>
        <v>4</v>
      </c>
      <c r="D19" s="12">
        <v>0</v>
      </c>
    </row>
    <row r="20" spans="1:4" ht="36">
      <c r="A20" s="9" t="s">
        <v>24</v>
      </c>
      <c r="B20" s="10" t="s">
        <v>75</v>
      </c>
      <c r="C20" s="11">
        <f>[2]Р6!F7</f>
        <v>5</v>
      </c>
      <c r="D20" s="12">
        <v>3.5</v>
      </c>
    </row>
    <row r="21" spans="1:4" ht="48">
      <c r="A21" s="9" t="s">
        <v>26</v>
      </c>
      <c r="B21" s="10" t="s">
        <v>76</v>
      </c>
      <c r="C21" s="11" t="str">
        <f>[2]Р7!J7</f>
        <v>Х</v>
      </c>
      <c r="D21" s="13" t="e">
        <f>([2]Р7!J7+[2]Р7!J8)/2</f>
        <v>#VALUE!</v>
      </c>
    </row>
    <row r="22" spans="1:4" ht="24">
      <c r="A22" s="9" t="s">
        <v>28</v>
      </c>
      <c r="B22" s="10" t="s">
        <v>77</v>
      </c>
      <c r="C22" s="11" t="e">
        <f>[2]Р8!H7</f>
        <v>#N/A</v>
      </c>
      <c r="D22" s="13" t="e">
        <f>([2]Р8!H7+[2]Р8!H8)/2</f>
        <v>#N/A</v>
      </c>
    </row>
    <row r="23" spans="1:4" ht="24">
      <c r="A23" s="9" t="s">
        <v>30</v>
      </c>
      <c r="B23" s="10" t="s">
        <v>78</v>
      </c>
      <c r="C23" s="11" t="str">
        <f>[2]Р9!H7</f>
        <v>Х</v>
      </c>
      <c r="D23" s="13" t="e">
        <f>([2]Р9!H7+[2]Р9!H8)/2</f>
        <v>#VALUE!</v>
      </c>
    </row>
    <row r="24" spans="1:4">
      <c r="A24" s="9" t="s">
        <v>32</v>
      </c>
      <c r="B24" s="10" t="s">
        <v>33</v>
      </c>
      <c r="C24" s="11">
        <f>[2]Р10!F7</f>
        <v>5</v>
      </c>
      <c r="D24" s="12" t="e">
        <f>([2]Р10!F7+[2]Р10!F8+[2]Р10!F9)/3</f>
        <v>#N/A</v>
      </c>
    </row>
    <row r="25" spans="1:4" ht="24">
      <c r="A25" s="9" t="s">
        <v>34</v>
      </c>
      <c r="B25" s="10" t="s">
        <v>79</v>
      </c>
      <c r="C25" s="11" t="str">
        <f>[2]Р11!F7</f>
        <v>норма</v>
      </c>
      <c r="D25" s="14" t="s">
        <v>36</v>
      </c>
    </row>
    <row r="26" spans="1:4" ht="24">
      <c r="A26" s="9" t="s">
        <v>37</v>
      </c>
      <c r="B26" s="10" t="s">
        <v>80</v>
      </c>
      <c r="C26" s="11" t="str">
        <f>[2]Р12!F7</f>
        <v>Х</v>
      </c>
      <c r="D26" s="14" t="s">
        <v>36</v>
      </c>
    </row>
    <row r="27" spans="1:4" ht="24">
      <c r="A27" s="9" t="s">
        <v>39</v>
      </c>
      <c r="B27" s="10" t="s">
        <v>81</v>
      </c>
      <c r="C27" s="11">
        <f>[2]Р13!F7</f>
        <v>5</v>
      </c>
      <c r="D27" s="12" t="e">
        <f>([2]Р13!F7+[2]Р13!F8+[2]Р13!F9)/3</f>
        <v>#N/A</v>
      </c>
    </row>
    <row r="28" spans="1:4">
      <c r="A28" s="9" t="s">
        <v>41</v>
      </c>
      <c r="B28" s="10" t="s">
        <v>42</v>
      </c>
      <c r="C28" s="11">
        <f>[2]Р14!F7</f>
        <v>5</v>
      </c>
      <c r="D28" s="12" t="e">
        <f>([2]Р14!F7+[2]Р14!F8+[2]Р14!F9)/3</f>
        <v>#N/A</v>
      </c>
    </row>
    <row r="29" spans="1:4" ht="24">
      <c r="A29" s="9" t="s">
        <v>43</v>
      </c>
      <c r="B29" s="10" t="s">
        <v>44</v>
      </c>
      <c r="C29" s="11" t="str">
        <f>[2]Р15!F7</f>
        <v>Х</v>
      </c>
      <c r="D29" s="12" t="e">
        <f>([2]Р15!F7+[2]Р15!F8)/2</f>
        <v>#VALUE!</v>
      </c>
    </row>
    <row r="30" spans="1:4">
      <c r="A30" s="9" t="s">
        <v>45</v>
      </c>
      <c r="B30" s="10" t="s">
        <v>82</v>
      </c>
      <c r="C30" s="11">
        <f>[2]Р16!F7</f>
        <v>5</v>
      </c>
      <c r="D30" s="12" t="e">
        <f>([2]Р16!F7+[2]Р16!F8+[2]Р16!F9)/3</f>
        <v>#N/A</v>
      </c>
    </row>
    <row r="31" spans="1:4" ht="24">
      <c r="A31" s="9" t="s">
        <v>47</v>
      </c>
      <c r="B31" s="10" t="s">
        <v>83</v>
      </c>
      <c r="C31" s="11" t="str">
        <f>[2]Р17!F7</f>
        <v>Х</v>
      </c>
      <c r="D31" s="12" t="e">
        <f>([2]Р17!F7+[2]Р17!F8)/2</f>
        <v>#VALUE!</v>
      </c>
    </row>
    <row r="32" spans="1:4">
      <c r="A32" s="9" t="s">
        <v>49</v>
      </c>
      <c r="B32" s="10" t="s">
        <v>50</v>
      </c>
      <c r="C32" s="11">
        <f>[2]Р18!H7</f>
        <v>0</v>
      </c>
      <c r="D32" s="12" t="e">
        <f>([2]Р18!H7+[2]Р18!H11)/2</f>
        <v>#N/A</v>
      </c>
    </row>
    <row r="33" spans="1:4">
      <c r="A33" s="9" t="s">
        <v>51</v>
      </c>
      <c r="B33" s="10" t="s">
        <v>84</v>
      </c>
      <c r="C33" s="11">
        <f>[2]Р19!F7</f>
        <v>5</v>
      </c>
      <c r="D33" s="12" t="e">
        <f>([2]Р19!F7+[2]Р19!F8+[2]Р19!F9)/3</f>
        <v>#N/A</v>
      </c>
    </row>
    <row r="34" spans="1:4">
      <c r="A34" s="9" t="s">
        <v>53</v>
      </c>
      <c r="B34" s="10" t="s">
        <v>54</v>
      </c>
      <c r="C34" s="11">
        <f>[2]Р20!D7</f>
        <v>5</v>
      </c>
      <c r="D34" s="12">
        <f>([2]Р20!D7+[2]Р20!D8+[2]Р20!D9)/3</f>
        <v>1.6666666666666667</v>
      </c>
    </row>
    <row r="35" spans="1:4">
      <c r="A35" s="9" t="s">
        <v>55</v>
      </c>
      <c r="B35" s="10" t="s">
        <v>56</v>
      </c>
      <c r="C35" s="11">
        <f>[2]Р21!D7</f>
        <v>5</v>
      </c>
      <c r="D35" s="12">
        <f>([2]Р21!D7+[2]Р21!D8+[2]Р21!D9)/3</f>
        <v>1.6666666666666667</v>
      </c>
    </row>
    <row r="36" spans="1:4" ht="24">
      <c r="A36" s="9" t="s">
        <v>57</v>
      </c>
      <c r="B36" s="10" t="s">
        <v>85</v>
      </c>
      <c r="C36" s="11" t="str">
        <f>[2]Р22!D7</f>
        <v>Х</v>
      </c>
      <c r="D36" s="13" t="e">
        <f>([2]Р22!D7+[2]Р22!D8)/2</f>
        <v>#VALUE!</v>
      </c>
    </row>
    <row r="37" spans="1:4">
      <c r="A37" s="9" t="s">
        <v>59</v>
      </c>
      <c r="B37" s="10" t="s">
        <v>60</v>
      </c>
      <c r="C37" s="11">
        <f>[2]Р23!F7</f>
        <v>5</v>
      </c>
      <c r="D37" s="12">
        <f>([2]Р23!F7+[2]Р23!F8+[2]Р23!F9)/3</f>
        <v>1.6666666666666667</v>
      </c>
    </row>
    <row r="38" spans="1:4">
      <c r="A38" s="9" t="s">
        <v>61</v>
      </c>
      <c r="B38" s="10" t="s">
        <v>62</v>
      </c>
      <c r="C38" s="11">
        <f>[2]Р24!F7</f>
        <v>5</v>
      </c>
      <c r="D38" s="12" t="e">
        <f>([2]Р24!F7+[2]Р24!F8+[2]Р24!F9)/3</f>
        <v>#N/A</v>
      </c>
    </row>
    <row r="39" spans="1:4">
      <c r="A39" s="9" t="s">
        <v>63</v>
      </c>
      <c r="B39" s="10" t="s">
        <v>64</v>
      </c>
      <c r="C39" s="11">
        <f>[2]Р25!D7</f>
        <v>5</v>
      </c>
      <c r="D39" s="12">
        <f>([2]Р25!D7+[2]Р25!D8+[2]Р25!D9)/3</f>
        <v>1.6666666666666667</v>
      </c>
    </row>
    <row r="40" spans="1:4">
      <c r="A40" s="9" t="s">
        <v>65</v>
      </c>
      <c r="B40" s="10" t="s">
        <v>66</v>
      </c>
      <c r="C40" s="11">
        <f>[2]Р26!D7</f>
        <v>5</v>
      </c>
      <c r="D40" s="12">
        <v>2.5</v>
      </c>
    </row>
    <row r="41" spans="1:4">
      <c r="A41" s="9" t="s">
        <v>67</v>
      </c>
      <c r="B41" s="10" t="s">
        <v>68</v>
      </c>
      <c r="C41" s="11">
        <f>[2]Р27!F7</f>
        <v>5</v>
      </c>
      <c r="D41" s="12" t="e">
        <f>([2]Р27!F7+[2]Р27!F8+[2]Р27!F9)/3</f>
        <v>#N/A</v>
      </c>
    </row>
    <row r="42" spans="1:4" ht="36">
      <c r="A42" s="9" t="s">
        <v>69</v>
      </c>
      <c r="B42" s="10" t="s">
        <v>86</v>
      </c>
      <c r="C42" s="11" t="str">
        <f>[2]Р28!F7</f>
        <v>Х</v>
      </c>
      <c r="D42" s="13" t="e">
        <f>([2]Р28!F7+[2]Р28!F8)/2</f>
        <v>#VALUE!</v>
      </c>
    </row>
    <row r="43" spans="1:4" ht="24">
      <c r="A43" s="9" t="s">
        <v>71</v>
      </c>
      <c r="B43" s="10"/>
      <c r="C43" s="11">
        <v>89</v>
      </c>
      <c r="D43" s="15" t="e">
        <f>SUM(D15:D42)</f>
        <v>#N/A</v>
      </c>
    </row>
  </sheetData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ageMargins left="0.18" right="0.16" top="0.2" bottom="0.15" header="0.16" footer="0.15"/>
  <pageSetup paperSize="9" scale="59" fitToWidth="2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85" workbookViewId="0">
      <selection activeCell="B31" sqref="B31"/>
    </sheetView>
  </sheetViews>
  <sheetFormatPr defaultRowHeight="12"/>
  <cols>
    <col min="1" max="1" width="5.140625" style="1" customWidth="1"/>
    <col min="2" max="2" width="150.5703125" style="1" customWidth="1"/>
    <col min="3" max="3" width="4.5703125" style="1" customWidth="1"/>
    <col min="4" max="4" width="12.85546875" style="1" customWidth="1"/>
    <col min="5" max="256" width="9.140625" style="1"/>
    <col min="257" max="257" width="5.140625" style="1" customWidth="1"/>
    <col min="258" max="258" width="150.5703125" style="1" customWidth="1"/>
    <col min="259" max="259" width="4.5703125" style="1" customWidth="1"/>
    <col min="260" max="260" width="12.85546875" style="1" customWidth="1"/>
    <col min="261" max="512" width="9.140625" style="1"/>
    <col min="513" max="513" width="5.140625" style="1" customWidth="1"/>
    <col min="514" max="514" width="150.5703125" style="1" customWidth="1"/>
    <col min="515" max="515" width="4.5703125" style="1" customWidth="1"/>
    <col min="516" max="516" width="12.85546875" style="1" customWidth="1"/>
    <col min="517" max="768" width="9.140625" style="1"/>
    <col min="769" max="769" width="5.140625" style="1" customWidth="1"/>
    <col min="770" max="770" width="150.5703125" style="1" customWidth="1"/>
    <col min="771" max="771" width="4.5703125" style="1" customWidth="1"/>
    <col min="772" max="772" width="12.85546875" style="1" customWidth="1"/>
    <col min="773" max="1024" width="9.140625" style="1"/>
    <col min="1025" max="1025" width="5.140625" style="1" customWidth="1"/>
    <col min="1026" max="1026" width="150.5703125" style="1" customWidth="1"/>
    <col min="1027" max="1027" width="4.5703125" style="1" customWidth="1"/>
    <col min="1028" max="1028" width="12.85546875" style="1" customWidth="1"/>
    <col min="1029" max="1280" width="9.140625" style="1"/>
    <col min="1281" max="1281" width="5.140625" style="1" customWidth="1"/>
    <col min="1282" max="1282" width="150.5703125" style="1" customWidth="1"/>
    <col min="1283" max="1283" width="4.5703125" style="1" customWidth="1"/>
    <col min="1284" max="1284" width="12.85546875" style="1" customWidth="1"/>
    <col min="1285" max="1536" width="9.140625" style="1"/>
    <col min="1537" max="1537" width="5.140625" style="1" customWidth="1"/>
    <col min="1538" max="1538" width="150.5703125" style="1" customWidth="1"/>
    <col min="1539" max="1539" width="4.5703125" style="1" customWidth="1"/>
    <col min="1540" max="1540" width="12.85546875" style="1" customWidth="1"/>
    <col min="1541" max="1792" width="9.140625" style="1"/>
    <col min="1793" max="1793" width="5.140625" style="1" customWidth="1"/>
    <col min="1794" max="1794" width="150.5703125" style="1" customWidth="1"/>
    <col min="1795" max="1795" width="4.5703125" style="1" customWidth="1"/>
    <col min="1796" max="1796" width="12.85546875" style="1" customWidth="1"/>
    <col min="1797" max="2048" width="9.140625" style="1"/>
    <col min="2049" max="2049" width="5.140625" style="1" customWidth="1"/>
    <col min="2050" max="2050" width="150.5703125" style="1" customWidth="1"/>
    <col min="2051" max="2051" width="4.5703125" style="1" customWidth="1"/>
    <col min="2052" max="2052" width="12.85546875" style="1" customWidth="1"/>
    <col min="2053" max="2304" width="9.140625" style="1"/>
    <col min="2305" max="2305" width="5.140625" style="1" customWidth="1"/>
    <col min="2306" max="2306" width="150.5703125" style="1" customWidth="1"/>
    <col min="2307" max="2307" width="4.5703125" style="1" customWidth="1"/>
    <col min="2308" max="2308" width="12.85546875" style="1" customWidth="1"/>
    <col min="2309" max="2560" width="9.140625" style="1"/>
    <col min="2561" max="2561" width="5.140625" style="1" customWidth="1"/>
    <col min="2562" max="2562" width="150.5703125" style="1" customWidth="1"/>
    <col min="2563" max="2563" width="4.5703125" style="1" customWidth="1"/>
    <col min="2564" max="2564" width="12.85546875" style="1" customWidth="1"/>
    <col min="2565" max="2816" width="9.140625" style="1"/>
    <col min="2817" max="2817" width="5.140625" style="1" customWidth="1"/>
    <col min="2818" max="2818" width="150.5703125" style="1" customWidth="1"/>
    <col min="2819" max="2819" width="4.5703125" style="1" customWidth="1"/>
    <col min="2820" max="2820" width="12.85546875" style="1" customWidth="1"/>
    <col min="2821" max="3072" width="9.140625" style="1"/>
    <col min="3073" max="3073" width="5.140625" style="1" customWidth="1"/>
    <col min="3074" max="3074" width="150.5703125" style="1" customWidth="1"/>
    <col min="3075" max="3075" width="4.5703125" style="1" customWidth="1"/>
    <col min="3076" max="3076" width="12.85546875" style="1" customWidth="1"/>
    <col min="3077" max="3328" width="9.140625" style="1"/>
    <col min="3329" max="3329" width="5.140625" style="1" customWidth="1"/>
    <col min="3330" max="3330" width="150.5703125" style="1" customWidth="1"/>
    <col min="3331" max="3331" width="4.5703125" style="1" customWidth="1"/>
    <col min="3332" max="3332" width="12.85546875" style="1" customWidth="1"/>
    <col min="3333" max="3584" width="9.140625" style="1"/>
    <col min="3585" max="3585" width="5.140625" style="1" customWidth="1"/>
    <col min="3586" max="3586" width="150.5703125" style="1" customWidth="1"/>
    <col min="3587" max="3587" width="4.5703125" style="1" customWidth="1"/>
    <col min="3588" max="3588" width="12.85546875" style="1" customWidth="1"/>
    <col min="3589" max="3840" width="9.140625" style="1"/>
    <col min="3841" max="3841" width="5.140625" style="1" customWidth="1"/>
    <col min="3842" max="3842" width="150.5703125" style="1" customWidth="1"/>
    <col min="3843" max="3843" width="4.5703125" style="1" customWidth="1"/>
    <col min="3844" max="3844" width="12.85546875" style="1" customWidth="1"/>
    <col min="3845" max="4096" width="9.140625" style="1"/>
    <col min="4097" max="4097" width="5.140625" style="1" customWidth="1"/>
    <col min="4098" max="4098" width="150.5703125" style="1" customWidth="1"/>
    <col min="4099" max="4099" width="4.5703125" style="1" customWidth="1"/>
    <col min="4100" max="4100" width="12.85546875" style="1" customWidth="1"/>
    <col min="4101" max="4352" width="9.140625" style="1"/>
    <col min="4353" max="4353" width="5.140625" style="1" customWidth="1"/>
    <col min="4354" max="4354" width="150.5703125" style="1" customWidth="1"/>
    <col min="4355" max="4355" width="4.5703125" style="1" customWidth="1"/>
    <col min="4356" max="4356" width="12.85546875" style="1" customWidth="1"/>
    <col min="4357" max="4608" width="9.140625" style="1"/>
    <col min="4609" max="4609" width="5.140625" style="1" customWidth="1"/>
    <col min="4610" max="4610" width="150.5703125" style="1" customWidth="1"/>
    <col min="4611" max="4611" width="4.5703125" style="1" customWidth="1"/>
    <col min="4612" max="4612" width="12.85546875" style="1" customWidth="1"/>
    <col min="4613" max="4864" width="9.140625" style="1"/>
    <col min="4865" max="4865" width="5.140625" style="1" customWidth="1"/>
    <col min="4866" max="4866" width="150.5703125" style="1" customWidth="1"/>
    <col min="4867" max="4867" width="4.5703125" style="1" customWidth="1"/>
    <col min="4868" max="4868" width="12.85546875" style="1" customWidth="1"/>
    <col min="4869" max="5120" width="9.140625" style="1"/>
    <col min="5121" max="5121" width="5.140625" style="1" customWidth="1"/>
    <col min="5122" max="5122" width="150.5703125" style="1" customWidth="1"/>
    <col min="5123" max="5123" width="4.5703125" style="1" customWidth="1"/>
    <col min="5124" max="5124" width="12.85546875" style="1" customWidth="1"/>
    <col min="5125" max="5376" width="9.140625" style="1"/>
    <col min="5377" max="5377" width="5.140625" style="1" customWidth="1"/>
    <col min="5378" max="5378" width="150.5703125" style="1" customWidth="1"/>
    <col min="5379" max="5379" width="4.5703125" style="1" customWidth="1"/>
    <col min="5380" max="5380" width="12.85546875" style="1" customWidth="1"/>
    <col min="5381" max="5632" width="9.140625" style="1"/>
    <col min="5633" max="5633" width="5.140625" style="1" customWidth="1"/>
    <col min="5634" max="5634" width="150.5703125" style="1" customWidth="1"/>
    <col min="5635" max="5635" width="4.5703125" style="1" customWidth="1"/>
    <col min="5636" max="5636" width="12.85546875" style="1" customWidth="1"/>
    <col min="5637" max="5888" width="9.140625" style="1"/>
    <col min="5889" max="5889" width="5.140625" style="1" customWidth="1"/>
    <col min="5890" max="5890" width="150.5703125" style="1" customWidth="1"/>
    <col min="5891" max="5891" width="4.5703125" style="1" customWidth="1"/>
    <col min="5892" max="5892" width="12.85546875" style="1" customWidth="1"/>
    <col min="5893" max="6144" width="9.140625" style="1"/>
    <col min="6145" max="6145" width="5.140625" style="1" customWidth="1"/>
    <col min="6146" max="6146" width="150.5703125" style="1" customWidth="1"/>
    <col min="6147" max="6147" width="4.5703125" style="1" customWidth="1"/>
    <col min="6148" max="6148" width="12.85546875" style="1" customWidth="1"/>
    <col min="6149" max="6400" width="9.140625" style="1"/>
    <col min="6401" max="6401" width="5.140625" style="1" customWidth="1"/>
    <col min="6402" max="6402" width="150.5703125" style="1" customWidth="1"/>
    <col min="6403" max="6403" width="4.5703125" style="1" customWidth="1"/>
    <col min="6404" max="6404" width="12.85546875" style="1" customWidth="1"/>
    <col min="6405" max="6656" width="9.140625" style="1"/>
    <col min="6657" max="6657" width="5.140625" style="1" customWidth="1"/>
    <col min="6658" max="6658" width="150.5703125" style="1" customWidth="1"/>
    <col min="6659" max="6659" width="4.5703125" style="1" customWidth="1"/>
    <col min="6660" max="6660" width="12.85546875" style="1" customWidth="1"/>
    <col min="6661" max="6912" width="9.140625" style="1"/>
    <col min="6913" max="6913" width="5.140625" style="1" customWidth="1"/>
    <col min="6914" max="6914" width="150.5703125" style="1" customWidth="1"/>
    <col min="6915" max="6915" width="4.5703125" style="1" customWidth="1"/>
    <col min="6916" max="6916" width="12.85546875" style="1" customWidth="1"/>
    <col min="6917" max="7168" width="9.140625" style="1"/>
    <col min="7169" max="7169" width="5.140625" style="1" customWidth="1"/>
    <col min="7170" max="7170" width="150.5703125" style="1" customWidth="1"/>
    <col min="7171" max="7171" width="4.5703125" style="1" customWidth="1"/>
    <col min="7172" max="7172" width="12.85546875" style="1" customWidth="1"/>
    <col min="7173" max="7424" width="9.140625" style="1"/>
    <col min="7425" max="7425" width="5.140625" style="1" customWidth="1"/>
    <col min="7426" max="7426" width="150.5703125" style="1" customWidth="1"/>
    <col min="7427" max="7427" width="4.5703125" style="1" customWidth="1"/>
    <col min="7428" max="7428" width="12.85546875" style="1" customWidth="1"/>
    <col min="7429" max="7680" width="9.140625" style="1"/>
    <col min="7681" max="7681" width="5.140625" style="1" customWidth="1"/>
    <col min="7682" max="7682" width="150.5703125" style="1" customWidth="1"/>
    <col min="7683" max="7683" width="4.5703125" style="1" customWidth="1"/>
    <col min="7684" max="7684" width="12.85546875" style="1" customWidth="1"/>
    <col min="7685" max="7936" width="9.140625" style="1"/>
    <col min="7937" max="7937" width="5.140625" style="1" customWidth="1"/>
    <col min="7938" max="7938" width="150.5703125" style="1" customWidth="1"/>
    <col min="7939" max="7939" width="4.5703125" style="1" customWidth="1"/>
    <col min="7940" max="7940" width="12.85546875" style="1" customWidth="1"/>
    <col min="7941" max="8192" width="9.140625" style="1"/>
    <col min="8193" max="8193" width="5.140625" style="1" customWidth="1"/>
    <col min="8194" max="8194" width="150.5703125" style="1" customWidth="1"/>
    <col min="8195" max="8195" width="4.5703125" style="1" customWidth="1"/>
    <col min="8196" max="8196" width="12.85546875" style="1" customWidth="1"/>
    <col min="8197" max="8448" width="9.140625" style="1"/>
    <col min="8449" max="8449" width="5.140625" style="1" customWidth="1"/>
    <col min="8450" max="8450" width="150.5703125" style="1" customWidth="1"/>
    <col min="8451" max="8451" width="4.5703125" style="1" customWidth="1"/>
    <col min="8452" max="8452" width="12.85546875" style="1" customWidth="1"/>
    <col min="8453" max="8704" width="9.140625" style="1"/>
    <col min="8705" max="8705" width="5.140625" style="1" customWidth="1"/>
    <col min="8706" max="8706" width="150.5703125" style="1" customWidth="1"/>
    <col min="8707" max="8707" width="4.5703125" style="1" customWidth="1"/>
    <col min="8708" max="8708" width="12.85546875" style="1" customWidth="1"/>
    <col min="8709" max="8960" width="9.140625" style="1"/>
    <col min="8961" max="8961" width="5.140625" style="1" customWidth="1"/>
    <col min="8962" max="8962" width="150.5703125" style="1" customWidth="1"/>
    <col min="8963" max="8963" width="4.5703125" style="1" customWidth="1"/>
    <col min="8964" max="8964" width="12.85546875" style="1" customWidth="1"/>
    <col min="8965" max="9216" width="9.140625" style="1"/>
    <col min="9217" max="9217" width="5.140625" style="1" customWidth="1"/>
    <col min="9218" max="9218" width="150.5703125" style="1" customWidth="1"/>
    <col min="9219" max="9219" width="4.5703125" style="1" customWidth="1"/>
    <col min="9220" max="9220" width="12.85546875" style="1" customWidth="1"/>
    <col min="9221" max="9472" width="9.140625" style="1"/>
    <col min="9473" max="9473" width="5.140625" style="1" customWidth="1"/>
    <col min="9474" max="9474" width="150.5703125" style="1" customWidth="1"/>
    <col min="9475" max="9475" width="4.5703125" style="1" customWidth="1"/>
    <col min="9476" max="9476" width="12.85546875" style="1" customWidth="1"/>
    <col min="9477" max="9728" width="9.140625" style="1"/>
    <col min="9729" max="9729" width="5.140625" style="1" customWidth="1"/>
    <col min="9730" max="9730" width="150.5703125" style="1" customWidth="1"/>
    <col min="9731" max="9731" width="4.5703125" style="1" customWidth="1"/>
    <col min="9732" max="9732" width="12.85546875" style="1" customWidth="1"/>
    <col min="9733" max="9984" width="9.140625" style="1"/>
    <col min="9985" max="9985" width="5.140625" style="1" customWidth="1"/>
    <col min="9986" max="9986" width="150.5703125" style="1" customWidth="1"/>
    <col min="9987" max="9987" width="4.5703125" style="1" customWidth="1"/>
    <col min="9988" max="9988" width="12.85546875" style="1" customWidth="1"/>
    <col min="9989" max="10240" width="9.140625" style="1"/>
    <col min="10241" max="10241" width="5.140625" style="1" customWidth="1"/>
    <col min="10242" max="10242" width="150.5703125" style="1" customWidth="1"/>
    <col min="10243" max="10243" width="4.5703125" style="1" customWidth="1"/>
    <col min="10244" max="10244" width="12.85546875" style="1" customWidth="1"/>
    <col min="10245" max="10496" width="9.140625" style="1"/>
    <col min="10497" max="10497" width="5.140625" style="1" customWidth="1"/>
    <col min="10498" max="10498" width="150.5703125" style="1" customWidth="1"/>
    <col min="10499" max="10499" width="4.5703125" style="1" customWidth="1"/>
    <col min="10500" max="10500" width="12.85546875" style="1" customWidth="1"/>
    <col min="10501" max="10752" width="9.140625" style="1"/>
    <col min="10753" max="10753" width="5.140625" style="1" customWidth="1"/>
    <col min="10754" max="10754" width="150.5703125" style="1" customWidth="1"/>
    <col min="10755" max="10755" width="4.5703125" style="1" customWidth="1"/>
    <col min="10756" max="10756" width="12.85546875" style="1" customWidth="1"/>
    <col min="10757" max="11008" width="9.140625" style="1"/>
    <col min="11009" max="11009" width="5.140625" style="1" customWidth="1"/>
    <col min="11010" max="11010" width="150.5703125" style="1" customWidth="1"/>
    <col min="11011" max="11011" width="4.5703125" style="1" customWidth="1"/>
    <col min="11012" max="11012" width="12.85546875" style="1" customWidth="1"/>
    <col min="11013" max="11264" width="9.140625" style="1"/>
    <col min="11265" max="11265" width="5.140625" style="1" customWidth="1"/>
    <col min="11266" max="11266" width="150.5703125" style="1" customWidth="1"/>
    <col min="11267" max="11267" width="4.5703125" style="1" customWidth="1"/>
    <col min="11268" max="11268" width="12.85546875" style="1" customWidth="1"/>
    <col min="11269" max="11520" width="9.140625" style="1"/>
    <col min="11521" max="11521" width="5.140625" style="1" customWidth="1"/>
    <col min="11522" max="11522" width="150.5703125" style="1" customWidth="1"/>
    <col min="11523" max="11523" width="4.5703125" style="1" customWidth="1"/>
    <col min="11524" max="11524" width="12.85546875" style="1" customWidth="1"/>
    <col min="11525" max="11776" width="9.140625" style="1"/>
    <col min="11777" max="11777" width="5.140625" style="1" customWidth="1"/>
    <col min="11778" max="11778" width="150.5703125" style="1" customWidth="1"/>
    <col min="11779" max="11779" width="4.5703125" style="1" customWidth="1"/>
    <col min="11780" max="11780" width="12.85546875" style="1" customWidth="1"/>
    <col min="11781" max="12032" width="9.140625" style="1"/>
    <col min="12033" max="12033" width="5.140625" style="1" customWidth="1"/>
    <col min="12034" max="12034" width="150.5703125" style="1" customWidth="1"/>
    <col min="12035" max="12035" width="4.5703125" style="1" customWidth="1"/>
    <col min="12036" max="12036" width="12.85546875" style="1" customWidth="1"/>
    <col min="12037" max="12288" width="9.140625" style="1"/>
    <col min="12289" max="12289" width="5.140625" style="1" customWidth="1"/>
    <col min="12290" max="12290" width="150.5703125" style="1" customWidth="1"/>
    <col min="12291" max="12291" width="4.5703125" style="1" customWidth="1"/>
    <col min="12292" max="12292" width="12.85546875" style="1" customWidth="1"/>
    <col min="12293" max="12544" width="9.140625" style="1"/>
    <col min="12545" max="12545" width="5.140625" style="1" customWidth="1"/>
    <col min="12546" max="12546" width="150.5703125" style="1" customWidth="1"/>
    <col min="12547" max="12547" width="4.5703125" style="1" customWidth="1"/>
    <col min="12548" max="12548" width="12.85546875" style="1" customWidth="1"/>
    <col min="12549" max="12800" width="9.140625" style="1"/>
    <col min="12801" max="12801" width="5.140625" style="1" customWidth="1"/>
    <col min="12802" max="12802" width="150.5703125" style="1" customWidth="1"/>
    <col min="12803" max="12803" width="4.5703125" style="1" customWidth="1"/>
    <col min="12804" max="12804" width="12.85546875" style="1" customWidth="1"/>
    <col min="12805" max="13056" width="9.140625" style="1"/>
    <col min="13057" max="13057" width="5.140625" style="1" customWidth="1"/>
    <col min="13058" max="13058" width="150.5703125" style="1" customWidth="1"/>
    <col min="13059" max="13059" width="4.5703125" style="1" customWidth="1"/>
    <col min="13060" max="13060" width="12.85546875" style="1" customWidth="1"/>
    <col min="13061" max="13312" width="9.140625" style="1"/>
    <col min="13313" max="13313" width="5.140625" style="1" customWidth="1"/>
    <col min="13314" max="13314" width="150.5703125" style="1" customWidth="1"/>
    <col min="13315" max="13315" width="4.5703125" style="1" customWidth="1"/>
    <col min="13316" max="13316" width="12.85546875" style="1" customWidth="1"/>
    <col min="13317" max="13568" width="9.140625" style="1"/>
    <col min="13569" max="13569" width="5.140625" style="1" customWidth="1"/>
    <col min="13570" max="13570" width="150.5703125" style="1" customWidth="1"/>
    <col min="13571" max="13571" width="4.5703125" style="1" customWidth="1"/>
    <col min="13572" max="13572" width="12.85546875" style="1" customWidth="1"/>
    <col min="13573" max="13824" width="9.140625" style="1"/>
    <col min="13825" max="13825" width="5.140625" style="1" customWidth="1"/>
    <col min="13826" max="13826" width="150.5703125" style="1" customWidth="1"/>
    <col min="13827" max="13827" width="4.5703125" style="1" customWidth="1"/>
    <col min="13828" max="13828" width="12.85546875" style="1" customWidth="1"/>
    <col min="13829" max="14080" width="9.140625" style="1"/>
    <col min="14081" max="14081" width="5.140625" style="1" customWidth="1"/>
    <col min="14082" max="14082" width="150.5703125" style="1" customWidth="1"/>
    <col min="14083" max="14083" width="4.5703125" style="1" customWidth="1"/>
    <col min="14084" max="14084" width="12.85546875" style="1" customWidth="1"/>
    <col min="14085" max="14336" width="9.140625" style="1"/>
    <col min="14337" max="14337" width="5.140625" style="1" customWidth="1"/>
    <col min="14338" max="14338" width="150.5703125" style="1" customWidth="1"/>
    <col min="14339" max="14339" width="4.5703125" style="1" customWidth="1"/>
    <col min="14340" max="14340" width="12.85546875" style="1" customWidth="1"/>
    <col min="14341" max="14592" width="9.140625" style="1"/>
    <col min="14593" max="14593" width="5.140625" style="1" customWidth="1"/>
    <col min="14594" max="14594" width="150.5703125" style="1" customWidth="1"/>
    <col min="14595" max="14595" width="4.5703125" style="1" customWidth="1"/>
    <col min="14596" max="14596" width="12.85546875" style="1" customWidth="1"/>
    <col min="14597" max="14848" width="9.140625" style="1"/>
    <col min="14849" max="14849" width="5.140625" style="1" customWidth="1"/>
    <col min="14850" max="14850" width="150.5703125" style="1" customWidth="1"/>
    <col min="14851" max="14851" width="4.5703125" style="1" customWidth="1"/>
    <col min="14852" max="14852" width="12.85546875" style="1" customWidth="1"/>
    <col min="14853" max="15104" width="9.140625" style="1"/>
    <col min="15105" max="15105" width="5.140625" style="1" customWidth="1"/>
    <col min="15106" max="15106" width="150.5703125" style="1" customWidth="1"/>
    <col min="15107" max="15107" width="4.5703125" style="1" customWidth="1"/>
    <col min="15108" max="15108" width="12.85546875" style="1" customWidth="1"/>
    <col min="15109" max="15360" width="9.140625" style="1"/>
    <col min="15361" max="15361" width="5.140625" style="1" customWidth="1"/>
    <col min="15362" max="15362" width="150.5703125" style="1" customWidth="1"/>
    <col min="15363" max="15363" width="4.5703125" style="1" customWidth="1"/>
    <col min="15364" max="15364" width="12.85546875" style="1" customWidth="1"/>
    <col min="15365" max="15616" width="9.140625" style="1"/>
    <col min="15617" max="15617" width="5.140625" style="1" customWidth="1"/>
    <col min="15618" max="15618" width="150.5703125" style="1" customWidth="1"/>
    <col min="15619" max="15619" width="4.5703125" style="1" customWidth="1"/>
    <col min="15620" max="15620" width="12.85546875" style="1" customWidth="1"/>
    <col min="15621" max="15872" width="9.140625" style="1"/>
    <col min="15873" max="15873" width="5.140625" style="1" customWidth="1"/>
    <col min="15874" max="15874" width="150.5703125" style="1" customWidth="1"/>
    <col min="15875" max="15875" width="4.5703125" style="1" customWidth="1"/>
    <col min="15876" max="15876" width="12.85546875" style="1" customWidth="1"/>
    <col min="15877" max="16128" width="9.140625" style="1"/>
    <col min="16129" max="16129" width="5.140625" style="1" customWidth="1"/>
    <col min="16130" max="16130" width="150.5703125" style="1" customWidth="1"/>
    <col min="16131" max="16131" width="4.5703125" style="1" customWidth="1"/>
    <col min="16132" max="16132" width="12.85546875" style="1" customWidth="1"/>
    <col min="16133" max="16384" width="9.140625" style="1"/>
  </cols>
  <sheetData>
    <row r="1" spans="1:5" ht="12.75" customHeight="1">
      <c r="B1" s="2" t="s">
        <v>0</v>
      </c>
      <c r="C1" s="2"/>
      <c r="D1" s="2"/>
    </row>
    <row r="2" spans="1:5" ht="12.75" customHeight="1">
      <c r="B2" s="2" t="s">
        <v>1</v>
      </c>
      <c r="C2" s="2"/>
      <c r="D2" s="2"/>
    </row>
    <row r="3" spans="1:5" ht="12.75" customHeight="1">
      <c r="B3" s="2" t="s">
        <v>2</v>
      </c>
      <c r="C3" s="2"/>
      <c r="D3" s="2"/>
    </row>
    <row r="4" spans="1:5" ht="15.75">
      <c r="B4" s="2" t="s">
        <v>3</v>
      </c>
      <c r="C4" s="2"/>
      <c r="D4" s="2"/>
    </row>
    <row r="5" spans="1:5" ht="15.75">
      <c r="B5" s="2" t="s">
        <v>102</v>
      </c>
      <c r="C5" s="2"/>
      <c r="D5" s="2"/>
    </row>
    <row r="7" spans="1:5">
      <c r="A7" s="3" t="s">
        <v>5</v>
      </c>
      <c r="B7" s="3"/>
      <c r="C7" s="3"/>
      <c r="D7" s="3"/>
    </row>
    <row r="8" spans="1:5" ht="12.75" customHeight="1">
      <c r="A8" s="4" t="s">
        <v>103</v>
      </c>
      <c r="B8" s="3"/>
      <c r="C8" s="3"/>
      <c r="D8" s="3"/>
    </row>
    <row r="9" spans="1:5" ht="9.75" customHeight="1">
      <c r="A9" s="5" t="s">
        <v>104</v>
      </c>
      <c r="B9" s="5"/>
      <c r="C9" s="5"/>
      <c r="D9" s="5"/>
    </row>
    <row r="10" spans="1:5">
      <c r="A10" s="6" t="s">
        <v>8</v>
      </c>
      <c r="B10" s="6"/>
      <c r="C10" s="6"/>
      <c r="D10" s="6"/>
    </row>
    <row r="11" spans="1:5" ht="9" customHeight="1">
      <c r="A11" s="5" t="s">
        <v>9</v>
      </c>
      <c r="B11" s="5"/>
      <c r="C11" s="5"/>
      <c r="D11" s="5"/>
    </row>
    <row r="13" spans="1:5" ht="60">
      <c r="A13" s="7" t="s">
        <v>10</v>
      </c>
      <c r="B13" s="8" t="s">
        <v>11</v>
      </c>
      <c r="C13" s="7" t="s">
        <v>12</v>
      </c>
      <c r="D13" s="7" t="s">
        <v>13</v>
      </c>
    </row>
    <row r="14" spans="1:5">
      <c r="A14" s="7">
        <v>1</v>
      </c>
      <c r="B14" s="7">
        <v>2</v>
      </c>
      <c r="C14" s="7">
        <v>3</v>
      </c>
      <c r="D14" s="7">
        <v>4</v>
      </c>
    </row>
    <row r="15" spans="1:5" ht="23.25">
      <c r="A15" s="9" t="s">
        <v>14</v>
      </c>
      <c r="B15" s="10" t="s">
        <v>15</v>
      </c>
      <c r="C15" s="11">
        <f>[4]Р1!F7</f>
        <v>5</v>
      </c>
      <c r="D15" s="12" t="e">
        <f>([4]Р1!F7+[4]Р1!F8+[4]Р1!F9+[4]Р1!F10)/4</f>
        <v>#N/A</v>
      </c>
      <c r="E15" s="16">
        <f>C15+C16+C17+C18+C19+C20+C22+C24+C28+C30+C32+C33+C34+C35+C37+C38+C39+C40+C41</f>
        <v>83</v>
      </c>
    </row>
    <row r="16" spans="1:5">
      <c r="A16" s="9" t="s">
        <v>16</v>
      </c>
      <c r="B16" s="10" t="s">
        <v>17</v>
      </c>
      <c r="C16" s="11">
        <f>[4]Р2!F7</f>
        <v>5</v>
      </c>
      <c r="D16" s="12" t="e">
        <f>([4]Р2!F7+[4]Р2!F8+[4]Р2!F9)/3</f>
        <v>#N/A</v>
      </c>
    </row>
    <row r="17" spans="1:4">
      <c r="A17" s="9" t="s">
        <v>18</v>
      </c>
      <c r="B17" s="10" t="s">
        <v>19</v>
      </c>
      <c r="C17" s="11">
        <f>[4]Р3!E7</f>
        <v>5</v>
      </c>
      <c r="D17" s="12">
        <f>([4]Р3!E7+[4]Р3!E9+[4]Р3!E8)/3</f>
        <v>1.6666666666666667</v>
      </c>
    </row>
    <row r="18" spans="1:4">
      <c r="A18" s="9" t="s">
        <v>20</v>
      </c>
      <c r="B18" s="10" t="s">
        <v>21</v>
      </c>
      <c r="C18" s="11">
        <f>[4]Р4!E7</f>
        <v>5</v>
      </c>
      <c r="D18" s="12">
        <f>([4]Р4!E7+[4]Р4!E8+[4]Р4!E9)/3</f>
        <v>1.6666666666666667</v>
      </c>
    </row>
    <row r="19" spans="1:4">
      <c r="A19" s="9" t="s">
        <v>22</v>
      </c>
      <c r="B19" s="10" t="s">
        <v>23</v>
      </c>
      <c r="C19" s="11">
        <f>[4]Р5!F7</f>
        <v>0</v>
      </c>
      <c r="D19" s="12">
        <v>0</v>
      </c>
    </row>
    <row r="20" spans="1:4" ht="36">
      <c r="A20" s="9" t="s">
        <v>24</v>
      </c>
      <c r="B20" s="10" t="s">
        <v>105</v>
      </c>
      <c r="C20" s="11">
        <f>[4]Р6!F7</f>
        <v>5</v>
      </c>
      <c r="D20" s="12">
        <v>3.5</v>
      </c>
    </row>
    <row r="21" spans="1:4" ht="48">
      <c r="A21" s="9" t="s">
        <v>26</v>
      </c>
      <c r="B21" s="10" t="s">
        <v>106</v>
      </c>
      <c r="C21" s="11" t="str">
        <f>[4]Р7!J7</f>
        <v>Х</v>
      </c>
      <c r="D21" s="13" t="e">
        <f>([4]Р7!J7+[4]Р7!J8)/2</f>
        <v>#VALUE!</v>
      </c>
    </row>
    <row r="22" spans="1:4" ht="24">
      <c r="A22" s="9" t="s">
        <v>28</v>
      </c>
      <c r="B22" s="10" t="s">
        <v>107</v>
      </c>
      <c r="C22" s="11">
        <f>[4]Р8!H7</f>
        <v>5</v>
      </c>
      <c r="D22" s="13">
        <f>([4]Р8!H7+[4]Р8!H8)/2</f>
        <v>5</v>
      </c>
    </row>
    <row r="23" spans="1:4" ht="24">
      <c r="A23" s="9" t="s">
        <v>30</v>
      </c>
      <c r="B23" s="10" t="s">
        <v>108</v>
      </c>
      <c r="C23" s="11" t="str">
        <f>[4]Р9!H7</f>
        <v>Х</v>
      </c>
      <c r="D23" s="13" t="e">
        <f>([4]Р9!H7+[4]Р9!H8)/2</f>
        <v>#VALUE!</v>
      </c>
    </row>
    <row r="24" spans="1:4">
      <c r="A24" s="9" t="s">
        <v>32</v>
      </c>
      <c r="B24" s="10" t="s">
        <v>33</v>
      </c>
      <c r="C24" s="11">
        <f>[4]Р10!F7</f>
        <v>3</v>
      </c>
      <c r="D24" s="12" t="e">
        <f>([4]Р10!F7+[4]Р10!F8+[4]Р10!F9)/3</f>
        <v>#N/A</v>
      </c>
    </row>
    <row r="25" spans="1:4" ht="24">
      <c r="A25" s="9" t="s">
        <v>34</v>
      </c>
      <c r="B25" s="10" t="s">
        <v>109</v>
      </c>
      <c r="C25" s="11" t="str">
        <f>[4]Р11!F7</f>
        <v>норма</v>
      </c>
      <c r="D25" s="14" t="s">
        <v>36</v>
      </c>
    </row>
    <row r="26" spans="1:4" ht="24">
      <c r="A26" s="9" t="s">
        <v>37</v>
      </c>
      <c r="B26" s="10" t="s">
        <v>110</v>
      </c>
      <c r="C26" s="11" t="str">
        <f>[4]Р12!F7</f>
        <v>Х</v>
      </c>
      <c r="D26" s="14" t="s">
        <v>36</v>
      </c>
    </row>
    <row r="27" spans="1:4" ht="24">
      <c r="A27" s="9" t="s">
        <v>39</v>
      </c>
      <c r="B27" s="10" t="s">
        <v>111</v>
      </c>
      <c r="C27" s="11">
        <f>[4]Р13!F7</f>
        <v>5</v>
      </c>
      <c r="D27" s="12" t="e">
        <f>([4]Р13!F7+[4]Р13!F8+[4]Р13!F9)/3</f>
        <v>#N/A</v>
      </c>
    </row>
    <row r="28" spans="1:4">
      <c r="A28" s="9" t="s">
        <v>41</v>
      </c>
      <c r="B28" s="10" t="s">
        <v>42</v>
      </c>
      <c r="C28" s="11">
        <f>[4]Р14!F7</f>
        <v>5</v>
      </c>
      <c r="D28" s="12" t="e">
        <f>([4]Р14!F7+[4]Р14!F8+[4]Р14!F9)/3</f>
        <v>#N/A</v>
      </c>
    </row>
    <row r="29" spans="1:4" ht="24">
      <c r="A29" s="9" t="s">
        <v>43</v>
      </c>
      <c r="B29" s="10" t="s">
        <v>44</v>
      </c>
      <c r="C29" s="11" t="str">
        <f>[4]Р15!F7</f>
        <v>Х</v>
      </c>
      <c r="D29" s="12" t="e">
        <f>([4]Р15!F7+[4]Р15!F8)/2</f>
        <v>#VALUE!</v>
      </c>
    </row>
    <row r="30" spans="1:4">
      <c r="A30" s="9" t="s">
        <v>45</v>
      </c>
      <c r="B30" s="10" t="s">
        <v>112</v>
      </c>
      <c r="C30" s="11">
        <f>[4]Р16!F7</f>
        <v>5</v>
      </c>
      <c r="D30" s="12" t="e">
        <f>([4]Р16!F7+[4]Р16!F8+[4]Р16!F9)/3</f>
        <v>#N/A</v>
      </c>
    </row>
    <row r="31" spans="1:4" ht="24">
      <c r="A31" s="9" t="s">
        <v>47</v>
      </c>
      <c r="B31" s="10" t="s">
        <v>113</v>
      </c>
      <c r="C31" s="11" t="str">
        <f>[4]Р17!F7</f>
        <v>Х</v>
      </c>
      <c r="D31" s="12" t="e">
        <f>([4]Р17!F7+[4]Р17!F8)/2</f>
        <v>#VALUE!</v>
      </c>
    </row>
    <row r="32" spans="1:4">
      <c r="A32" s="9" t="s">
        <v>49</v>
      </c>
      <c r="B32" s="10" t="s">
        <v>50</v>
      </c>
      <c r="C32" s="11">
        <f>[4]Р18!H7</f>
        <v>0</v>
      </c>
      <c r="D32" s="12" t="e">
        <f>([4]Р18!H7+[4]Р18!H11)/2</f>
        <v>#N/A</v>
      </c>
    </row>
    <row r="33" spans="1:4">
      <c r="A33" s="9" t="s">
        <v>51</v>
      </c>
      <c r="B33" s="10" t="s">
        <v>114</v>
      </c>
      <c r="C33" s="11">
        <f>[4]Р19!F7</f>
        <v>5</v>
      </c>
      <c r="D33" s="12" t="e">
        <f>([4]Р19!F7+[4]Р19!F8+[4]Р19!F9)/3</f>
        <v>#N/A</v>
      </c>
    </row>
    <row r="34" spans="1:4">
      <c r="A34" s="9" t="s">
        <v>53</v>
      </c>
      <c r="B34" s="10" t="s">
        <v>54</v>
      </c>
      <c r="C34" s="11">
        <f>[4]Р20!D7</f>
        <v>5</v>
      </c>
      <c r="D34" s="12">
        <f>([4]Р20!D7+[4]Р20!D8+[4]Р20!D9)/3</f>
        <v>1.6666666666666667</v>
      </c>
    </row>
    <row r="35" spans="1:4">
      <c r="A35" s="9" t="s">
        <v>55</v>
      </c>
      <c r="B35" s="10" t="s">
        <v>56</v>
      </c>
      <c r="C35" s="11">
        <f>[4]Р21!D7</f>
        <v>5</v>
      </c>
      <c r="D35" s="12">
        <f>([4]Р21!D7+[4]Р21!D8+[4]Р21!D9)/3</f>
        <v>1.6666666666666667</v>
      </c>
    </row>
    <row r="36" spans="1:4" ht="24">
      <c r="A36" s="9" t="s">
        <v>57</v>
      </c>
      <c r="B36" s="10" t="s">
        <v>115</v>
      </c>
      <c r="C36" s="11" t="str">
        <f>[4]Р22!D7</f>
        <v>Х</v>
      </c>
      <c r="D36" s="13" t="e">
        <f>([4]Р22!D7+[4]Р22!D8)/2</f>
        <v>#VALUE!</v>
      </c>
    </row>
    <row r="37" spans="1:4">
      <c r="A37" s="9" t="s">
        <v>59</v>
      </c>
      <c r="B37" s="10" t="s">
        <v>60</v>
      </c>
      <c r="C37" s="11">
        <f>[4]Р23!F7</f>
        <v>5</v>
      </c>
      <c r="D37" s="12">
        <f>([4]Р23!F7+[4]Р23!F8+[4]Р23!F9)/3</f>
        <v>1.6666666666666667</v>
      </c>
    </row>
    <row r="38" spans="1:4">
      <c r="A38" s="9" t="s">
        <v>61</v>
      </c>
      <c r="B38" s="10" t="s">
        <v>62</v>
      </c>
      <c r="C38" s="11">
        <f>[4]Р24!F7</f>
        <v>5</v>
      </c>
      <c r="D38" s="12" t="e">
        <f>([4]Р24!F7+[4]Р24!F8+[4]Р24!F9)/3</f>
        <v>#N/A</v>
      </c>
    </row>
    <row r="39" spans="1:4">
      <c r="A39" s="9" t="s">
        <v>63</v>
      </c>
      <c r="B39" s="10" t="s">
        <v>64</v>
      </c>
      <c r="C39" s="11">
        <f>[4]Р25!D7</f>
        <v>5</v>
      </c>
      <c r="D39" s="12">
        <f>([4]Р25!D7+[4]Р25!D8+[4]Р25!D9)/3</f>
        <v>1.6666666666666667</v>
      </c>
    </row>
    <row r="40" spans="1:4">
      <c r="A40" s="9" t="s">
        <v>65</v>
      </c>
      <c r="B40" s="10" t="s">
        <v>66</v>
      </c>
      <c r="C40" s="11">
        <f>[4]Р26!D7</f>
        <v>5</v>
      </c>
      <c r="D40" s="12">
        <v>2.5</v>
      </c>
    </row>
    <row r="41" spans="1:4">
      <c r="A41" s="9" t="s">
        <v>67</v>
      </c>
      <c r="B41" s="10" t="s">
        <v>68</v>
      </c>
      <c r="C41" s="11">
        <f>[4]Р27!F7</f>
        <v>5</v>
      </c>
      <c r="D41" s="12" t="e">
        <f>([4]Р27!F7+[4]Р27!F8+[4]Р27!F9)/3</f>
        <v>#N/A</v>
      </c>
    </row>
    <row r="42" spans="1:4" ht="36">
      <c r="A42" s="9" t="s">
        <v>69</v>
      </c>
      <c r="B42" s="10" t="s">
        <v>116</v>
      </c>
      <c r="C42" s="11" t="str">
        <f>[4]Р28!F7</f>
        <v>Х</v>
      </c>
      <c r="D42" s="13" t="e">
        <f>([4]Р28!F7+[4]Р28!F8)/2</f>
        <v>#VALUE!</v>
      </c>
    </row>
    <row r="43" spans="1:4" ht="24">
      <c r="A43" s="9" t="s">
        <v>71</v>
      </c>
      <c r="B43" s="10"/>
      <c r="C43" s="11">
        <v>88</v>
      </c>
      <c r="D43" s="15" t="e">
        <f>SUM(D15:D42)</f>
        <v>#N/A</v>
      </c>
    </row>
  </sheetData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ageMargins left="0.18" right="0.16" top="0.2" bottom="0.15" header="0.16" footer="0.15"/>
  <pageSetup paperSize="9" scale="59" fitToWidth="2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topLeftCell="A4" zoomScale="85" workbookViewId="0">
      <selection activeCell="B15" sqref="B15"/>
    </sheetView>
  </sheetViews>
  <sheetFormatPr defaultRowHeight="12"/>
  <cols>
    <col min="1" max="1" width="5.140625" style="1" customWidth="1"/>
    <col min="2" max="2" width="150.5703125" style="1" customWidth="1"/>
    <col min="3" max="3" width="4.5703125" style="1" customWidth="1"/>
    <col min="4" max="4" width="12.85546875" style="1" customWidth="1"/>
    <col min="5" max="256" width="9.140625" style="1"/>
    <col min="257" max="257" width="5.140625" style="1" customWidth="1"/>
    <col min="258" max="258" width="150.5703125" style="1" customWidth="1"/>
    <col min="259" max="259" width="4.5703125" style="1" customWidth="1"/>
    <col min="260" max="260" width="12.85546875" style="1" customWidth="1"/>
    <col min="261" max="512" width="9.140625" style="1"/>
    <col min="513" max="513" width="5.140625" style="1" customWidth="1"/>
    <col min="514" max="514" width="150.5703125" style="1" customWidth="1"/>
    <col min="515" max="515" width="4.5703125" style="1" customWidth="1"/>
    <col min="516" max="516" width="12.85546875" style="1" customWidth="1"/>
    <col min="517" max="768" width="9.140625" style="1"/>
    <col min="769" max="769" width="5.140625" style="1" customWidth="1"/>
    <col min="770" max="770" width="150.5703125" style="1" customWidth="1"/>
    <col min="771" max="771" width="4.5703125" style="1" customWidth="1"/>
    <col min="772" max="772" width="12.85546875" style="1" customWidth="1"/>
    <col min="773" max="1024" width="9.140625" style="1"/>
    <col min="1025" max="1025" width="5.140625" style="1" customWidth="1"/>
    <col min="1026" max="1026" width="150.5703125" style="1" customWidth="1"/>
    <col min="1027" max="1027" width="4.5703125" style="1" customWidth="1"/>
    <col min="1028" max="1028" width="12.85546875" style="1" customWidth="1"/>
    <col min="1029" max="1280" width="9.140625" style="1"/>
    <col min="1281" max="1281" width="5.140625" style="1" customWidth="1"/>
    <col min="1282" max="1282" width="150.5703125" style="1" customWidth="1"/>
    <col min="1283" max="1283" width="4.5703125" style="1" customWidth="1"/>
    <col min="1284" max="1284" width="12.85546875" style="1" customWidth="1"/>
    <col min="1285" max="1536" width="9.140625" style="1"/>
    <col min="1537" max="1537" width="5.140625" style="1" customWidth="1"/>
    <col min="1538" max="1538" width="150.5703125" style="1" customWidth="1"/>
    <col min="1539" max="1539" width="4.5703125" style="1" customWidth="1"/>
    <col min="1540" max="1540" width="12.85546875" style="1" customWidth="1"/>
    <col min="1541" max="1792" width="9.140625" style="1"/>
    <col min="1793" max="1793" width="5.140625" style="1" customWidth="1"/>
    <col min="1794" max="1794" width="150.5703125" style="1" customWidth="1"/>
    <col min="1795" max="1795" width="4.5703125" style="1" customWidth="1"/>
    <col min="1796" max="1796" width="12.85546875" style="1" customWidth="1"/>
    <col min="1797" max="2048" width="9.140625" style="1"/>
    <col min="2049" max="2049" width="5.140625" style="1" customWidth="1"/>
    <col min="2050" max="2050" width="150.5703125" style="1" customWidth="1"/>
    <col min="2051" max="2051" width="4.5703125" style="1" customWidth="1"/>
    <col min="2052" max="2052" width="12.85546875" style="1" customWidth="1"/>
    <col min="2053" max="2304" width="9.140625" style="1"/>
    <col min="2305" max="2305" width="5.140625" style="1" customWidth="1"/>
    <col min="2306" max="2306" width="150.5703125" style="1" customWidth="1"/>
    <col min="2307" max="2307" width="4.5703125" style="1" customWidth="1"/>
    <col min="2308" max="2308" width="12.85546875" style="1" customWidth="1"/>
    <col min="2309" max="2560" width="9.140625" style="1"/>
    <col min="2561" max="2561" width="5.140625" style="1" customWidth="1"/>
    <col min="2562" max="2562" width="150.5703125" style="1" customWidth="1"/>
    <col min="2563" max="2563" width="4.5703125" style="1" customWidth="1"/>
    <col min="2564" max="2564" width="12.85546875" style="1" customWidth="1"/>
    <col min="2565" max="2816" width="9.140625" style="1"/>
    <col min="2817" max="2817" width="5.140625" style="1" customWidth="1"/>
    <col min="2818" max="2818" width="150.5703125" style="1" customWidth="1"/>
    <col min="2819" max="2819" width="4.5703125" style="1" customWidth="1"/>
    <col min="2820" max="2820" width="12.85546875" style="1" customWidth="1"/>
    <col min="2821" max="3072" width="9.140625" style="1"/>
    <col min="3073" max="3073" width="5.140625" style="1" customWidth="1"/>
    <col min="3074" max="3074" width="150.5703125" style="1" customWidth="1"/>
    <col min="3075" max="3075" width="4.5703125" style="1" customWidth="1"/>
    <col min="3076" max="3076" width="12.85546875" style="1" customWidth="1"/>
    <col min="3077" max="3328" width="9.140625" style="1"/>
    <col min="3329" max="3329" width="5.140625" style="1" customWidth="1"/>
    <col min="3330" max="3330" width="150.5703125" style="1" customWidth="1"/>
    <col min="3331" max="3331" width="4.5703125" style="1" customWidth="1"/>
    <col min="3332" max="3332" width="12.85546875" style="1" customWidth="1"/>
    <col min="3333" max="3584" width="9.140625" style="1"/>
    <col min="3585" max="3585" width="5.140625" style="1" customWidth="1"/>
    <col min="3586" max="3586" width="150.5703125" style="1" customWidth="1"/>
    <col min="3587" max="3587" width="4.5703125" style="1" customWidth="1"/>
    <col min="3588" max="3588" width="12.85546875" style="1" customWidth="1"/>
    <col min="3589" max="3840" width="9.140625" style="1"/>
    <col min="3841" max="3841" width="5.140625" style="1" customWidth="1"/>
    <col min="3842" max="3842" width="150.5703125" style="1" customWidth="1"/>
    <col min="3843" max="3843" width="4.5703125" style="1" customWidth="1"/>
    <col min="3844" max="3844" width="12.85546875" style="1" customWidth="1"/>
    <col min="3845" max="4096" width="9.140625" style="1"/>
    <col min="4097" max="4097" width="5.140625" style="1" customWidth="1"/>
    <col min="4098" max="4098" width="150.5703125" style="1" customWidth="1"/>
    <col min="4099" max="4099" width="4.5703125" style="1" customWidth="1"/>
    <col min="4100" max="4100" width="12.85546875" style="1" customWidth="1"/>
    <col min="4101" max="4352" width="9.140625" style="1"/>
    <col min="4353" max="4353" width="5.140625" style="1" customWidth="1"/>
    <col min="4354" max="4354" width="150.5703125" style="1" customWidth="1"/>
    <col min="4355" max="4355" width="4.5703125" style="1" customWidth="1"/>
    <col min="4356" max="4356" width="12.85546875" style="1" customWidth="1"/>
    <col min="4357" max="4608" width="9.140625" style="1"/>
    <col min="4609" max="4609" width="5.140625" style="1" customWidth="1"/>
    <col min="4610" max="4610" width="150.5703125" style="1" customWidth="1"/>
    <col min="4611" max="4611" width="4.5703125" style="1" customWidth="1"/>
    <col min="4612" max="4612" width="12.85546875" style="1" customWidth="1"/>
    <col min="4613" max="4864" width="9.140625" style="1"/>
    <col min="4865" max="4865" width="5.140625" style="1" customWidth="1"/>
    <col min="4866" max="4866" width="150.5703125" style="1" customWidth="1"/>
    <col min="4867" max="4867" width="4.5703125" style="1" customWidth="1"/>
    <col min="4868" max="4868" width="12.85546875" style="1" customWidth="1"/>
    <col min="4869" max="5120" width="9.140625" style="1"/>
    <col min="5121" max="5121" width="5.140625" style="1" customWidth="1"/>
    <col min="5122" max="5122" width="150.5703125" style="1" customWidth="1"/>
    <col min="5123" max="5123" width="4.5703125" style="1" customWidth="1"/>
    <col min="5124" max="5124" width="12.85546875" style="1" customWidth="1"/>
    <col min="5125" max="5376" width="9.140625" style="1"/>
    <col min="5377" max="5377" width="5.140625" style="1" customWidth="1"/>
    <col min="5378" max="5378" width="150.5703125" style="1" customWidth="1"/>
    <col min="5379" max="5379" width="4.5703125" style="1" customWidth="1"/>
    <col min="5380" max="5380" width="12.85546875" style="1" customWidth="1"/>
    <col min="5381" max="5632" width="9.140625" style="1"/>
    <col min="5633" max="5633" width="5.140625" style="1" customWidth="1"/>
    <col min="5634" max="5634" width="150.5703125" style="1" customWidth="1"/>
    <col min="5635" max="5635" width="4.5703125" style="1" customWidth="1"/>
    <col min="5636" max="5636" width="12.85546875" style="1" customWidth="1"/>
    <col min="5637" max="5888" width="9.140625" style="1"/>
    <col min="5889" max="5889" width="5.140625" style="1" customWidth="1"/>
    <col min="5890" max="5890" width="150.5703125" style="1" customWidth="1"/>
    <col min="5891" max="5891" width="4.5703125" style="1" customWidth="1"/>
    <col min="5892" max="5892" width="12.85546875" style="1" customWidth="1"/>
    <col min="5893" max="6144" width="9.140625" style="1"/>
    <col min="6145" max="6145" width="5.140625" style="1" customWidth="1"/>
    <col min="6146" max="6146" width="150.5703125" style="1" customWidth="1"/>
    <col min="6147" max="6147" width="4.5703125" style="1" customWidth="1"/>
    <col min="6148" max="6148" width="12.85546875" style="1" customWidth="1"/>
    <col min="6149" max="6400" width="9.140625" style="1"/>
    <col min="6401" max="6401" width="5.140625" style="1" customWidth="1"/>
    <col min="6402" max="6402" width="150.5703125" style="1" customWidth="1"/>
    <col min="6403" max="6403" width="4.5703125" style="1" customWidth="1"/>
    <col min="6404" max="6404" width="12.85546875" style="1" customWidth="1"/>
    <col min="6405" max="6656" width="9.140625" style="1"/>
    <col min="6657" max="6657" width="5.140625" style="1" customWidth="1"/>
    <col min="6658" max="6658" width="150.5703125" style="1" customWidth="1"/>
    <col min="6659" max="6659" width="4.5703125" style="1" customWidth="1"/>
    <col min="6660" max="6660" width="12.85546875" style="1" customWidth="1"/>
    <col min="6661" max="6912" width="9.140625" style="1"/>
    <col min="6913" max="6913" width="5.140625" style="1" customWidth="1"/>
    <col min="6914" max="6914" width="150.5703125" style="1" customWidth="1"/>
    <col min="6915" max="6915" width="4.5703125" style="1" customWidth="1"/>
    <col min="6916" max="6916" width="12.85546875" style="1" customWidth="1"/>
    <col min="6917" max="7168" width="9.140625" style="1"/>
    <col min="7169" max="7169" width="5.140625" style="1" customWidth="1"/>
    <col min="7170" max="7170" width="150.5703125" style="1" customWidth="1"/>
    <col min="7171" max="7171" width="4.5703125" style="1" customWidth="1"/>
    <col min="7172" max="7172" width="12.85546875" style="1" customWidth="1"/>
    <col min="7173" max="7424" width="9.140625" style="1"/>
    <col min="7425" max="7425" width="5.140625" style="1" customWidth="1"/>
    <col min="7426" max="7426" width="150.5703125" style="1" customWidth="1"/>
    <col min="7427" max="7427" width="4.5703125" style="1" customWidth="1"/>
    <col min="7428" max="7428" width="12.85546875" style="1" customWidth="1"/>
    <col min="7429" max="7680" width="9.140625" style="1"/>
    <col min="7681" max="7681" width="5.140625" style="1" customWidth="1"/>
    <col min="7682" max="7682" width="150.5703125" style="1" customWidth="1"/>
    <col min="7683" max="7683" width="4.5703125" style="1" customWidth="1"/>
    <col min="7684" max="7684" width="12.85546875" style="1" customWidth="1"/>
    <col min="7685" max="7936" width="9.140625" style="1"/>
    <col min="7937" max="7937" width="5.140625" style="1" customWidth="1"/>
    <col min="7938" max="7938" width="150.5703125" style="1" customWidth="1"/>
    <col min="7939" max="7939" width="4.5703125" style="1" customWidth="1"/>
    <col min="7940" max="7940" width="12.85546875" style="1" customWidth="1"/>
    <col min="7941" max="8192" width="9.140625" style="1"/>
    <col min="8193" max="8193" width="5.140625" style="1" customWidth="1"/>
    <col min="8194" max="8194" width="150.5703125" style="1" customWidth="1"/>
    <col min="8195" max="8195" width="4.5703125" style="1" customWidth="1"/>
    <col min="8196" max="8196" width="12.85546875" style="1" customWidth="1"/>
    <col min="8197" max="8448" width="9.140625" style="1"/>
    <col min="8449" max="8449" width="5.140625" style="1" customWidth="1"/>
    <col min="8450" max="8450" width="150.5703125" style="1" customWidth="1"/>
    <col min="8451" max="8451" width="4.5703125" style="1" customWidth="1"/>
    <col min="8452" max="8452" width="12.85546875" style="1" customWidth="1"/>
    <col min="8453" max="8704" width="9.140625" style="1"/>
    <col min="8705" max="8705" width="5.140625" style="1" customWidth="1"/>
    <col min="8706" max="8706" width="150.5703125" style="1" customWidth="1"/>
    <col min="8707" max="8707" width="4.5703125" style="1" customWidth="1"/>
    <col min="8708" max="8708" width="12.85546875" style="1" customWidth="1"/>
    <col min="8709" max="8960" width="9.140625" style="1"/>
    <col min="8961" max="8961" width="5.140625" style="1" customWidth="1"/>
    <col min="8962" max="8962" width="150.5703125" style="1" customWidth="1"/>
    <col min="8963" max="8963" width="4.5703125" style="1" customWidth="1"/>
    <col min="8964" max="8964" width="12.85546875" style="1" customWidth="1"/>
    <col min="8965" max="9216" width="9.140625" style="1"/>
    <col min="9217" max="9217" width="5.140625" style="1" customWidth="1"/>
    <col min="9218" max="9218" width="150.5703125" style="1" customWidth="1"/>
    <col min="9219" max="9219" width="4.5703125" style="1" customWidth="1"/>
    <col min="9220" max="9220" width="12.85546875" style="1" customWidth="1"/>
    <col min="9221" max="9472" width="9.140625" style="1"/>
    <col min="9473" max="9473" width="5.140625" style="1" customWidth="1"/>
    <col min="9474" max="9474" width="150.5703125" style="1" customWidth="1"/>
    <col min="9475" max="9475" width="4.5703125" style="1" customWidth="1"/>
    <col min="9476" max="9476" width="12.85546875" style="1" customWidth="1"/>
    <col min="9477" max="9728" width="9.140625" style="1"/>
    <col min="9729" max="9729" width="5.140625" style="1" customWidth="1"/>
    <col min="9730" max="9730" width="150.5703125" style="1" customWidth="1"/>
    <col min="9731" max="9731" width="4.5703125" style="1" customWidth="1"/>
    <col min="9732" max="9732" width="12.85546875" style="1" customWidth="1"/>
    <col min="9733" max="9984" width="9.140625" style="1"/>
    <col min="9985" max="9985" width="5.140625" style="1" customWidth="1"/>
    <col min="9986" max="9986" width="150.5703125" style="1" customWidth="1"/>
    <col min="9987" max="9987" width="4.5703125" style="1" customWidth="1"/>
    <col min="9988" max="9988" width="12.85546875" style="1" customWidth="1"/>
    <col min="9989" max="10240" width="9.140625" style="1"/>
    <col min="10241" max="10241" width="5.140625" style="1" customWidth="1"/>
    <col min="10242" max="10242" width="150.5703125" style="1" customWidth="1"/>
    <col min="10243" max="10243" width="4.5703125" style="1" customWidth="1"/>
    <col min="10244" max="10244" width="12.85546875" style="1" customWidth="1"/>
    <col min="10245" max="10496" width="9.140625" style="1"/>
    <col min="10497" max="10497" width="5.140625" style="1" customWidth="1"/>
    <col min="10498" max="10498" width="150.5703125" style="1" customWidth="1"/>
    <col min="10499" max="10499" width="4.5703125" style="1" customWidth="1"/>
    <col min="10500" max="10500" width="12.85546875" style="1" customWidth="1"/>
    <col min="10501" max="10752" width="9.140625" style="1"/>
    <col min="10753" max="10753" width="5.140625" style="1" customWidth="1"/>
    <col min="10754" max="10754" width="150.5703125" style="1" customWidth="1"/>
    <col min="10755" max="10755" width="4.5703125" style="1" customWidth="1"/>
    <col min="10756" max="10756" width="12.85546875" style="1" customWidth="1"/>
    <col min="10757" max="11008" width="9.140625" style="1"/>
    <col min="11009" max="11009" width="5.140625" style="1" customWidth="1"/>
    <col min="11010" max="11010" width="150.5703125" style="1" customWidth="1"/>
    <col min="11011" max="11011" width="4.5703125" style="1" customWidth="1"/>
    <col min="11012" max="11012" width="12.85546875" style="1" customWidth="1"/>
    <col min="11013" max="11264" width="9.140625" style="1"/>
    <col min="11265" max="11265" width="5.140625" style="1" customWidth="1"/>
    <col min="11266" max="11266" width="150.5703125" style="1" customWidth="1"/>
    <col min="11267" max="11267" width="4.5703125" style="1" customWidth="1"/>
    <col min="11268" max="11268" width="12.85546875" style="1" customWidth="1"/>
    <col min="11269" max="11520" width="9.140625" style="1"/>
    <col min="11521" max="11521" width="5.140625" style="1" customWidth="1"/>
    <col min="11522" max="11522" width="150.5703125" style="1" customWidth="1"/>
    <col min="11523" max="11523" width="4.5703125" style="1" customWidth="1"/>
    <col min="11524" max="11524" width="12.85546875" style="1" customWidth="1"/>
    <col min="11525" max="11776" width="9.140625" style="1"/>
    <col min="11777" max="11777" width="5.140625" style="1" customWidth="1"/>
    <col min="11778" max="11778" width="150.5703125" style="1" customWidth="1"/>
    <col min="11779" max="11779" width="4.5703125" style="1" customWidth="1"/>
    <col min="11780" max="11780" width="12.85546875" style="1" customWidth="1"/>
    <col min="11781" max="12032" width="9.140625" style="1"/>
    <col min="12033" max="12033" width="5.140625" style="1" customWidth="1"/>
    <col min="12034" max="12034" width="150.5703125" style="1" customWidth="1"/>
    <col min="12035" max="12035" width="4.5703125" style="1" customWidth="1"/>
    <col min="12036" max="12036" width="12.85546875" style="1" customWidth="1"/>
    <col min="12037" max="12288" width="9.140625" style="1"/>
    <col min="12289" max="12289" width="5.140625" style="1" customWidth="1"/>
    <col min="12290" max="12290" width="150.5703125" style="1" customWidth="1"/>
    <col min="12291" max="12291" width="4.5703125" style="1" customWidth="1"/>
    <col min="12292" max="12292" width="12.85546875" style="1" customWidth="1"/>
    <col min="12293" max="12544" width="9.140625" style="1"/>
    <col min="12545" max="12545" width="5.140625" style="1" customWidth="1"/>
    <col min="12546" max="12546" width="150.5703125" style="1" customWidth="1"/>
    <col min="12547" max="12547" width="4.5703125" style="1" customWidth="1"/>
    <col min="12548" max="12548" width="12.85546875" style="1" customWidth="1"/>
    <col min="12549" max="12800" width="9.140625" style="1"/>
    <col min="12801" max="12801" width="5.140625" style="1" customWidth="1"/>
    <col min="12802" max="12802" width="150.5703125" style="1" customWidth="1"/>
    <col min="12803" max="12803" width="4.5703125" style="1" customWidth="1"/>
    <col min="12804" max="12804" width="12.85546875" style="1" customWidth="1"/>
    <col min="12805" max="13056" width="9.140625" style="1"/>
    <col min="13057" max="13057" width="5.140625" style="1" customWidth="1"/>
    <col min="13058" max="13058" width="150.5703125" style="1" customWidth="1"/>
    <col min="13059" max="13059" width="4.5703125" style="1" customWidth="1"/>
    <col min="13060" max="13060" width="12.85546875" style="1" customWidth="1"/>
    <col min="13061" max="13312" width="9.140625" style="1"/>
    <col min="13313" max="13313" width="5.140625" style="1" customWidth="1"/>
    <col min="13314" max="13314" width="150.5703125" style="1" customWidth="1"/>
    <col min="13315" max="13315" width="4.5703125" style="1" customWidth="1"/>
    <col min="13316" max="13316" width="12.85546875" style="1" customWidth="1"/>
    <col min="13317" max="13568" width="9.140625" style="1"/>
    <col min="13569" max="13569" width="5.140625" style="1" customWidth="1"/>
    <col min="13570" max="13570" width="150.5703125" style="1" customWidth="1"/>
    <col min="13571" max="13571" width="4.5703125" style="1" customWidth="1"/>
    <col min="13572" max="13572" width="12.85546875" style="1" customWidth="1"/>
    <col min="13573" max="13824" width="9.140625" style="1"/>
    <col min="13825" max="13825" width="5.140625" style="1" customWidth="1"/>
    <col min="13826" max="13826" width="150.5703125" style="1" customWidth="1"/>
    <col min="13827" max="13827" width="4.5703125" style="1" customWidth="1"/>
    <col min="13828" max="13828" width="12.85546875" style="1" customWidth="1"/>
    <col min="13829" max="14080" width="9.140625" style="1"/>
    <col min="14081" max="14081" width="5.140625" style="1" customWidth="1"/>
    <col min="14082" max="14082" width="150.5703125" style="1" customWidth="1"/>
    <col min="14083" max="14083" width="4.5703125" style="1" customWidth="1"/>
    <col min="14084" max="14084" width="12.85546875" style="1" customWidth="1"/>
    <col min="14085" max="14336" width="9.140625" style="1"/>
    <col min="14337" max="14337" width="5.140625" style="1" customWidth="1"/>
    <col min="14338" max="14338" width="150.5703125" style="1" customWidth="1"/>
    <col min="14339" max="14339" width="4.5703125" style="1" customWidth="1"/>
    <col min="14340" max="14340" width="12.85546875" style="1" customWidth="1"/>
    <col min="14341" max="14592" width="9.140625" style="1"/>
    <col min="14593" max="14593" width="5.140625" style="1" customWidth="1"/>
    <col min="14594" max="14594" width="150.5703125" style="1" customWidth="1"/>
    <col min="14595" max="14595" width="4.5703125" style="1" customWidth="1"/>
    <col min="14596" max="14596" width="12.85546875" style="1" customWidth="1"/>
    <col min="14597" max="14848" width="9.140625" style="1"/>
    <col min="14849" max="14849" width="5.140625" style="1" customWidth="1"/>
    <col min="14850" max="14850" width="150.5703125" style="1" customWidth="1"/>
    <col min="14851" max="14851" width="4.5703125" style="1" customWidth="1"/>
    <col min="14852" max="14852" width="12.85546875" style="1" customWidth="1"/>
    <col min="14853" max="15104" width="9.140625" style="1"/>
    <col min="15105" max="15105" width="5.140625" style="1" customWidth="1"/>
    <col min="15106" max="15106" width="150.5703125" style="1" customWidth="1"/>
    <col min="15107" max="15107" width="4.5703125" style="1" customWidth="1"/>
    <col min="15108" max="15108" width="12.85546875" style="1" customWidth="1"/>
    <col min="15109" max="15360" width="9.140625" style="1"/>
    <col min="15361" max="15361" width="5.140625" style="1" customWidth="1"/>
    <col min="15362" max="15362" width="150.5703125" style="1" customWidth="1"/>
    <col min="15363" max="15363" width="4.5703125" style="1" customWidth="1"/>
    <col min="15364" max="15364" width="12.85546875" style="1" customWidth="1"/>
    <col min="15365" max="15616" width="9.140625" style="1"/>
    <col min="15617" max="15617" width="5.140625" style="1" customWidth="1"/>
    <col min="15618" max="15618" width="150.5703125" style="1" customWidth="1"/>
    <col min="15619" max="15619" width="4.5703125" style="1" customWidth="1"/>
    <col min="15620" max="15620" width="12.85546875" style="1" customWidth="1"/>
    <col min="15621" max="15872" width="9.140625" style="1"/>
    <col min="15873" max="15873" width="5.140625" style="1" customWidth="1"/>
    <col min="15874" max="15874" width="150.5703125" style="1" customWidth="1"/>
    <col min="15875" max="15875" width="4.5703125" style="1" customWidth="1"/>
    <col min="15876" max="15876" width="12.85546875" style="1" customWidth="1"/>
    <col min="15877" max="16128" width="9.140625" style="1"/>
    <col min="16129" max="16129" width="5.140625" style="1" customWidth="1"/>
    <col min="16130" max="16130" width="150.5703125" style="1" customWidth="1"/>
    <col min="16131" max="16131" width="4.5703125" style="1" customWidth="1"/>
    <col min="16132" max="16132" width="12.85546875" style="1" customWidth="1"/>
    <col min="16133" max="16384" width="9.140625" style="1"/>
  </cols>
  <sheetData>
    <row r="1" spans="1:5" ht="12.75" customHeight="1">
      <c r="B1" s="2" t="s">
        <v>0</v>
      </c>
      <c r="C1" s="2"/>
      <c r="D1" s="2"/>
    </row>
    <row r="2" spans="1:5" ht="12.75" customHeight="1">
      <c r="B2" s="2" t="s">
        <v>1</v>
      </c>
      <c r="C2" s="2"/>
      <c r="D2" s="2"/>
    </row>
    <row r="3" spans="1:5" ht="12.75" customHeight="1">
      <c r="B3" s="2" t="s">
        <v>2</v>
      </c>
      <c r="C3" s="2"/>
      <c r="D3" s="2"/>
    </row>
    <row r="4" spans="1:5" ht="15.75">
      <c r="B4" s="2" t="s">
        <v>3</v>
      </c>
      <c r="C4" s="2"/>
      <c r="D4" s="2"/>
    </row>
    <row r="5" spans="1:5" ht="15.75">
      <c r="B5" s="2" t="s">
        <v>117</v>
      </c>
      <c r="C5" s="2"/>
      <c r="D5" s="2"/>
    </row>
    <row r="7" spans="1:5">
      <c r="A7" s="3" t="s">
        <v>5</v>
      </c>
      <c r="B7" s="3"/>
      <c r="C7" s="3"/>
      <c r="D7" s="3"/>
    </row>
    <row r="8" spans="1:5" ht="12.75" customHeight="1">
      <c r="A8" s="4" t="s">
        <v>118</v>
      </c>
      <c r="B8" s="3"/>
      <c r="C8" s="3"/>
      <c r="D8" s="3"/>
    </row>
    <row r="9" spans="1:5" ht="9.75" customHeight="1">
      <c r="A9" s="5" t="s">
        <v>119</v>
      </c>
      <c r="B9" s="5"/>
      <c r="C9" s="5"/>
      <c r="D9" s="5"/>
    </row>
    <row r="10" spans="1:5">
      <c r="A10" s="6" t="s">
        <v>8</v>
      </c>
      <c r="B10" s="6"/>
      <c r="C10" s="6"/>
      <c r="D10" s="6"/>
    </row>
    <row r="11" spans="1:5" ht="9" customHeight="1">
      <c r="A11" s="5" t="s">
        <v>9</v>
      </c>
      <c r="B11" s="5"/>
      <c r="C11" s="5"/>
      <c r="D11" s="5"/>
    </row>
    <row r="13" spans="1:5" ht="60">
      <c r="A13" s="7" t="s">
        <v>10</v>
      </c>
      <c r="B13" s="8" t="s">
        <v>11</v>
      </c>
      <c r="C13" s="7" t="s">
        <v>12</v>
      </c>
      <c r="D13" s="7" t="s">
        <v>13</v>
      </c>
    </row>
    <row r="14" spans="1:5">
      <c r="A14" s="7">
        <v>1</v>
      </c>
      <c r="B14" s="7">
        <v>2</v>
      </c>
      <c r="C14" s="7">
        <v>3</v>
      </c>
      <c r="D14" s="7">
        <v>4</v>
      </c>
    </row>
    <row r="15" spans="1:5" ht="23.25">
      <c r="A15" s="9" t="s">
        <v>14</v>
      </c>
      <c r="B15" s="10" t="s">
        <v>15</v>
      </c>
      <c r="C15" s="11">
        <f>[5]Р1!F7</f>
        <v>5</v>
      </c>
      <c r="D15" s="12" t="e">
        <f>([5]Р1!F7+[5]Р1!F8+[5]Р1!F9+[5]Р1!F10)/4</f>
        <v>#N/A</v>
      </c>
      <c r="E15" s="16">
        <f>C15+C16+C17+C18+C19+C20+C22+C24+C28+C30+C32+C33+C34+C35+C37+C38+C39+C40+C41</f>
        <v>83</v>
      </c>
    </row>
    <row r="16" spans="1:5">
      <c r="A16" s="9" t="s">
        <v>16</v>
      </c>
      <c r="B16" s="10" t="s">
        <v>17</v>
      </c>
      <c r="C16" s="11">
        <f>[5]Р2!F7</f>
        <v>5</v>
      </c>
      <c r="D16" s="12" t="e">
        <f>([5]Р2!F7+[5]Р2!F8+[5]Р2!F9)/3</f>
        <v>#N/A</v>
      </c>
    </row>
    <row r="17" spans="1:4">
      <c r="A17" s="9" t="s">
        <v>18</v>
      </c>
      <c r="B17" s="10" t="s">
        <v>19</v>
      </c>
      <c r="C17" s="11">
        <f>[5]Р3!E7</f>
        <v>5</v>
      </c>
      <c r="D17" s="12">
        <f>([5]Р3!E7+[5]Р3!E9+[5]Р3!E8)/3</f>
        <v>1.6666666666666667</v>
      </c>
    </row>
    <row r="18" spans="1:4">
      <c r="A18" s="9" t="s">
        <v>20</v>
      </c>
      <c r="B18" s="10" t="s">
        <v>21</v>
      </c>
      <c r="C18" s="11">
        <f>[5]Р4!E7</f>
        <v>5</v>
      </c>
      <c r="D18" s="12">
        <f>([5]Р4!E7+[5]Р4!E8+[5]Р4!E9)/3</f>
        <v>1.6666666666666667</v>
      </c>
    </row>
    <row r="19" spans="1:4">
      <c r="A19" s="9" t="s">
        <v>22</v>
      </c>
      <c r="B19" s="10" t="s">
        <v>23</v>
      </c>
      <c r="C19" s="11">
        <f>[5]Р5!F7</f>
        <v>3</v>
      </c>
      <c r="D19" s="12">
        <v>0</v>
      </c>
    </row>
    <row r="20" spans="1:4" ht="36">
      <c r="A20" s="9" t="s">
        <v>24</v>
      </c>
      <c r="B20" s="10" t="s">
        <v>120</v>
      </c>
      <c r="C20" s="11">
        <f>[5]Р6!F7</f>
        <v>5</v>
      </c>
      <c r="D20" s="12">
        <v>3.5</v>
      </c>
    </row>
    <row r="21" spans="1:4" ht="48">
      <c r="A21" s="9" t="s">
        <v>26</v>
      </c>
      <c r="B21" s="10" t="s">
        <v>121</v>
      </c>
      <c r="C21" s="11" t="str">
        <f>[5]Р7!J7</f>
        <v>Х</v>
      </c>
      <c r="D21" s="13" t="e">
        <f>([5]Р7!J7+[5]Р7!J8)/2</f>
        <v>#VALUE!</v>
      </c>
    </row>
    <row r="22" spans="1:4" ht="24">
      <c r="A22" s="9" t="s">
        <v>28</v>
      </c>
      <c r="B22" s="10" t="s">
        <v>122</v>
      </c>
      <c r="C22" s="11">
        <f>[5]Р8!H7</f>
        <v>5</v>
      </c>
      <c r="D22" s="13">
        <f>([5]Р8!H7+[5]Р8!H8)/2</f>
        <v>5</v>
      </c>
    </row>
    <row r="23" spans="1:4" ht="24">
      <c r="A23" s="9" t="s">
        <v>30</v>
      </c>
      <c r="B23" s="10" t="s">
        <v>123</v>
      </c>
      <c r="C23" s="11" t="str">
        <f>[5]Р9!H7</f>
        <v>Х</v>
      </c>
      <c r="D23" s="13" t="e">
        <f>([5]Р9!H7+[5]Р9!H8)/2</f>
        <v>#VALUE!</v>
      </c>
    </row>
    <row r="24" spans="1:4">
      <c r="A24" s="9" t="s">
        <v>32</v>
      </c>
      <c r="B24" s="10" t="s">
        <v>33</v>
      </c>
      <c r="C24" s="11">
        <f>[5]Р10!F7</f>
        <v>0</v>
      </c>
      <c r="D24" s="12" t="e">
        <f>([5]Р10!F7+[5]Р10!F8+[5]Р10!F9)/3</f>
        <v>#N/A</v>
      </c>
    </row>
    <row r="25" spans="1:4" ht="24">
      <c r="A25" s="9" t="s">
        <v>34</v>
      </c>
      <c r="B25" s="10" t="s">
        <v>124</v>
      </c>
      <c r="C25" s="11" t="str">
        <f>[5]Р11!F7</f>
        <v>норма</v>
      </c>
      <c r="D25" s="14" t="s">
        <v>36</v>
      </c>
    </row>
    <row r="26" spans="1:4" ht="24">
      <c r="A26" s="9" t="s">
        <v>37</v>
      </c>
      <c r="B26" s="10" t="s">
        <v>125</v>
      </c>
      <c r="C26" s="11" t="str">
        <f>[5]Р12!F7</f>
        <v>Х</v>
      </c>
      <c r="D26" s="14" t="s">
        <v>36</v>
      </c>
    </row>
    <row r="27" spans="1:4" ht="24">
      <c r="A27" s="9" t="s">
        <v>39</v>
      </c>
      <c r="B27" s="10" t="s">
        <v>126</v>
      </c>
      <c r="C27" s="11">
        <f>[5]Р13!F7</f>
        <v>1</v>
      </c>
      <c r="D27" s="12" t="e">
        <f>([5]Р13!F7+[5]Р13!F8+[5]Р13!F9)/3</f>
        <v>#N/A</v>
      </c>
    </row>
    <row r="28" spans="1:4">
      <c r="A28" s="9" t="s">
        <v>41</v>
      </c>
      <c r="B28" s="10" t="s">
        <v>42</v>
      </c>
      <c r="C28" s="11">
        <f>[5]Р14!F7</f>
        <v>5</v>
      </c>
      <c r="D28" s="12" t="e">
        <f>([5]Р14!F7+[5]Р14!F8+[5]Р14!F9)/3</f>
        <v>#N/A</v>
      </c>
    </row>
    <row r="29" spans="1:4" ht="24">
      <c r="A29" s="9" t="s">
        <v>43</v>
      </c>
      <c r="B29" s="10" t="s">
        <v>44</v>
      </c>
      <c r="C29" s="11" t="str">
        <f>[5]Р15!F7</f>
        <v>Х</v>
      </c>
      <c r="D29" s="12" t="e">
        <f>([5]Р15!F7+[5]Р15!F8)/2</f>
        <v>#VALUE!</v>
      </c>
    </row>
    <row r="30" spans="1:4">
      <c r="A30" s="9" t="s">
        <v>45</v>
      </c>
      <c r="B30" s="10" t="s">
        <v>127</v>
      </c>
      <c r="C30" s="11">
        <f>[5]Р16!F7</f>
        <v>5</v>
      </c>
      <c r="D30" s="12" t="e">
        <f>([5]Р16!F7+[5]Р16!F8+[5]Р16!F9)/3</f>
        <v>#N/A</v>
      </c>
    </row>
    <row r="31" spans="1:4" ht="24">
      <c r="A31" s="9" t="s">
        <v>47</v>
      </c>
      <c r="B31" s="10" t="s">
        <v>128</v>
      </c>
      <c r="C31" s="11" t="str">
        <f>[5]Р17!F7</f>
        <v>Х</v>
      </c>
      <c r="D31" s="12" t="e">
        <f>([5]Р17!F7+[5]Р17!F8)/2</f>
        <v>#VALUE!</v>
      </c>
    </row>
    <row r="32" spans="1:4">
      <c r="A32" s="9" t="s">
        <v>49</v>
      </c>
      <c r="B32" s="10" t="s">
        <v>50</v>
      </c>
      <c r="C32" s="11">
        <f>[5]Р18!H7</f>
        <v>0</v>
      </c>
      <c r="D32" s="12" t="e">
        <f>([5]Р18!H7+[5]Р18!H11)/2</f>
        <v>#N/A</v>
      </c>
    </row>
    <row r="33" spans="1:4">
      <c r="A33" s="9" t="s">
        <v>51</v>
      </c>
      <c r="B33" s="10" t="s">
        <v>129</v>
      </c>
      <c r="C33" s="11">
        <f>[5]Р19!F7</f>
        <v>5</v>
      </c>
      <c r="D33" s="12" t="e">
        <f>([5]Р19!F7+[5]Р19!F8+[5]Р19!F9)/3</f>
        <v>#N/A</v>
      </c>
    </row>
    <row r="34" spans="1:4">
      <c r="A34" s="9" t="s">
        <v>53</v>
      </c>
      <c r="B34" s="10" t="s">
        <v>54</v>
      </c>
      <c r="C34" s="11">
        <f>[5]Р20!D7</f>
        <v>5</v>
      </c>
      <c r="D34" s="12">
        <f>([5]Р20!D7+[5]Р20!D8+[5]Р20!D9)/3</f>
        <v>1.6666666666666667</v>
      </c>
    </row>
    <row r="35" spans="1:4">
      <c r="A35" s="9" t="s">
        <v>55</v>
      </c>
      <c r="B35" s="10" t="s">
        <v>56</v>
      </c>
      <c r="C35" s="11">
        <f>[5]Р21!D7</f>
        <v>5</v>
      </c>
      <c r="D35" s="12">
        <f>([5]Р21!D7+[5]Р21!D8+[5]Р21!D9)/3</f>
        <v>1.6666666666666667</v>
      </c>
    </row>
    <row r="36" spans="1:4" ht="24">
      <c r="A36" s="9" t="s">
        <v>57</v>
      </c>
      <c r="B36" s="10" t="s">
        <v>130</v>
      </c>
      <c r="C36" s="11" t="str">
        <f>[5]Р22!D7</f>
        <v>Х</v>
      </c>
      <c r="D36" s="13" t="e">
        <f>([5]Р22!D7+[5]Р22!D8)/2</f>
        <v>#VALUE!</v>
      </c>
    </row>
    <row r="37" spans="1:4">
      <c r="A37" s="9" t="s">
        <v>59</v>
      </c>
      <c r="B37" s="10" t="s">
        <v>60</v>
      </c>
      <c r="C37" s="11">
        <f>[5]Р23!F7</f>
        <v>5</v>
      </c>
      <c r="D37" s="12">
        <f>([5]Р23!F7+[5]Р23!F8+[5]Р23!F9)/3</f>
        <v>1.6666666666666667</v>
      </c>
    </row>
    <row r="38" spans="1:4">
      <c r="A38" s="9" t="s">
        <v>61</v>
      </c>
      <c r="B38" s="10" t="s">
        <v>62</v>
      </c>
      <c r="C38" s="11">
        <f>[5]Р24!F7</f>
        <v>5</v>
      </c>
      <c r="D38" s="12" t="e">
        <f>([5]Р24!F7+[5]Р24!F8+[5]Р24!F9)/3</f>
        <v>#N/A</v>
      </c>
    </row>
    <row r="39" spans="1:4">
      <c r="A39" s="9" t="s">
        <v>63</v>
      </c>
      <c r="B39" s="10" t="s">
        <v>64</v>
      </c>
      <c r="C39" s="11">
        <f>[5]Р25!D7</f>
        <v>5</v>
      </c>
      <c r="D39" s="12">
        <f>([5]Р25!D7+[5]Р25!D8+[5]Р25!D9)/3</f>
        <v>1.6666666666666667</v>
      </c>
    </row>
    <row r="40" spans="1:4">
      <c r="A40" s="9" t="s">
        <v>65</v>
      </c>
      <c r="B40" s="10" t="s">
        <v>66</v>
      </c>
      <c r="C40" s="11">
        <f>[5]Р26!D7</f>
        <v>5</v>
      </c>
      <c r="D40" s="12">
        <v>2.5</v>
      </c>
    </row>
    <row r="41" spans="1:4">
      <c r="A41" s="9" t="s">
        <v>67</v>
      </c>
      <c r="B41" s="10" t="s">
        <v>68</v>
      </c>
      <c r="C41" s="11">
        <f>[5]Р27!F7</f>
        <v>5</v>
      </c>
      <c r="D41" s="12" t="e">
        <f>([5]Р27!F7+[5]Р27!F8+[5]Р27!F9)/3</f>
        <v>#N/A</v>
      </c>
    </row>
    <row r="42" spans="1:4" ht="36">
      <c r="A42" s="9" t="s">
        <v>69</v>
      </c>
      <c r="B42" s="10" t="s">
        <v>131</v>
      </c>
      <c r="C42" s="11" t="str">
        <f>[5]Р28!F7</f>
        <v>Х</v>
      </c>
      <c r="D42" s="13" t="e">
        <f>([5]Р28!F7+[5]Р28!F8)/2</f>
        <v>#VALUE!</v>
      </c>
    </row>
    <row r="43" spans="1:4" ht="24">
      <c r="A43" s="9" t="s">
        <v>71</v>
      </c>
      <c r="B43" s="10"/>
      <c r="C43" s="11">
        <v>84</v>
      </c>
      <c r="D43" s="15" t="e">
        <f>SUM(D15:D42)</f>
        <v>#N/A</v>
      </c>
    </row>
  </sheetData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ageMargins left="0.18" right="0.16" top="0.2" bottom="0.15" header="0.16" footer="0.15"/>
  <pageSetup paperSize="9" scale="59" fitToWidth="2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85" workbookViewId="0">
      <selection activeCell="B37" sqref="B37"/>
    </sheetView>
  </sheetViews>
  <sheetFormatPr defaultRowHeight="12"/>
  <cols>
    <col min="1" max="1" width="5.140625" style="1" customWidth="1"/>
    <col min="2" max="2" width="150.5703125" style="1" customWidth="1"/>
    <col min="3" max="3" width="4.5703125" style="1" customWidth="1"/>
    <col min="4" max="4" width="12.85546875" style="1" customWidth="1"/>
    <col min="5" max="256" width="9.140625" style="1"/>
    <col min="257" max="257" width="5.140625" style="1" customWidth="1"/>
    <col min="258" max="258" width="150.5703125" style="1" customWidth="1"/>
    <col min="259" max="259" width="4.5703125" style="1" customWidth="1"/>
    <col min="260" max="260" width="12.85546875" style="1" customWidth="1"/>
    <col min="261" max="512" width="9.140625" style="1"/>
    <col min="513" max="513" width="5.140625" style="1" customWidth="1"/>
    <col min="514" max="514" width="150.5703125" style="1" customWidth="1"/>
    <col min="515" max="515" width="4.5703125" style="1" customWidth="1"/>
    <col min="516" max="516" width="12.85546875" style="1" customWidth="1"/>
    <col min="517" max="768" width="9.140625" style="1"/>
    <col min="769" max="769" width="5.140625" style="1" customWidth="1"/>
    <col min="770" max="770" width="150.5703125" style="1" customWidth="1"/>
    <col min="771" max="771" width="4.5703125" style="1" customWidth="1"/>
    <col min="772" max="772" width="12.85546875" style="1" customWidth="1"/>
    <col min="773" max="1024" width="9.140625" style="1"/>
    <col min="1025" max="1025" width="5.140625" style="1" customWidth="1"/>
    <col min="1026" max="1026" width="150.5703125" style="1" customWidth="1"/>
    <col min="1027" max="1027" width="4.5703125" style="1" customWidth="1"/>
    <col min="1028" max="1028" width="12.85546875" style="1" customWidth="1"/>
    <col min="1029" max="1280" width="9.140625" style="1"/>
    <col min="1281" max="1281" width="5.140625" style="1" customWidth="1"/>
    <col min="1282" max="1282" width="150.5703125" style="1" customWidth="1"/>
    <col min="1283" max="1283" width="4.5703125" style="1" customWidth="1"/>
    <col min="1284" max="1284" width="12.85546875" style="1" customWidth="1"/>
    <col min="1285" max="1536" width="9.140625" style="1"/>
    <col min="1537" max="1537" width="5.140625" style="1" customWidth="1"/>
    <col min="1538" max="1538" width="150.5703125" style="1" customWidth="1"/>
    <col min="1539" max="1539" width="4.5703125" style="1" customWidth="1"/>
    <col min="1540" max="1540" width="12.85546875" style="1" customWidth="1"/>
    <col min="1541" max="1792" width="9.140625" style="1"/>
    <col min="1793" max="1793" width="5.140625" style="1" customWidth="1"/>
    <col min="1794" max="1794" width="150.5703125" style="1" customWidth="1"/>
    <col min="1795" max="1795" width="4.5703125" style="1" customWidth="1"/>
    <col min="1796" max="1796" width="12.85546875" style="1" customWidth="1"/>
    <col min="1797" max="2048" width="9.140625" style="1"/>
    <col min="2049" max="2049" width="5.140625" style="1" customWidth="1"/>
    <col min="2050" max="2050" width="150.5703125" style="1" customWidth="1"/>
    <col min="2051" max="2051" width="4.5703125" style="1" customWidth="1"/>
    <col min="2052" max="2052" width="12.85546875" style="1" customWidth="1"/>
    <col min="2053" max="2304" width="9.140625" style="1"/>
    <col min="2305" max="2305" width="5.140625" style="1" customWidth="1"/>
    <col min="2306" max="2306" width="150.5703125" style="1" customWidth="1"/>
    <col min="2307" max="2307" width="4.5703125" style="1" customWidth="1"/>
    <col min="2308" max="2308" width="12.85546875" style="1" customWidth="1"/>
    <col min="2309" max="2560" width="9.140625" style="1"/>
    <col min="2561" max="2561" width="5.140625" style="1" customWidth="1"/>
    <col min="2562" max="2562" width="150.5703125" style="1" customWidth="1"/>
    <col min="2563" max="2563" width="4.5703125" style="1" customWidth="1"/>
    <col min="2564" max="2564" width="12.85546875" style="1" customWidth="1"/>
    <col min="2565" max="2816" width="9.140625" style="1"/>
    <col min="2817" max="2817" width="5.140625" style="1" customWidth="1"/>
    <col min="2818" max="2818" width="150.5703125" style="1" customWidth="1"/>
    <col min="2819" max="2819" width="4.5703125" style="1" customWidth="1"/>
    <col min="2820" max="2820" width="12.85546875" style="1" customWidth="1"/>
    <col min="2821" max="3072" width="9.140625" style="1"/>
    <col min="3073" max="3073" width="5.140625" style="1" customWidth="1"/>
    <col min="3074" max="3074" width="150.5703125" style="1" customWidth="1"/>
    <col min="3075" max="3075" width="4.5703125" style="1" customWidth="1"/>
    <col min="3076" max="3076" width="12.85546875" style="1" customWidth="1"/>
    <col min="3077" max="3328" width="9.140625" style="1"/>
    <col min="3329" max="3329" width="5.140625" style="1" customWidth="1"/>
    <col min="3330" max="3330" width="150.5703125" style="1" customWidth="1"/>
    <col min="3331" max="3331" width="4.5703125" style="1" customWidth="1"/>
    <col min="3332" max="3332" width="12.85546875" style="1" customWidth="1"/>
    <col min="3333" max="3584" width="9.140625" style="1"/>
    <col min="3585" max="3585" width="5.140625" style="1" customWidth="1"/>
    <col min="3586" max="3586" width="150.5703125" style="1" customWidth="1"/>
    <col min="3587" max="3587" width="4.5703125" style="1" customWidth="1"/>
    <col min="3588" max="3588" width="12.85546875" style="1" customWidth="1"/>
    <col min="3589" max="3840" width="9.140625" style="1"/>
    <col min="3841" max="3841" width="5.140625" style="1" customWidth="1"/>
    <col min="3842" max="3842" width="150.5703125" style="1" customWidth="1"/>
    <col min="3843" max="3843" width="4.5703125" style="1" customWidth="1"/>
    <col min="3844" max="3844" width="12.85546875" style="1" customWidth="1"/>
    <col min="3845" max="4096" width="9.140625" style="1"/>
    <col min="4097" max="4097" width="5.140625" style="1" customWidth="1"/>
    <col min="4098" max="4098" width="150.5703125" style="1" customWidth="1"/>
    <col min="4099" max="4099" width="4.5703125" style="1" customWidth="1"/>
    <col min="4100" max="4100" width="12.85546875" style="1" customWidth="1"/>
    <col min="4101" max="4352" width="9.140625" style="1"/>
    <col min="4353" max="4353" width="5.140625" style="1" customWidth="1"/>
    <col min="4354" max="4354" width="150.5703125" style="1" customWidth="1"/>
    <col min="4355" max="4355" width="4.5703125" style="1" customWidth="1"/>
    <col min="4356" max="4356" width="12.85546875" style="1" customWidth="1"/>
    <col min="4357" max="4608" width="9.140625" style="1"/>
    <col min="4609" max="4609" width="5.140625" style="1" customWidth="1"/>
    <col min="4610" max="4610" width="150.5703125" style="1" customWidth="1"/>
    <col min="4611" max="4611" width="4.5703125" style="1" customWidth="1"/>
    <col min="4612" max="4612" width="12.85546875" style="1" customWidth="1"/>
    <col min="4613" max="4864" width="9.140625" style="1"/>
    <col min="4865" max="4865" width="5.140625" style="1" customWidth="1"/>
    <col min="4866" max="4866" width="150.5703125" style="1" customWidth="1"/>
    <col min="4867" max="4867" width="4.5703125" style="1" customWidth="1"/>
    <col min="4868" max="4868" width="12.85546875" style="1" customWidth="1"/>
    <col min="4869" max="5120" width="9.140625" style="1"/>
    <col min="5121" max="5121" width="5.140625" style="1" customWidth="1"/>
    <col min="5122" max="5122" width="150.5703125" style="1" customWidth="1"/>
    <col min="5123" max="5123" width="4.5703125" style="1" customWidth="1"/>
    <col min="5124" max="5124" width="12.85546875" style="1" customWidth="1"/>
    <col min="5125" max="5376" width="9.140625" style="1"/>
    <col min="5377" max="5377" width="5.140625" style="1" customWidth="1"/>
    <col min="5378" max="5378" width="150.5703125" style="1" customWidth="1"/>
    <col min="5379" max="5379" width="4.5703125" style="1" customWidth="1"/>
    <col min="5380" max="5380" width="12.85546875" style="1" customWidth="1"/>
    <col min="5381" max="5632" width="9.140625" style="1"/>
    <col min="5633" max="5633" width="5.140625" style="1" customWidth="1"/>
    <col min="5634" max="5634" width="150.5703125" style="1" customWidth="1"/>
    <col min="5635" max="5635" width="4.5703125" style="1" customWidth="1"/>
    <col min="5636" max="5636" width="12.85546875" style="1" customWidth="1"/>
    <col min="5637" max="5888" width="9.140625" style="1"/>
    <col min="5889" max="5889" width="5.140625" style="1" customWidth="1"/>
    <col min="5890" max="5890" width="150.5703125" style="1" customWidth="1"/>
    <col min="5891" max="5891" width="4.5703125" style="1" customWidth="1"/>
    <col min="5892" max="5892" width="12.85546875" style="1" customWidth="1"/>
    <col min="5893" max="6144" width="9.140625" style="1"/>
    <col min="6145" max="6145" width="5.140625" style="1" customWidth="1"/>
    <col min="6146" max="6146" width="150.5703125" style="1" customWidth="1"/>
    <col min="6147" max="6147" width="4.5703125" style="1" customWidth="1"/>
    <col min="6148" max="6148" width="12.85546875" style="1" customWidth="1"/>
    <col min="6149" max="6400" width="9.140625" style="1"/>
    <col min="6401" max="6401" width="5.140625" style="1" customWidth="1"/>
    <col min="6402" max="6402" width="150.5703125" style="1" customWidth="1"/>
    <col min="6403" max="6403" width="4.5703125" style="1" customWidth="1"/>
    <col min="6404" max="6404" width="12.85546875" style="1" customWidth="1"/>
    <col min="6405" max="6656" width="9.140625" style="1"/>
    <col min="6657" max="6657" width="5.140625" style="1" customWidth="1"/>
    <col min="6658" max="6658" width="150.5703125" style="1" customWidth="1"/>
    <col min="6659" max="6659" width="4.5703125" style="1" customWidth="1"/>
    <col min="6660" max="6660" width="12.85546875" style="1" customWidth="1"/>
    <col min="6661" max="6912" width="9.140625" style="1"/>
    <col min="6913" max="6913" width="5.140625" style="1" customWidth="1"/>
    <col min="6914" max="6914" width="150.5703125" style="1" customWidth="1"/>
    <col min="6915" max="6915" width="4.5703125" style="1" customWidth="1"/>
    <col min="6916" max="6916" width="12.85546875" style="1" customWidth="1"/>
    <col min="6917" max="7168" width="9.140625" style="1"/>
    <col min="7169" max="7169" width="5.140625" style="1" customWidth="1"/>
    <col min="7170" max="7170" width="150.5703125" style="1" customWidth="1"/>
    <col min="7171" max="7171" width="4.5703125" style="1" customWidth="1"/>
    <col min="7172" max="7172" width="12.85546875" style="1" customWidth="1"/>
    <col min="7173" max="7424" width="9.140625" style="1"/>
    <col min="7425" max="7425" width="5.140625" style="1" customWidth="1"/>
    <col min="7426" max="7426" width="150.5703125" style="1" customWidth="1"/>
    <col min="7427" max="7427" width="4.5703125" style="1" customWidth="1"/>
    <col min="7428" max="7428" width="12.85546875" style="1" customWidth="1"/>
    <col min="7429" max="7680" width="9.140625" style="1"/>
    <col min="7681" max="7681" width="5.140625" style="1" customWidth="1"/>
    <col min="7682" max="7682" width="150.5703125" style="1" customWidth="1"/>
    <col min="7683" max="7683" width="4.5703125" style="1" customWidth="1"/>
    <col min="7684" max="7684" width="12.85546875" style="1" customWidth="1"/>
    <col min="7685" max="7936" width="9.140625" style="1"/>
    <col min="7937" max="7937" width="5.140625" style="1" customWidth="1"/>
    <col min="7938" max="7938" width="150.5703125" style="1" customWidth="1"/>
    <col min="7939" max="7939" width="4.5703125" style="1" customWidth="1"/>
    <col min="7940" max="7940" width="12.85546875" style="1" customWidth="1"/>
    <col min="7941" max="8192" width="9.140625" style="1"/>
    <col min="8193" max="8193" width="5.140625" style="1" customWidth="1"/>
    <col min="8194" max="8194" width="150.5703125" style="1" customWidth="1"/>
    <col min="8195" max="8195" width="4.5703125" style="1" customWidth="1"/>
    <col min="8196" max="8196" width="12.85546875" style="1" customWidth="1"/>
    <col min="8197" max="8448" width="9.140625" style="1"/>
    <col min="8449" max="8449" width="5.140625" style="1" customWidth="1"/>
    <col min="8450" max="8450" width="150.5703125" style="1" customWidth="1"/>
    <col min="8451" max="8451" width="4.5703125" style="1" customWidth="1"/>
    <col min="8452" max="8452" width="12.85546875" style="1" customWidth="1"/>
    <col min="8453" max="8704" width="9.140625" style="1"/>
    <col min="8705" max="8705" width="5.140625" style="1" customWidth="1"/>
    <col min="8706" max="8706" width="150.5703125" style="1" customWidth="1"/>
    <col min="8707" max="8707" width="4.5703125" style="1" customWidth="1"/>
    <col min="8708" max="8708" width="12.85546875" style="1" customWidth="1"/>
    <col min="8709" max="8960" width="9.140625" style="1"/>
    <col min="8961" max="8961" width="5.140625" style="1" customWidth="1"/>
    <col min="8962" max="8962" width="150.5703125" style="1" customWidth="1"/>
    <col min="8963" max="8963" width="4.5703125" style="1" customWidth="1"/>
    <col min="8964" max="8964" width="12.85546875" style="1" customWidth="1"/>
    <col min="8965" max="9216" width="9.140625" style="1"/>
    <col min="9217" max="9217" width="5.140625" style="1" customWidth="1"/>
    <col min="9218" max="9218" width="150.5703125" style="1" customWidth="1"/>
    <col min="9219" max="9219" width="4.5703125" style="1" customWidth="1"/>
    <col min="9220" max="9220" width="12.85546875" style="1" customWidth="1"/>
    <col min="9221" max="9472" width="9.140625" style="1"/>
    <col min="9473" max="9473" width="5.140625" style="1" customWidth="1"/>
    <col min="9474" max="9474" width="150.5703125" style="1" customWidth="1"/>
    <col min="9475" max="9475" width="4.5703125" style="1" customWidth="1"/>
    <col min="9476" max="9476" width="12.85546875" style="1" customWidth="1"/>
    <col min="9477" max="9728" width="9.140625" style="1"/>
    <col min="9729" max="9729" width="5.140625" style="1" customWidth="1"/>
    <col min="9730" max="9730" width="150.5703125" style="1" customWidth="1"/>
    <col min="9731" max="9731" width="4.5703125" style="1" customWidth="1"/>
    <col min="9732" max="9732" width="12.85546875" style="1" customWidth="1"/>
    <col min="9733" max="9984" width="9.140625" style="1"/>
    <col min="9985" max="9985" width="5.140625" style="1" customWidth="1"/>
    <col min="9986" max="9986" width="150.5703125" style="1" customWidth="1"/>
    <col min="9987" max="9987" width="4.5703125" style="1" customWidth="1"/>
    <col min="9988" max="9988" width="12.85546875" style="1" customWidth="1"/>
    <col min="9989" max="10240" width="9.140625" style="1"/>
    <col min="10241" max="10241" width="5.140625" style="1" customWidth="1"/>
    <col min="10242" max="10242" width="150.5703125" style="1" customWidth="1"/>
    <col min="10243" max="10243" width="4.5703125" style="1" customWidth="1"/>
    <col min="10244" max="10244" width="12.85546875" style="1" customWidth="1"/>
    <col min="10245" max="10496" width="9.140625" style="1"/>
    <col min="10497" max="10497" width="5.140625" style="1" customWidth="1"/>
    <col min="10498" max="10498" width="150.5703125" style="1" customWidth="1"/>
    <col min="10499" max="10499" width="4.5703125" style="1" customWidth="1"/>
    <col min="10500" max="10500" width="12.85546875" style="1" customWidth="1"/>
    <col min="10501" max="10752" width="9.140625" style="1"/>
    <col min="10753" max="10753" width="5.140625" style="1" customWidth="1"/>
    <col min="10754" max="10754" width="150.5703125" style="1" customWidth="1"/>
    <col min="10755" max="10755" width="4.5703125" style="1" customWidth="1"/>
    <col min="10756" max="10756" width="12.85546875" style="1" customWidth="1"/>
    <col min="10757" max="11008" width="9.140625" style="1"/>
    <col min="11009" max="11009" width="5.140625" style="1" customWidth="1"/>
    <col min="11010" max="11010" width="150.5703125" style="1" customWidth="1"/>
    <col min="11011" max="11011" width="4.5703125" style="1" customWidth="1"/>
    <col min="11012" max="11012" width="12.85546875" style="1" customWidth="1"/>
    <col min="11013" max="11264" width="9.140625" style="1"/>
    <col min="11265" max="11265" width="5.140625" style="1" customWidth="1"/>
    <col min="11266" max="11266" width="150.5703125" style="1" customWidth="1"/>
    <col min="11267" max="11267" width="4.5703125" style="1" customWidth="1"/>
    <col min="11268" max="11268" width="12.85546875" style="1" customWidth="1"/>
    <col min="11269" max="11520" width="9.140625" style="1"/>
    <col min="11521" max="11521" width="5.140625" style="1" customWidth="1"/>
    <col min="11522" max="11522" width="150.5703125" style="1" customWidth="1"/>
    <col min="11523" max="11523" width="4.5703125" style="1" customWidth="1"/>
    <col min="11524" max="11524" width="12.85546875" style="1" customWidth="1"/>
    <col min="11525" max="11776" width="9.140625" style="1"/>
    <col min="11777" max="11777" width="5.140625" style="1" customWidth="1"/>
    <col min="11778" max="11778" width="150.5703125" style="1" customWidth="1"/>
    <col min="11779" max="11779" width="4.5703125" style="1" customWidth="1"/>
    <col min="11780" max="11780" width="12.85546875" style="1" customWidth="1"/>
    <col min="11781" max="12032" width="9.140625" style="1"/>
    <col min="12033" max="12033" width="5.140625" style="1" customWidth="1"/>
    <col min="12034" max="12034" width="150.5703125" style="1" customWidth="1"/>
    <col min="12035" max="12035" width="4.5703125" style="1" customWidth="1"/>
    <col min="12036" max="12036" width="12.85546875" style="1" customWidth="1"/>
    <col min="12037" max="12288" width="9.140625" style="1"/>
    <col min="12289" max="12289" width="5.140625" style="1" customWidth="1"/>
    <col min="12290" max="12290" width="150.5703125" style="1" customWidth="1"/>
    <col min="12291" max="12291" width="4.5703125" style="1" customWidth="1"/>
    <col min="12292" max="12292" width="12.85546875" style="1" customWidth="1"/>
    <col min="12293" max="12544" width="9.140625" style="1"/>
    <col min="12545" max="12545" width="5.140625" style="1" customWidth="1"/>
    <col min="12546" max="12546" width="150.5703125" style="1" customWidth="1"/>
    <col min="12547" max="12547" width="4.5703125" style="1" customWidth="1"/>
    <col min="12548" max="12548" width="12.85546875" style="1" customWidth="1"/>
    <col min="12549" max="12800" width="9.140625" style="1"/>
    <col min="12801" max="12801" width="5.140625" style="1" customWidth="1"/>
    <col min="12802" max="12802" width="150.5703125" style="1" customWidth="1"/>
    <col min="12803" max="12803" width="4.5703125" style="1" customWidth="1"/>
    <col min="12804" max="12804" width="12.85546875" style="1" customWidth="1"/>
    <col min="12805" max="13056" width="9.140625" style="1"/>
    <col min="13057" max="13057" width="5.140625" style="1" customWidth="1"/>
    <col min="13058" max="13058" width="150.5703125" style="1" customWidth="1"/>
    <col min="13059" max="13059" width="4.5703125" style="1" customWidth="1"/>
    <col min="13060" max="13060" width="12.85546875" style="1" customWidth="1"/>
    <col min="13061" max="13312" width="9.140625" style="1"/>
    <col min="13313" max="13313" width="5.140625" style="1" customWidth="1"/>
    <col min="13314" max="13314" width="150.5703125" style="1" customWidth="1"/>
    <col min="13315" max="13315" width="4.5703125" style="1" customWidth="1"/>
    <col min="13316" max="13316" width="12.85546875" style="1" customWidth="1"/>
    <col min="13317" max="13568" width="9.140625" style="1"/>
    <col min="13569" max="13569" width="5.140625" style="1" customWidth="1"/>
    <col min="13570" max="13570" width="150.5703125" style="1" customWidth="1"/>
    <col min="13571" max="13571" width="4.5703125" style="1" customWidth="1"/>
    <col min="13572" max="13572" width="12.85546875" style="1" customWidth="1"/>
    <col min="13573" max="13824" width="9.140625" style="1"/>
    <col min="13825" max="13825" width="5.140625" style="1" customWidth="1"/>
    <col min="13826" max="13826" width="150.5703125" style="1" customWidth="1"/>
    <col min="13827" max="13827" width="4.5703125" style="1" customWidth="1"/>
    <col min="13828" max="13828" width="12.85546875" style="1" customWidth="1"/>
    <col min="13829" max="14080" width="9.140625" style="1"/>
    <col min="14081" max="14081" width="5.140625" style="1" customWidth="1"/>
    <col min="14082" max="14082" width="150.5703125" style="1" customWidth="1"/>
    <col min="14083" max="14083" width="4.5703125" style="1" customWidth="1"/>
    <col min="14084" max="14084" width="12.85546875" style="1" customWidth="1"/>
    <col min="14085" max="14336" width="9.140625" style="1"/>
    <col min="14337" max="14337" width="5.140625" style="1" customWidth="1"/>
    <col min="14338" max="14338" width="150.5703125" style="1" customWidth="1"/>
    <col min="14339" max="14339" width="4.5703125" style="1" customWidth="1"/>
    <col min="14340" max="14340" width="12.85546875" style="1" customWidth="1"/>
    <col min="14341" max="14592" width="9.140625" style="1"/>
    <col min="14593" max="14593" width="5.140625" style="1" customWidth="1"/>
    <col min="14594" max="14594" width="150.5703125" style="1" customWidth="1"/>
    <col min="14595" max="14595" width="4.5703125" style="1" customWidth="1"/>
    <col min="14596" max="14596" width="12.85546875" style="1" customWidth="1"/>
    <col min="14597" max="14848" width="9.140625" style="1"/>
    <col min="14849" max="14849" width="5.140625" style="1" customWidth="1"/>
    <col min="14850" max="14850" width="150.5703125" style="1" customWidth="1"/>
    <col min="14851" max="14851" width="4.5703125" style="1" customWidth="1"/>
    <col min="14852" max="14852" width="12.85546875" style="1" customWidth="1"/>
    <col min="14853" max="15104" width="9.140625" style="1"/>
    <col min="15105" max="15105" width="5.140625" style="1" customWidth="1"/>
    <col min="15106" max="15106" width="150.5703125" style="1" customWidth="1"/>
    <col min="15107" max="15107" width="4.5703125" style="1" customWidth="1"/>
    <col min="15108" max="15108" width="12.85546875" style="1" customWidth="1"/>
    <col min="15109" max="15360" width="9.140625" style="1"/>
    <col min="15361" max="15361" width="5.140625" style="1" customWidth="1"/>
    <col min="15362" max="15362" width="150.5703125" style="1" customWidth="1"/>
    <col min="15363" max="15363" width="4.5703125" style="1" customWidth="1"/>
    <col min="15364" max="15364" width="12.85546875" style="1" customWidth="1"/>
    <col min="15365" max="15616" width="9.140625" style="1"/>
    <col min="15617" max="15617" width="5.140625" style="1" customWidth="1"/>
    <col min="15618" max="15618" width="150.5703125" style="1" customWidth="1"/>
    <col min="15619" max="15619" width="4.5703125" style="1" customWidth="1"/>
    <col min="15620" max="15620" width="12.85546875" style="1" customWidth="1"/>
    <col min="15621" max="15872" width="9.140625" style="1"/>
    <col min="15873" max="15873" width="5.140625" style="1" customWidth="1"/>
    <col min="15874" max="15874" width="150.5703125" style="1" customWidth="1"/>
    <col min="15875" max="15875" width="4.5703125" style="1" customWidth="1"/>
    <col min="15876" max="15876" width="12.85546875" style="1" customWidth="1"/>
    <col min="15877" max="16128" width="9.140625" style="1"/>
    <col min="16129" max="16129" width="5.140625" style="1" customWidth="1"/>
    <col min="16130" max="16130" width="150.5703125" style="1" customWidth="1"/>
    <col min="16131" max="16131" width="4.5703125" style="1" customWidth="1"/>
    <col min="16132" max="16132" width="12.85546875" style="1" customWidth="1"/>
    <col min="16133" max="16384" width="9.140625" style="1"/>
  </cols>
  <sheetData>
    <row r="1" spans="1:5" ht="12.75" customHeight="1">
      <c r="B1" s="2" t="s">
        <v>0</v>
      </c>
      <c r="C1" s="2"/>
      <c r="D1" s="2"/>
    </row>
    <row r="2" spans="1:5" ht="12.75" customHeight="1">
      <c r="B2" s="2" t="s">
        <v>1</v>
      </c>
      <c r="C2" s="2"/>
      <c r="D2" s="2"/>
    </row>
    <row r="3" spans="1:5" ht="12.75" customHeight="1">
      <c r="B3" s="2" t="s">
        <v>2</v>
      </c>
      <c r="C3" s="2"/>
      <c r="D3" s="2"/>
    </row>
    <row r="4" spans="1:5" ht="15.75">
      <c r="B4" s="2" t="s">
        <v>3</v>
      </c>
      <c r="C4" s="2"/>
      <c r="D4" s="2"/>
    </row>
    <row r="5" spans="1:5" ht="15.75">
      <c r="B5" s="2" t="s">
        <v>132</v>
      </c>
      <c r="C5" s="2"/>
      <c r="D5" s="2"/>
    </row>
    <row r="7" spans="1:5">
      <c r="A7" s="3" t="s">
        <v>5</v>
      </c>
      <c r="B7" s="3"/>
      <c r="C7" s="3"/>
      <c r="D7" s="3"/>
    </row>
    <row r="8" spans="1:5" ht="12.75" customHeight="1">
      <c r="A8" s="4" t="s">
        <v>133</v>
      </c>
      <c r="B8" s="3"/>
      <c r="C8" s="3"/>
      <c r="D8" s="3"/>
    </row>
    <row r="9" spans="1:5" ht="9.75" customHeight="1">
      <c r="A9" s="5" t="s">
        <v>134</v>
      </c>
      <c r="B9" s="5"/>
      <c r="C9" s="5"/>
      <c r="D9" s="5"/>
    </row>
    <row r="10" spans="1:5">
      <c r="A10" s="6" t="s">
        <v>8</v>
      </c>
      <c r="B10" s="6"/>
      <c r="C10" s="6"/>
      <c r="D10" s="6"/>
    </row>
    <row r="11" spans="1:5" ht="9" customHeight="1">
      <c r="A11" s="5" t="s">
        <v>9</v>
      </c>
      <c r="B11" s="5"/>
      <c r="C11" s="5"/>
      <c r="D11" s="5"/>
    </row>
    <row r="13" spans="1:5" ht="60">
      <c r="A13" s="7" t="s">
        <v>10</v>
      </c>
      <c r="B13" s="8" t="s">
        <v>11</v>
      </c>
      <c r="C13" s="7" t="s">
        <v>12</v>
      </c>
      <c r="D13" s="7" t="s">
        <v>13</v>
      </c>
    </row>
    <row r="14" spans="1:5">
      <c r="A14" s="7">
        <v>1</v>
      </c>
      <c r="B14" s="7">
        <v>2</v>
      </c>
      <c r="C14" s="7">
        <v>3</v>
      </c>
      <c r="D14" s="7">
        <v>4</v>
      </c>
    </row>
    <row r="15" spans="1:5" ht="23.25">
      <c r="A15" s="9" t="s">
        <v>14</v>
      </c>
      <c r="B15" s="10" t="s">
        <v>15</v>
      </c>
      <c r="C15" s="11">
        <f>[6]Р1!F7</f>
        <v>5</v>
      </c>
      <c r="D15" s="12" t="e">
        <f>([6]Р1!F7+[6]Р1!F8+[6]Р1!F9+[6]Р1!F10)/4</f>
        <v>#N/A</v>
      </c>
      <c r="E15" s="16">
        <f>C15+C16+C17+C18+C19+C20+C22+C24+C28+C30+C32+C33+C34+C35+C37+C38+C39+C40+C41</f>
        <v>85</v>
      </c>
    </row>
    <row r="16" spans="1:5">
      <c r="A16" s="9" t="s">
        <v>16</v>
      </c>
      <c r="B16" s="10" t="s">
        <v>17</v>
      </c>
      <c r="C16" s="11">
        <f>[6]Р2!F7</f>
        <v>5</v>
      </c>
      <c r="D16" s="12" t="e">
        <f>([6]Р2!F7+[6]Р2!F8+[6]Р2!F9)/3</f>
        <v>#N/A</v>
      </c>
    </row>
    <row r="17" spans="1:4">
      <c r="A17" s="9" t="s">
        <v>18</v>
      </c>
      <c r="B17" s="10" t="s">
        <v>19</v>
      </c>
      <c r="C17" s="11">
        <f>[6]Р3!E7</f>
        <v>5</v>
      </c>
      <c r="D17" s="12">
        <f>([6]Р3!E7+[6]Р3!E9+[6]Р3!E8)/3</f>
        <v>1.6666666666666667</v>
      </c>
    </row>
    <row r="18" spans="1:4">
      <c r="A18" s="9" t="s">
        <v>20</v>
      </c>
      <c r="B18" s="10" t="s">
        <v>21</v>
      </c>
      <c r="C18" s="11">
        <f>[6]Р4!E7</f>
        <v>5</v>
      </c>
      <c r="D18" s="12">
        <f>([6]Р4!E7+[6]Р4!E8+[6]Р4!E9)/3</f>
        <v>1.6666666666666667</v>
      </c>
    </row>
    <row r="19" spans="1:4">
      <c r="A19" s="9" t="s">
        <v>22</v>
      </c>
      <c r="B19" s="10" t="s">
        <v>23</v>
      </c>
      <c r="C19" s="11">
        <f>[6]Р5!F7</f>
        <v>0</v>
      </c>
      <c r="D19" s="12">
        <v>0</v>
      </c>
    </row>
    <row r="20" spans="1:4" ht="36">
      <c r="A20" s="9" t="s">
        <v>24</v>
      </c>
      <c r="B20" s="10" t="s">
        <v>135</v>
      </c>
      <c r="C20" s="11">
        <f>[6]Р6!F7</f>
        <v>5</v>
      </c>
      <c r="D20" s="12">
        <v>3.5</v>
      </c>
    </row>
    <row r="21" spans="1:4" ht="48">
      <c r="A21" s="9" t="s">
        <v>26</v>
      </c>
      <c r="B21" s="10" t="s">
        <v>136</v>
      </c>
      <c r="C21" s="11" t="str">
        <f>[6]Р7!J7</f>
        <v>Х</v>
      </c>
      <c r="D21" s="13" t="e">
        <f>([6]Р7!J7+[6]Р7!J8)/2</f>
        <v>#VALUE!</v>
      </c>
    </row>
    <row r="22" spans="1:4" ht="24">
      <c r="A22" s="9" t="s">
        <v>28</v>
      </c>
      <c r="B22" s="10" t="s">
        <v>137</v>
      </c>
      <c r="C22" s="11">
        <f>[6]Р8!H7</f>
        <v>5</v>
      </c>
      <c r="D22" s="13">
        <f>([6]Р8!H7+[6]Р8!H8)/2</f>
        <v>5</v>
      </c>
    </row>
    <row r="23" spans="1:4" ht="24">
      <c r="A23" s="9" t="s">
        <v>30</v>
      </c>
      <c r="B23" s="10" t="s">
        <v>138</v>
      </c>
      <c r="C23" s="11" t="str">
        <f>[6]Р9!H7</f>
        <v>Х</v>
      </c>
      <c r="D23" s="13" t="e">
        <f>([6]Р9!H7+[6]Р9!H8)/2</f>
        <v>#VALUE!</v>
      </c>
    </row>
    <row r="24" spans="1:4">
      <c r="A24" s="9" t="s">
        <v>32</v>
      </c>
      <c r="B24" s="10" t="s">
        <v>33</v>
      </c>
      <c r="C24" s="11">
        <f>[6]Р10!F7</f>
        <v>5</v>
      </c>
      <c r="D24" s="12" t="e">
        <f>([6]Р10!F7+[6]Р10!F8+[6]Р10!F9)/3</f>
        <v>#N/A</v>
      </c>
    </row>
    <row r="25" spans="1:4" ht="24">
      <c r="A25" s="9" t="s">
        <v>34</v>
      </c>
      <c r="B25" s="10" t="s">
        <v>139</v>
      </c>
      <c r="C25" s="11" t="str">
        <f>[6]Р11!F7</f>
        <v>норма</v>
      </c>
      <c r="D25" s="14" t="s">
        <v>36</v>
      </c>
    </row>
    <row r="26" spans="1:4" ht="24">
      <c r="A26" s="9" t="s">
        <v>37</v>
      </c>
      <c r="B26" s="10" t="s">
        <v>140</v>
      </c>
      <c r="C26" s="11" t="str">
        <f>[6]Р12!F7</f>
        <v>Х</v>
      </c>
      <c r="D26" s="14" t="s">
        <v>36</v>
      </c>
    </row>
    <row r="27" spans="1:4">
      <c r="A27" s="9" t="s">
        <v>39</v>
      </c>
      <c r="B27" s="10" t="s">
        <v>141</v>
      </c>
      <c r="C27" s="11">
        <f>[6]Р13!F7</f>
        <v>5</v>
      </c>
      <c r="D27" s="12" t="e">
        <f>([6]Р13!F7+[6]Р13!F8+[6]Р13!F9)/3</f>
        <v>#N/A</v>
      </c>
    </row>
    <row r="28" spans="1:4">
      <c r="A28" s="9" t="s">
        <v>41</v>
      </c>
      <c r="B28" s="10" t="s">
        <v>42</v>
      </c>
      <c r="C28" s="11">
        <f>[6]Р14!F7</f>
        <v>5</v>
      </c>
      <c r="D28" s="12" t="e">
        <f>([6]Р14!F7+[6]Р14!F8+[6]Р14!F9)/3</f>
        <v>#N/A</v>
      </c>
    </row>
    <row r="29" spans="1:4" ht="24">
      <c r="A29" s="9" t="s">
        <v>43</v>
      </c>
      <c r="B29" s="10" t="s">
        <v>44</v>
      </c>
      <c r="C29" s="11" t="str">
        <f>[6]Р15!F7</f>
        <v>Х</v>
      </c>
      <c r="D29" s="12" t="e">
        <f>([6]Р15!F7+[6]Р15!F8)/2</f>
        <v>#VALUE!</v>
      </c>
    </row>
    <row r="30" spans="1:4">
      <c r="A30" s="9" t="s">
        <v>45</v>
      </c>
      <c r="B30" s="10" t="s">
        <v>142</v>
      </c>
      <c r="C30" s="11">
        <f>[6]Р16!F7</f>
        <v>5</v>
      </c>
      <c r="D30" s="12" t="e">
        <f>([6]Р16!F7+[6]Р16!F8+[6]Р16!F9)/3</f>
        <v>#N/A</v>
      </c>
    </row>
    <row r="31" spans="1:4" ht="24">
      <c r="A31" s="9" t="s">
        <v>47</v>
      </c>
      <c r="B31" s="10" t="s">
        <v>143</v>
      </c>
      <c r="C31" s="11" t="str">
        <f>[6]Р17!F7</f>
        <v>Х</v>
      </c>
      <c r="D31" s="12" t="e">
        <f>([6]Р17!F7+[6]Р17!F8)/2</f>
        <v>#VALUE!</v>
      </c>
    </row>
    <row r="32" spans="1:4">
      <c r="A32" s="9" t="s">
        <v>49</v>
      </c>
      <c r="B32" s="10" t="s">
        <v>50</v>
      </c>
      <c r="C32" s="11">
        <f>[6]Р18!H7</f>
        <v>0</v>
      </c>
      <c r="D32" s="12" t="e">
        <f>([6]Р18!H7+[6]Р18!H11)/2</f>
        <v>#N/A</v>
      </c>
    </row>
    <row r="33" spans="1:4">
      <c r="A33" s="9" t="s">
        <v>51</v>
      </c>
      <c r="B33" s="10" t="s">
        <v>144</v>
      </c>
      <c r="C33" s="11">
        <f>[6]Р19!F7</f>
        <v>5</v>
      </c>
      <c r="D33" s="12" t="e">
        <f>([6]Р19!F7+[6]Р19!F8+[6]Р19!F9)/3</f>
        <v>#N/A</v>
      </c>
    </row>
    <row r="34" spans="1:4">
      <c r="A34" s="9" t="s">
        <v>53</v>
      </c>
      <c r="B34" s="10" t="s">
        <v>54</v>
      </c>
      <c r="C34" s="11">
        <f>[6]Р20!D7</f>
        <v>5</v>
      </c>
      <c r="D34" s="12">
        <f>([6]Р20!D7+[6]Р20!D8+[6]Р20!D9)/3</f>
        <v>1.6666666666666667</v>
      </c>
    </row>
    <row r="35" spans="1:4">
      <c r="A35" s="9" t="s">
        <v>55</v>
      </c>
      <c r="B35" s="10" t="s">
        <v>56</v>
      </c>
      <c r="C35" s="11">
        <f>[6]Р21!D7</f>
        <v>5</v>
      </c>
      <c r="D35" s="12">
        <f>([6]Р21!D7+[6]Р21!D8+[6]Р21!D9)/3</f>
        <v>1.6666666666666667</v>
      </c>
    </row>
    <row r="36" spans="1:4" ht="24">
      <c r="A36" s="9" t="s">
        <v>57</v>
      </c>
      <c r="B36" s="10" t="s">
        <v>145</v>
      </c>
      <c r="C36" s="11" t="str">
        <f>[6]Р22!D7</f>
        <v>Х</v>
      </c>
      <c r="D36" s="13" t="e">
        <f>([6]Р22!D7+[6]Р22!D8)/2</f>
        <v>#VALUE!</v>
      </c>
    </row>
    <row r="37" spans="1:4">
      <c r="A37" s="9" t="s">
        <v>59</v>
      </c>
      <c r="B37" s="10" t="s">
        <v>60</v>
      </c>
      <c r="C37" s="11">
        <f>[6]Р23!F7</f>
        <v>5</v>
      </c>
      <c r="D37" s="12">
        <f>([6]Р23!F7+[6]Р23!F8+[6]Р23!F9)/3</f>
        <v>1.6666666666666667</v>
      </c>
    </row>
    <row r="38" spans="1:4">
      <c r="A38" s="9" t="s">
        <v>61</v>
      </c>
      <c r="B38" s="10" t="s">
        <v>62</v>
      </c>
      <c r="C38" s="11">
        <f>[6]Р24!F7</f>
        <v>5</v>
      </c>
      <c r="D38" s="12" t="e">
        <f>([6]Р24!F7+[6]Р24!F8+[6]Р24!F9)/3</f>
        <v>#N/A</v>
      </c>
    </row>
    <row r="39" spans="1:4">
      <c r="A39" s="9" t="s">
        <v>63</v>
      </c>
      <c r="B39" s="10" t="s">
        <v>64</v>
      </c>
      <c r="C39" s="11">
        <f>[6]Р25!D7</f>
        <v>5</v>
      </c>
      <c r="D39" s="12">
        <f>([6]Р25!D7+[6]Р25!D8+[6]Р25!D9)/3</f>
        <v>1.6666666666666667</v>
      </c>
    </row>
    <row r="40" spans="1:4">
      <c r="A40" s="9" t="s">
        <v>65</v>
      </c>
      <c r="B40" s="10" t="s">
        <v>66</v>
      </c>
      <c r="C40" s="11">
        <f>[6]Р26!D7</f>
        <v>5</v>
      </c>
      <c r="D40" s="12">
        <v>2.5</v>
      </c>
    </row>
    <row r="41" spans="1:4">
      <c r="A41" s="9" t="s">
        <v>67</v>
      </c>
      <c r="B41" s="10" t="s">
        <v>68</v>
      </c>
      <c r="C41" s="11">
        <f>[6]Р27!F7</f>
        <v>5</v>
      </c>
      <c r="D41" s="12" t="e">
        <f>([6]Р27!F7+[6]Р27!F8+[6]Р27!F9)/3</f>
        <v>#N/A</v>
      </c>
    </row>
    <row r="42" spans="1:4" ht="36">
      <c r="A42" s="9" t="s">
        <v>69</v>
      </c>
      <c r="B42" s="10" t="s">
        <v>146</v>
      </c>
      <c r="C42" s="11" t="str">
        <f>[6]Р28!F7</f>
        <v>Х</v>
      </c>
      <c r="D42" s="13" t="e">
        <f>([6]Р28!F7+[6]Р28!F8)/2</f>
        <v>#VALUE!</v>
      </c>
    </row>
    <row r="43" spans="1:4" ht="24">
      <c r="A43" s="9" t="s">
        <v>71</v>
      </c>
      <c r="B43" s="10"/>
      <c r="C43" s="11">
        <v>90</v>
      </c>
      <c r="D43" s="15" t="e">
        <f>SUM(D15:D42)</f>
        <v>#N/A</v>
      </c>
    </row>
  </sheetData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ageMargins left="0.18" right="0.16" top="0.2" bottom="0.15" header="0.16" footer="0.15"/>
  <pageSetup paperSize="9" scale="59" fitToWidth="2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85" workbookViewId="0">
      <selection activeCell="B37" sqref="B37"/>
    </sheetView>
  </sheetViews>
  <sheetFormatPr defaultRowHeight="12"/>
  <cols>
    <col min="1" max="1" width="5.140625" style="1" customWidth="1"/>
    <col min="2" max="2" width="150.5703125" style="1" customWidth="1"/>
    <col min="3" max="3" width="4.5703125" style="1" customWidth="1"/>
    <col min="4" max="4" width="12.85546875" style="1" customWidth="1"/>
    <col min="5" max="5" width="10.85546875" style="1" customWidth="1"/>
    <col min="6" max="256" width="9.140625" style="1"/>
    <col min="257" max="257" width="5.140625" style="1" customWidth="1"/>
    <col min="258" max="258" width="150.5703125" style="1" customWidth="1"/>
    <col min="259" max="259" width="4.5703125" style="1" customWidth="1"/>
    <col min="260" max="260" width="12.85546875" style="1" customWidth="1"/>
    <col min="261" max="261" width="10.85546875" style="1" customWidth="1"/>
    <col min="262" max="512" width="9.140625" style="1"/>
    <col min="513" max="513" width="5.140625" style="1" customWidth="1"/>
    <col min="514" max="514" width="150.5703125" style="1" customWidth="1"/>
    <col min="515" max="515" width="4.5703125" style="1" customWidth="1"/>
    <col min="516" max="516" width="12.85546875" style="1" customWidth="1"/>
    <col min="517" max="517" width="10.85546875" style="1" customWidth="1"/>
    <col min="518" max="768" width="9.140625" style="1"/>
    <col min="769" max="769" width="5.140625" style="1" customWidth="1"/>
    <col min="770" max="770" width="150.5703125" style="1" customWidth="1"/>
    <col min="771" max="771" width="4.5703125" style="1" customWidth="1"/>
    <col min="772" max="772" width="12.85546875" style="1" customWidth="1"/>
    <col min="773" max="773" width="10.85546875" style="1" customWidth="1"/>
    <col min="774" max="1024" width="9.140625" style="1"/>
    <col min="1025" max="1025" width="5.140625" style="1" customWidth="1"/>
    <col min="1026" max="1026" width="150.5703125" style="1" customWidth="1"/>
    <col min="1027" max="1027" width="4.5703125" style="1" customWidth="1"/>
    <col min="1028" max="1028" width="12.85546875" style="1" customWidth="1"/>
    <col min="1029" max="1029" width="10.85546875" style="1" customWidth="1"/>
    <col min="1030" max="1280" width="9.140625" style="1"/>
    <col min="1281" max="1281" width="5.140625" style="1" customWidth="1"/>
    <col min="1282" max="1282" width="150.5703125" style="1" customWidth="1"/>
    <col min="1283" max="1283" width="4.5703125" style="1" customWidth="1"/>
    <col min="1284" max="1284" width="12.85546875" style="1" customWidth="1"/>
    <col min="1285" max="1285" width="10.85546875" style="1" customWidth="1"/>
    <col min="1286" max="1536" width="9.140625" style="1"/>
    <col min="1537" max="1537" width="5.140625" style="1" customWidth="1"/>
    <col min="1538" max="1538" width="150.5703125" style="1" customWidth="1"/>
    <col min="1539" max="1539" width="4.5703125" style="1" customWidth="1"/>
    <col min="1540" max="1540" width="12.85546875" style="1" customWidth="1"/>
    <col min="1541" max="1541" width="10.85546875" style="1" customWidth="1"/>
    <col min="1542" max="1792" width="9.140625" style="1"/>
    <col min="1793" max="1793" width="5.140625" style="1" customWidth="1"/>
    <col min="1794" max="1794" width="150.5703125" style="1" customWidth="1"/>
    <col min="1795" max="1795" width="4.5703125" style="1" customWidth="1"/>
    <col min="1796" max="1796" width="12.85546875" style="1" customWidth="1"/>
    <col min="1797" max="1797" width="10.85546875" style="1" customWidth="1"/>
    <col min="1798" max="2048" width="9.140625" style="1"/>
    <col min="2049" max="2049" width="5.140625" style="1" customWidth="1"/>
    <col min="2050" max="2050" width="150.5703125" style="1" customWidth="1"/>
    <col min="2051" max="2051" width="4.5703125" style="1" customWidth="1"/>
    <col min="2052" max="2052" width="12.85546875" style="1" customWidth="1"/>
    <col min="2053" max="2053" width="10.85546875" style="1" customWidth="1"/>
    <col min="2054" max="2304" width="9.140625" style="1"/>
    <col min="2305" max="2305" width="5.140625" style="1" customWidth="1"/>
    <col min="2306" max="2306" width="150.5703125" style="1" customWidth="1"/>
    <col min="2307" max="2307" width="4.5703125" style="1" customWidth="1"/>
    <col min="2308" max="2308" width="12.85546875" style="1" customWidth="1"/>
    <col min="2309" max="2309" width="10.85546875" style="1" customWidth="1"/>
    <col min="2310" max="2560" width="9.140625" style="1"/>
    <col min="2561" max="2561" width="5.140625" style="1" customWidth="1"/>
    <col min="2562" max="2562" width="150.5703125" style="1" customWidth="1"/>
    <col min="2563" max="2563" width="4.5703125" style="1" customWidth="1"/>
    <col min="2564" max="2564" width="12.85546875" style="1" customWidth="1"/>
    <col min="2565" max="2565" width="10.85546875" style="1" customWidth="1"/>
    <col min="2566" max="2816" width="9.140625" style="1"/>
    <col min="2817" max="2817" width="5.140625" style="1" customWidth="1"/>
    <col min="2818" max="2818" width="150.5703125" style="1" customWidth="1"/>
    <col min="2819" max="2819" width="4.5703125" style="1" customWidth="1"/>
    <col min="2820" max="2820" width="12.85546875" style="1" customWidth="1"/>
    <col min="2821" max="2821" width="10.85546875" style="1" customWidth="1"/>
    <col min="2822" max="3072" width="9.140625" style="1"/>
    <col min="3073" max="3073" width="5.140625" style="1" customWidth="1"/>
    <col min="3074" max="3074" width="150.5703125" style="1" customWidth="1"/>
    <col min="3075" max="3075" width="4.5703125" style="1" customWidth="1"/>
    <col min="3076" max="3076" width="12.85546875" style="1" customWidth="1"/>
    <col min="3077" max="3077" width="10.85546875" style="1" customWidth="1"/>
    <col min="3078" max="3328" width="9.140625" style="1"/>
    <col min="3329" max="3329" width="5.140625" style="1" customWidth="1"/>
    <col min="3330" max="3330" width="150.5703125" style="1" customWidth="1"/>
    <col min="3331" max="3331" width="4.5703125" style="1" customWidth="1"/>
    <col min="3332" max="3332" width="12.85546875" style="1" customWidth="1"/>
    <col min="3333" max="3333" width="10.85546875" style="1" customWidth="1"/>
    <col min="3334" max="3584" width="9.140625" style="1"/>
    <col min="3585" max="3585" width="5.140625" style="1" customWidth="1"/>
    <col min="3586" max="3586" width="150.5703125" style="1" customWidth="1"/>
    <col min="3587" max="3587" width="4.5703125" style="1" customWidth="1"/>
    <col min="3588" max="3588" width="12.85546875" style="1" customWidth="1"/>
    <col min="3589" max="3589" width="10.85546875" style="1" customWidth="1"/>
    <col min="3590" max="3840" width="9.140625" style="1"/>
    <col min="3841" max="3841" width="5.140625" style="1" customWidth="1"/>
    <col min="3842" max="3842" width="150.5703125" style="1" customWidth="1"/>
    <col min="3843" max="3843" width="4.5703125" style="1" customWidth="1"/>
    <col min="3844" max="3844" width="12.85546875" style="1" customWidth="1"/>
    <col min="3845" max="3845" width="10.85546875" style="1" customWidth="1"/>
    <col min="3846" max="4096" width="9.140625" style="1"/>
    <col min="4097" max="4097" width="5.140625" style="1" customWidth="1"/>
    <col min="4098" max="4098" width="150.5703125" style="1" customWidth="1"/>
    <col min="4099" max="4099" width="4.5703125" style="1" customWidth="1"/>
    <col min="4100" max="4100" width="12.85546875" style="1" customWidth="1"/>
    <col min="4101" max="4101" width="10.85546875" style="1" customWidth="1"/>
    <col min="4102" max="4352" width="9.140625" style="1"/>
    <col min="4353" max="4353" width="5.140625" style="1" customWidth="1"/>
    <col min="4354" max="4354" width="150.5703125" style="1" customWidth="1"/>
    <col min="4355" max="4355" width="4.5703125" style="1" customWidth="1"/>
    <col min="4356" max="4356" width="12.85546875" style="1" customWidth="1"/>
    <col min="4357" max="4357" width="10.85546875" style="1" customWidth="1"/>
    <col min="4358" max="4608" width="9.140625" style="1"/>
    <col min="4609" max="4609" width="5.140625" style="1" customWidth="1"/>
    <col min="4610" max="4610" width="150.5703125" style="1" customWidth="1"/>
    <col min="4611" max="4611" width="4.5703125" style="1" customWidth="1"/>
    <col min="4612" max="4612" width="12.85546875" style="1" customWidth="1"/>
    <col min="4613" max="4613" width="10.85546875" style="1" customWidth="1"/>
    <col min="4614" max="4864" width="9.140625" style="1"/>
    <col min="4865" max="4865" width="5.140625" style="1" customWidth="1"/>
    <col min="4866" max="4866" width="150.5703125" style="1" customWidth="1"/>
    <col min="4867" max="4867" width="4.5703125" style="1" customWidth="1"/>
    <col min="4868" max="4868" width="12.85546875" style="1" customWidth="1"/>
    <col min="4869" max="4869" width="10.85546875" style="1" customWidth="1"/>
    <col min="4870" max="5120" width="9.140625" style="1"/>
    <col min="5121" max="5121" width="5.140625" style="1" customWidth="1"/>
    <col min="5122" max="5122" width="150.5703125" style="1" customWidth="1"/>
    <col min="5123" max="5123" width="4.5703125" style="1" customWidth="1"/>
    <col min="5124" max="5124" width="12.85546875" style="1" customWidth="1"/>
    <col min="5125" max="5125" width="10.85546875" style="1" customWidth="1"/>
    <col min="5126" max="5376" width="9.140625" style="1"/>
    <col min="5377" max="5377" width="5.140625" style="1" customWidth="1"/>
    <col min="5378" max="5378" width="150.5703125" style="1" customWidth="1"/>
    <col min="5379" max="5379" width="4.5703125" style="1" customWidth="1"/>
    <col min="5380" max="5380" width="12.85546875" style="1" customWidth="1"/>
    <col min="5381" max="5381" width="10.85546875" style="1" customWidth="1"/>
    <col min="5382" max="5632" width="9.140625" style="1"/>
    <col min="5633" max="5633" width="5.140625" style="1" customWidth="1"/>
    <col min="5634" max="5634" width="150.5703125" style="1" customWidth="1"/>
    <col min="5635" max="5635" width="4.5703125" style="1" customWidth="1"/>
    <col min="5636" max="5636" width="12.85546875" style="1" customWidth="1"/>
    <col min="5637" max="5637" width="10.85546875" style="1" customWidth="1"/>
    <col min="5638" max="5888" width="9.140625" style="1"/>
    <col min="5889" max="5889" width="5.140625" style="1" customWidth="1"/>
    <col min="5890" max="5890" width="150.5703125" style="1" customWidth="1"/>
    <col min="5891" max="5891" width="4.5703125" style="1" customWidth="1"/>
    <col min="5892" max="5892" width="12.85546875" style="1" customWidth="1"/>
    <col min="5893" max="5893" width="10.85546875" style="1" customWidth="1"/>
    <col min="5894" max="6144" width="9.140625" style="1"/>
    <col min="6145" max="6145" width="5.140625" style="1" customWidth="1"/>
    <col min="6146" max="6146" width="150.5703125" style="1" customWidth="1"/>
    <col min="6147" max="6147" width="4.5703125" style="1" customWidth="1"/>
    <col min="6148" max="6148" width="12.85546875" style="1" customWidth="1"/>
    <col min="6149" max="6149" width="10.85546875" style="1" customWidth="1"/>
    <col min="6150" max="6400" width="9.140625" style="1"/>
    <col min="6401" max="6401" width="5.140625" style="1" customWidth="1"/>
    <col min="6402" max="6402" width="150.5703125" style="1" customWidth="1"/>
    <col min="6403" max="6403" width="4.5703125" style="1" customWidth="1"/>
    <col min="6404" max="6404" width="12.85546875" style="1" customWidth="1"/>
    <col min="6405" max="6405" width="10.85546875" style="1" customWidth="1"/>
    <col min="6406" max="6656" width="9.140625" style="1"/>
    <col min="6657" max="6657" width="5.140625" style="1" customWidth="1"/>
    <col min="6658" max="6658" width="150.5703125" style="1" customWidth="1"/>
    <col min="6659" max="6659" width="4.5703125" style="1" customWidth="1"/>
    <col min="6660" max="6660" width="12.85546875" style="1" customWidth="1"/>
    <col min="6661" max="6661" width="10.85546875" style="1" customWidth="1"/>
    <col min="6662" max="6912" width="9.140625" style="1"/>
    <col min="6913" max="6913" width="5.140625" style="1" customWidth="1"/>
    <col min="6914" max="6914" width="150.5703125" style="1" customWidth="1"/>
    <col min="6915" max="6915" width="4.5703125" style="1" customWidth="1"/>
    <col min="6916" max="6916" width="12.85546875" style="1" customWidth="1"/>
    <col min="6917" max="6917" width="10.85546875" style="1" customWidth="1"/>
    <col min="6918" max="7168" width="9.140625" style="1"/>
    <col min="7169" max="7169" width="5.140625" style="1" customWidth="1"/>
    <col min="7170" max="7170" width="150.5703125" style="1" customWidth="1"/>
    <col min="7171" max="7171" width="4.5703125" style="1" customWidth="1"/>
    <col min="7172" max="7172" width="12.85546875" style="1" customWidth="1"/>
    <col min="7173" max="7173" width="10.85546875" style="1" customWidth="1"/>
    <col min="7174" max="7424" width="9.140625" style="1"/>
    <col min="7425" max="7425" width="5.140625" style="1" customWidth="1"/>
    <col min="7426" max="7426" width="150.5703125" style="1" customWidth="1"/>
    <col min="7427" max="7427" width="4.5703125" style="1" customWidth="1"/>
    <col min="7428" max="7428" width="12.85546875" style="1" customWidth="1"/>
    <col min="7429" max="7429" width="10.85546875" style="1" customWidth="1"/>
    <col min="7430" max="7680" width="9.140625" style="1"/>
    <col min="7681" max="7681" width="5.140625" style="1" customWidth="1"/>
    <col min="7682" max="7682" width="150.5703125" style="1" customWidth="1"/>
    <col min="7683" max="7683" width="4.5703125" style="1" customWidth="1"/>
    <col min="7684" max="7684" width="12.85546875" style="1" customWidth="1"/>
    <col min="7685" max="7685" width="10.85546875" style="1" customWidth="1"/>
    <col min="7686" max="7936" width="9.140625" style="1"/>
    <col min="7937" max="7937" width="5.140625" style="1" customWidth="1"/>
    <col min="7938" max="7938" width="150.5703125" style="1" customWidth="1"/>
    <col min="7939" max="7939" width="4.5703125" style="1" customWidth="1"/>
    <col min="7940" max="7940" width="12.85546875" style="1" customWidth="1"/>
    <col min="7941" max="7941" width="10.85546875" style="1" customWidth="1"/>
    <col min="7942" max="8192" width="9.140625" style="1"/>
    <col min="8193" max="8193" width="5.140625" style="1" customWidth="1"/>
    <col min="8194" max="8194" width="150.5703125" style="1" customWidth="1"/>
    <col min="8195" max="8195" width="4.5703125" style="1" customWidth="1"/>
    <col min="8196" max="8196" width="12.85546875" style="1" customWidth="1"/>
    <col min="8197" max="8197" width="10.85546875" style="1" customWidth="1"/>
    <col min="8198" max="8448" width="9.140625" style="1"/>
    <col min="8449" max="8449" width="5.140625" style="1" customWidth="1"/>
    <col min="8450" max="8450" width="150.5703125" style="1" customWidth="1"/>
    <col min="8451" max="8451" width="4.5703125" style="1" customWidth="1"/>
    <col min="8452" max="8452" width="12.85546875" style="1" customWidth="1"/>
    <col min="8453" max="8453" width="10.85546875" style="1" customWidth="1"/>
    <col min="8454" max="8704" width="9.140625" style="1"/>
    <col min="8705" max="8705" width="5.140625" style="1" customWidth="1"/>
    <col min="8706" max="8706" width="150.5703125" style="1" customWidth="1"/>
    <col min="8707" max="8707" width="4.5703125" style="1" customWidth="1"/>
    <col min="8708" max="8708" width="12.85546875" style="1" customWidth="1"/>
    <col min="8709" max="8709" width="10.85546875" style="1" customWidth="1"/>
    <col min="8710" max="8960" width="9.140625" style="1"/>
    <col min="8961" max="8961" width="5.140625" style="1" customWidth="1"/>
    <col min="8962" max="8962" width="150.5703125" style="1" customWidth="1"/>
    <col min="8963" max="8963" width="4.5703125" style="1" customWidth="1"/>
    <col min="8964" max="8964" width="12.85546875" style="1" customWidth="1"/>
    <col min="8965" max="8965" width="10.85546875" style="1" customWidth="1"/>
    <col min="8966" max="9216" width="9.140625" style="1"/>
    <col min="9217" max="9217" width="5.140625" style="1" customWidth="1"/>
    <col min="9218" max="9218" width="150.5703125" style="1" customWidth="1"/>
    <col min="9219" max="9219" width="4.5703125" style="1" customWidth="1"/>
    <col min="9220" max="9220" width="12.85546875" style="1" customWidth="1"/>
    <col min="9221" max="9221" width="10.85546875" style="1" customWidth="1"/>
    <col min="9222" max="9472" width="9.140625" style="1"/>
    <col min="9473" max="9473" width="5.140625" style="1" customWidth="1"/>
    <col min="9474" max="9474" width="150.5703125" style="1" customWidth="1"/>
    <col min="9475" max="9475" width="4.5703125" style="1" customWidth="1"/>
    <col min="9476" max="9476" width="12.85546875" style="1" customWidth="1"/>
    <col min="9477" max="9477" width="10.85546875" style="1" customWidth="1"/>
    <col min="9478" max="9728" width="9.140625" style="1"/>
    <col min="9729" max="9729" width="5.140625" style="1" customWidth="1"/>
    <col min="9730" max="9730" width="150.5703125" style="1" customWidth="1"/>
    <col min="9731" max="9731" width="4.5703125" style="1" customWidth="1"/>
    <col min="9732" max="9732" width="12.85546875" style="1" customWidth="1"/>
    <col min="9733" max="9733" width="10.85546875" style="1" customWidth="1"/>
    <col min="9734" max="9984" width="9.140625" style="1"/>
    <col min="9985" max="9985" width="5.140625" style="1" customWidth="1"/>
    <col min="9986" max="9986" width="150.5703125" style="1" customWidth="1"/>
    <col min="9987" max="9987" width="4.5703125" style="1" customWidth="1"/>
    <col min="9988" max="9988" width="12.85546875" style="1" customWidth="1"/>
    <col min="9989" max="9989" width="10.85546875" style="1" customWidth="1"/>
    <col min="9990" max="10240" width="9.140625" style="1"/>
    <col min="10241" max="10241" width="5.140625" style="1" customWidth="1"/>
    <col min="10242" max="10242" width="150.5703125" style="1" customWidth="1"/>
    <col min="10243" max="10243" width="4.5703125" style="1" customWidth="1"/>
    <col min="10244" max="10244" width="12.85546875" style="1" customWidth="1"/>
    <col min="10245" max="10245" width="10.85546875" style="1" customWidth="1"/>
    <col min="10246" max="10496" width="9.140625" style="1"/>
    <col min="10497" max="10497" width="5.140625" style="1" customWidth="1"/>
    <col min="10498" max="10498" width="150.5703125" style="1" customWidth="1"/>
    <col min="10499" max="10499" width="4.5703125" style="1" customWidth="1"/>
    <col min="10500" max="10500" width="12.85546875" style="1" customWidth="1"/>
    <col min="10501" max="10501" width="10.85546875" style="1" customWidth="1"/>
    <col min="10502" max="10752" width="9.140625" style="1"/>
    <col min="10753" max="10753" width="5.140625" style="1" customWidth="1"/>
    <col min="10754" max="10754" width="150.5703125" style="1" customWidth="1"/>
    <col min="10755" max="10755" width="4.5703125" style="1" customWidth="1"/>
    <col min="10756" max="10756" width="12.85546875" style="1" customWidth="1"/>
    <col min="10757" max="10757" width="10.85546875" style="1" customWidth="1"/>
    <col min="10758" max="11008" width="9.140625" style="1"/>
    <col min="11009" max="11009" width="5.140625" style="1" customWidth="1"/>
    <col min="11010" max="11010" width="150.5703125" style="1" customWidth="1"/>
    <col min="11011" max="11011" width="4.5703125" style="1" customWidth="1"/>
    <col min="11012" max="11012" width="12.85546875" style="1" customWidth="1"/>
    <col min="11013" max="11013" width="10.85546875" style="1" customWidth="1"/>
    <col min="11014" max="11264" width="9.140625" style="1"/>
    <col min="11265" max="11265" width="5.140625" style="1" customWidth="1"/>
    <col min="11266" max="11266" width="150.5703125" style="1" customWidth="1"/>
    <col min="11267" max="11267" width="4.5703125" style="1" customWidth="1"/>
    <col min="11268" max="11268" width="12.85546875" style="1" customWidth="1"/>
    <col min="11269" max="11269" width="10.85546875" style="1" customWidth="1"/>
    <col min="11270" max="11520" width="9.140625" style="1"/>
    <col min="11521" max="11521" width="5.140625" style="1" customWidth="1"/>
    <col min="11522" max="11522" width="150.5703125" style="1" customWidth="1"/>
    <col min="11523" max="11523" width="4.5703125" style="1" customWidth="1"/>
    <col min="11524" max="11524" width="12.85546875" style="1" customWidth="1"/>
    <col min="11525" max="11525" width="10.85546875" style="1" customWidth="1"/>
    <col min="11526" max="11776" width="9.140625" style="1"/>
    <col min="11777" max="11777" width="5.140625" style="1" customWidth="1"/>
    <col min="11778" max="11778" width="150.5703125" style="1" customWidth="1"/>
    <col min="11779" max="11779" width="4.5703125" style="1" customWidth="1"/>
    <col min="11780" max="11780" width="12.85546875" style="1" customWidth="1"/>
    <col min="11781" max="11781" width="10.85546875" style="1" customWidth="1"/>
    <col min="11782" max="12032" width="9.140625" style="1"/>
    <col min="12033" max="12033" width="5.140625" style="1" customWidth="1"/>
    <col min="12034" max="12034" width="150.5703125" style="1" customWidth="1"/>
    <col min="12035" max="12035" width="4.5703125" style="1" customWidth="1"/>
    <col min="12036" max="12036" width="12.85546875" style="1" customWidth="1"/>
    <col min="12037" max="12037" width="10.85546875" style="1" customWidth="1"/>
    <col min="12038" max="12288" width="9.140625" style="1"/>
    <col min="12289" max="12289" width="5.140625" style="1" customWidth="1"/>
    <col min="12290" max="12290" width="150.5703125" style="1" customWidth="1"/>
    <col min="12291" max="12291" width="4.5703125" style="1" customWidth="1"/>
    <col min="12292" max="12292" width="12.85546875" style="1" customWidth="1"/>
    <col min="12293" max="12293" width="10.85546875" style="1" customWidth="1"/>
    <col min="12294" max="12544" width="9.140625" style="1"/>
    <col min="12545" max="12545" width="5.140625" style="1" customWidth="1"/>
    <col min="12546" max="12546" width="150.5703125" style="1" customWidth="1"/>
    <col min="12547" max="12547" width="4.5703125" style="1" customWidth="1"/>
    <col min="12548" max="12548" width="12.85546875" style="1" customWidth="1"/>
    <col min="12549" max="12549" width="10.85546875" style="1" customWidth="1"/>
    <col min="12550" max="12800" width="9.140625" style="1"/>
    <col min="12801" max="12801" width="5.140625" style="1" customWidth="1"/>
    <col min="12802" max="12802" width="150.5703125" style="1" customWidth="1"/>
    <col min="12803" max="12803" width="4.5703125" style="1" customWidth="1"/>
    <col min="12804" max="12804" width="12.85546875" style="1" customWidth="1"/>
    <col min="12805" max="12805" width="10.85546875" style="1" customWidth="1"/>
    <col min="12806" max="13056" width="9.140625" style="1"/>
    <col min="13057" max="13057" width="5.140625" style="1" customWidth="1"/>
    <col min="13058" max="13058" width="150.5703125" style="1" customWidth="1"/>
    <col min="13059" max="13059" width="4.5703125" style="1" customWidth="1"/>
    <col min="13060" max="13060" width="12.85546875" style="1" customWidth="1"/>
    <col min="13061" max="13061" width="10.85546875" style="1" customWidth="1"/>
    <col min="13062" max="13312" width="9.140625" style="1"/>
    <col min="13313" max="13313" width="5.140625" style="1" customWidth="1"/>
    <col min="13314" max="13314" width="150.5703125" style="1" customWidth="1"/>
    <col min="13315" max="13315" width="4.5703125" style="1" customWidth="1"/>
    <col min="13316" max="13316" width="12.85546875" style="1" customWidth="1"/>
    <col min="13317" max="13317" width="10.85546875" style="1" customWidth="1"/>
    <col min="13318" max="13568" width="9.140625" style="1"/>
    <col min="13569" max="13569" width="5.140625" style="1" customWidth="1"/>
    <col min="13570" max="13570" width="150.5703125" style="1" customWidth="1"/>
    <col min="13571" max="13571" width="4.5703125" style="1" customWidth="1"/>
    <col min="13572" max="13572" width="12.85546875" style="1" customWidth="1"/>
    <col min="13573" max="13573" width="10.85546875" style="1" customWidth="1"/>
    <col min="13574" max="13824" width="9.140625" style="1"/>
    <col min="13825" max="13825" width="5.140625" style="1" customWidth="1"/>
    <col min="13826" max="13826" width="150.5703125" style="1" customWidth="1"/>
    <col min="13827" max="13827" width="4.5703125" style="1" customWidth="1"/>
    <col min="13828" max="13828" width="12.85546875" style="1" customWidth="1"/>
    <col min="13829" max="13829" width="10.85546875" style="1" customWidth="1"/>
    <col min="13830" max="14080" width="9.140625" style="1"/>
    <col min="14081" max="14081" width="5.140625" style="1" customWidth="1"/>
    <col min="14082" max="14082" width="150.5703125" style="1" customWidth="1"/>
    <col min="14083" max="14083" width="4.5703125" style="1" customWidth="1"/>
    <col min="14084" max="14084" width="12.85546875" style="1" customWidth="1"/>
    <col min="14085" max="14085" width="10.85546875" style="1" customWidth="1"/>
    <col min="14086" max="14336" width="9.140625" style="1"/>
    <col min="14337" max="14337" width="5.140625" style="1" customWidth="1"/>
    <col min="14338" max="14338" width="150.5703125" style="1" customWidth="1"/>
    <col min="14339" max="14339" width="4.5703125" style="1" customWidth="1"/>
    <col min="14340" max="14340" width="12.85546875" style="1" customWidth="1"/>
    <col min="14341" max="14341" width="10.85546875" style="1" customWidth="1"/>
    <col min="14342" max="14592" width="9.140625" style="1"/>
    <col min="14593" max="14593" width="5.140625" style="1" customWidth="1"/>
    <col min="14594" max="14594" width="150.5703125" style="1" customWidth="1"/>
    <col min="14595" max="14595" width="4.5703125" style="1" customWidth="1"/>
    <col min="14596" max="14596" width="12.85546875" style="1" customWidth="1"/>
    <col min="14597" max="14597" width="10.85546875" style="1" customWidth="1"/>
    <col min="14598" max="14848" width="9.140625" style="1"/>
    <col min="14849" max="14849" width="5.140625" style="1" customWidth="1"/>
    <col min="14850" max="14850" width="150.5703125" style="1" customWidth="1"/>
    <col min="14851" max="14851" width="4.5703125" style="1" customWidth="1"/>
    <col min="14852" max="14852" width="12.85546875" style="1" customWidth="1"/>
    <col min="14853" max="14853" width="10.85546875" style="1" customWidth="1"/>
    <col min="14854" max="15104" width="9.140625" style="1"/>
    <col min="15105" max="15105" width="5.140625" style="1" customWidth="1"/>
    <col min="15106" max="15106" width="150.5703125" style="1" customWidth="1"/>
    <col min="15107" max="15107" width="4.5703125" style="1" customWidth="1"/>
    <col min="15108" max="15108" width="12.85546875" style="1" customWidth="1"/>
    <col min="15109" max="15109" width="10.85546875" style="1" customWidth="1"/>
    <col min="15110" max="15360" width="9.140625" style="1"/>
    <col min="15361" max="15361" width="5.140625" style="1" customWidth="1"/>
    <col min="15362" max="15362" width="150.5703125" style="1" customWidth="1"/>
    <col min="15363" max="15363" width="4.5703125" style="1" customWidth="1"/>
    <col min="15364" max="15364" width="12.85546875" style="1" customWidth="1"/>
    <col min="15365" max="15365" width="10.85546875" style="1" customWidth="1"/>
    <col min="15366" max="15616" width="9.140625" style="1"/>
    <col min="15617" max="15617" width="5.140625" style="1" customWidth="1"/>
    <col min="15618" max="15618" width="150.5703125" style="1" customWidth="1"/>
    <col min="15619" max="15619" width="4.5703125" style="1" customWidth="1"/>
    <col min="15620" max="15620" width="12.85546875" style="1" customWidth="1"/>
    <col min="15621" max="15621" width="10.85546875" style="1" customWidth="1"/>
    <col min="15622" max="15872" width="9.140625" style="1"/>
    <col min="15873" max="15873" width="5.140625" style="1" customWidth="1"/>
    <col min="15874" max="15874" width="150.5703125" style="1" customWidth="1"/>
    <col min="15875" max="15875" width="4.5703125" style="1" customWidth="1"/>
    <col min="15876" max="15876" width="12.85546875" style="1" customWidth="1"/>
    <col min="15877" max="15877" width="10.85546875" style="1" customWidth="1"/>
    <col min="15878" max="16128" width="9.140625" style="1"/>
    <col min="16129" max="16129" width="5.140625" style="1" customWidth="1"/>
    <col min="16130" max="16130" width="150.5703125" style="1" customWidth="1"/>
    <col min="16131" max="16131" width="4.5703125" style="1" customWidth="1"/>
    <col min="16132" max="16132" width="12.85546875" style="1" customWidth="1"/>
    <col min="16133" max="16133" width="10.85546875" style="1" customWidth="1"/>
    <col min="16134" max="16384" width="9.140625" style="1"/>
  </cols>
  <sheetData>
    <row r="1" spans="1:5" ht="12.75" customHeight="1">
      <c r="B1" s="2" t="s">
        <v>0</v>
      </c>
      <c r="C1" s="2"/>
      <c r="D1" s="2"/>
    </row>
    <row r="2" spans="1:5" ht="12.75" customHeight="1">
      <c r="B2" s="2" t="s">
        <v>1</v>
      </c>
      <c r="C2" s="2"/>
      <c r="D2" s="2"/>
    </row>
    <row r="3" spans="1:5" ht="12.75" customHeight="1">
      <c r="B3" s="2" t="s">
        <v>2</v>
      </c>
      <c r="C3" s="2"/>
      <c r="D3" s="2"/>
    </row>
    <row r="4" spans="1:5" ht="15.75">
      <c r="B4" s="2" t="s">
        <v>3</v>
      </c>
      <c r="C4" s="2"/>
      <c r="D4" s="2"/>
    </row>
    <row r="5" spans="1:5" ht="15.75">
      <c r="B5" s="2" t="s">
        <v>147</v>
      </c>
      <c r="C5" s="2"/>
      <c r="D5" s="2"/>
    </row>
    <row r="7" spans="1:5">
      <c r="A7" s="3" t="s">
        <v>5</v>
      </c>
      <c r="B7" s="3"/>
      <c r="C7" s="3"/>
      <c r="D7" s="3"/>
    </row>
    <row r="8" spans="1:5" ht="12.75" customHeight="1">
      <c r="A8" s="4" t="s">
        <v>148</v>
      </c>
      <c r="B8" s="3"/>
      <c r="C8" s="3"/>
      <c r="D8" s="3"/>
    </row>
    <row r="9" spans="1:5" ht="9.75" customHeight="1">
      <c r="A9" s="5" t="s">
        <v>149</v>
      </c>
      <c r="B9" s="5"/>
      <c r="C9" s="5"/>
      <c r="D9" s="5"/>
    </row>
    <row r="10" spans="1:5">
      <c r="A10" s="6" t="s">
        <v>8</v>
      </c>
      <c r="B10" s="6"/>
      <c r="C10" s="6"/>
      <c r="D10" s="6"/>
    </row>
    <row r="11" spans="1:5" ht="9" customHeight="1">
      <c r="A11" s="5" t="s">
        <v>9</v>
      </c>
      <c r="B11" s="5"/>
      <c r="C11" s="5"/>
      <c r="D11" s="5"/>
    </row>
    <row r="13" spans="1:5" ht="60">
      <c r="A13" s="7" t="s">
        <v>10</v>
      </c>
      <c r="B13" s="8" t="s">
        <v>11</v>
      </c>
      <c r="C13" s="7" t="s">
        <v>12</v>
      </c>
      <c r="D13" s="7" t="s">
        <v>13</v>
      </c>
    </row>
    <row r="14" spans="1:5">
      <c r="A14" s="7">
        <v>1</v>
      </c>
      <c r="B14" s="7">
        <v>2</v>
      </c>
      <c r="C14" s="7">
        <v>3</v>
      </c>
      <c r="D14" s="7">
        <v>4</v>
      </c>
    </row>
    <row r="15" spans="1:5" ht="23.25">
      <c r="A15" s="9" t="s">
        <v>14</v>
      </c>
      <c r="B15" s="10" t="s">
        <v>15</v>
      </c>
      <c r="C15" s="11">
        <f>[7]Р1!F7</f>
        <v>5</v>
      </c>
      <c r="D15" s="12" t="e">
        <f>([7]Р1!F7+[7]Р1!F8+[7]Р1!F9+[7]Р1!F10)/4</f>
        <v>#N/A</v>
      </c>
      <c r="E15" s="16">
        <f>C15+C16+C17+C18+C20+C22+C24+C27+C28+C30+C32+C33+C34+C35+C37+C38+C39+C40+C41</f>
        <v>90</v>
      </c>
    </row>
    <row r="16" spans="1:5">
      <c r="A16" s="9" t="s">
        <v>16</v>
      </c>
      <c r="B16" s="10" t="s">
        <v>17</v>
      </c>
      <c r="C16" s="11">
        <f>[7]Р2!F7</f>
        <v>5</v>
      </c>
      <c r="D16" s="12" t="e">
        <f>([7]Р2!F7+[7]Р2!F8+[7]Р2!F9)/3</f>
        <v>#N/A</v>
      </c>
    </row>
    <row r="17" spans="1:4">
      <c r="A17" s="9" t="s">
        <v>18</v>
      </c>
      <c r="B17" s="10" t="s">
        <v>19</v>
      </c>
      <c r="C17" s="11">
        <f>[7]Р3!E7</f>
        <v>5</v>
      </c>
      <c r="D17" s="12">
        <f>([7]Р3!E7+[7]Р3!E9+[7]Р3!E8)/3</f>
        <v>1.6666666666666667</v>
      </c>
    </row>
    <row r="18" spans="1:4">
      <c r="A18" s="9" t="s">
        <v>20</v>
      </c>
      <c r="B18" s="10" t="s">
        <v>21</v>
      </c>
      <c r="C18" s="11">
        <f>[7]Р4!E7</f>
        <v>5</v>
      </c>
      <c r="D18" s="12">
        <f>([7]Р4!E7+[7]Р4!E8+[7]Р4!E9)/3</f>
        <v>1.6666666666666667</v>
      </c>
    </row>
    <row r="19" spans="1:4">
      <c r="A19" s="9" t="s">
        <v>22</v>
      </c>
      <c r="B19" s="10" t="s">
        <v>23</v>
      </c>
      <c r="C19" s="11">
        <f>[7]Р5!F7</f>
        <v>0</v>
      </c>
      <c r="D19" s="12">
        <v>0</v>
      </c>
    </row>
    <row r="20" spans="1:4" ht="36">
      <c r="A20" s="9" t="s">
        <v>24</v>
      </c>
      <c r="B20" s="10" t="s">
        <v>150</v>
      </c>
      <c r="C20" s="11">
        <f>[7]Р6!F7</f>
        <v>5</v>
      </c>
      <c r="D20" s="12">
        <v>3.5</v>
      </c>
    </row>
    <row r="21" spans="1:4" ht="48">
      <c r="A21" s="9" t="s">
        <v>26</v>
      </c>
      <c r="B21" s="10" t="s">
        <v>151</v>
      </c>
      <c r="C21" s="11" t="str">
        <f>[7]Р7!J7</f>
        <v>Х</v>
      </c>
      <c r="D21" s="13" t="e">
        <f>([7]Р7!J7+[7]Р7!J8)/2</f>
        <v>#VALUE!</v>
      </c>
    </row>
    <row r="22" spans="1:4" ht="24">
      <c r="A22" s="9" t="s">
        <v>28</v>
      </c>
      <c r="B22" s="10" t="s">
        <v>152</v>
      </c>
      <c r="C22" s="11">
        <f>[7]Р8!H7</f>
        <v>5</v>
      </c>
      <c r="D22" s="13">
        <f>([7]Р8!H7+[7]Р8!H8)/2</f>
        <v>5</v>
      </c>
    </row>
    <row r="23" spans="1:4" ht="24">
      <c r="A23" s="9" t="s">
        <v>30</v>
      </c>
      <c r="B23" s="10" t="s">
        <v>153</v>
      </c>
      <c r="C23" s="11" t="str">
        <f>[7]Р9!H7</f>
        <v>Х</v>
      </c>
      <c r="D23" s="13" t="e">
        <f>([7]Р9!H7+[7]Р9!H8)/2</f>
        <v>#VALUE!</v>
      </c>
    </row>
    <row r="24" spans="1:4">
      <c r="A24" s="9" t="s">
        <v>32</v>
      </c>
      <c r="B24" s="10" t="s">
        <v>33</v>
      </c>
      <c r="C24" s="11">
        <f>[7]Р10!F7</f>
        <v>5</v>
      </c>
      <c r="D24" s="12" t="e">
        <f>([7]Р10!F7+[7]Р10!F8+[7]Р10!F9)/3</f>
        <v>#N/A</v>
      </c>
    </row>
    <row r="25" spans="1:4" ht="24">
      <c r="A25" s="9" t="s">
        <v>34</v>
      </c>
      <c r="B25" s="10" t="s">
        <v>154</v>
      </c>
      <c r="C25" s="11" t="str">
        <f>[7]Р11!F7</f>
        <v>норма</v>
      </c>
      <c r="D25" s="14" t="s">
        <v>36</v>
      </c>
    </row>
    <row r="26" spans="1:4" ht="24">
      <c r="A26" s="9" t="s">
        <v>37</v>
      </c>
      <c r="B26" s="10" t="s">
        <v>155</v>
      </c>
      <c r="C26" s="11" t="str">
        <f>[7]Р12!F7</f>
        <v>Х</v>
      </c>
      <c r="D26" s="14" t="s">
        <v>36</v>
      </c>
    </row>
    <row r="27" spans="1:4">
      <c r="A27" s="9" t="s">
        <v>39</v>
      </c>
      <c r="B27" s="10" t="s">
        <v>156</v>
      </c>
      <c r="C27" s="11">
        <f>[7]Р13!F7</f>
        <v>5</v>
      </c>
      <c r="D27" s="12" t="e">
        <f>([7]Р13!F7+[7]Р13!F8+[7]Р13!F9)/3</f>
        <v>#N/A</v>
      </c>
    </row>
    <row r="28" spans="1:4">
      <c r="A28" s="9" t="s">
        <v>41</v>
      </c>
      <c r="B28" s="10" t="s">
        <v>42</v>
      </c>
      <c r="C28" s="11">
        <f>[7]Р14!F7</f>
        <v>5</v>
      </c>
      <c r="D28" s="12" t="e">
        <f>([7]Р14!F7+[7]Р14!F8+[7]Р14!F9)/3</f>
        <v>#N/A</v>
      </c>
    </row>
    <row r="29" spans="1:4" ht="24">
      <c r="A29" s="9" t="s">
        <v>43</v>
      </c>
      <c r="B29" s="10" t="s">
        <v>44</v>
      </c>
      <c r="C29" s="11" t="str">
        <f>[7]Р15!F7</f>
        <v>Х</v>
      </c>
      <c r="D29" s="12" t="e">
        <f>([7]Р15!F7+[7]Р15!F8)/2</f>
        <v>#VALUE!</v>
      </c>
    </row>
    <row r="30" spans="1:4">
      <c r="A30" s="9" t="s">
        <v>45</v>
      </c>
      <c r="B30" s="10" t="s">
        <v>157</v>
      </c>
      <c r="C30" s="11">
        <f>[7]Р16!F7</f>
        <v>5</v>
      </c>
      <c r="D30" s="12" t="e">
        <f>([7]Р16!F7+[7]Р16!F8+[7]Р16!F9)/3</f>
        <v>#N/A</v>
      </c>
    </row>
    <row r="31" spans="1:4" ht="24">
      <c r="A31" s="9" t="s">
        <v>47</v>
      </c>
      <c r="B31" s="10" t="s">
        <v>158</v>
      </c>
      <c r="C31" s="11" t="str">
        <f>[7]Р17!F7</f>
        <v>Х</v>
      </c>
      <c r="D31" s="12" t="e">
        <f>([7]Р17!F7+[7]Р17!F8)/2</f>
        <v>#VALUE!</v>
      </c>
    </row>
    <row r="32" spans="1:4">
      <c r="A32" s="9" t="s">
        <v>49</v>
      </c>
      <c r="B32" s="10" t="s">
        <v>50</v>
      </c>
      <c r="C32" s="11">
        <f>[7]Р18!H7</f>
        <v>0</v>
      </c>
      <c r="D32" s="12" t="e">
        <f>([7]Р18!H7+[7]Р18!H11)/2</f>
        <v>#N/A</v>
      </c>
    </row>
    <row r="33" spans="1:4">
      <c r="A33" s="9" t="s">
        <v>51</v>
      </c>
      <c r="B33" s="10" t="s">
        <v>159</v>
      </c>
      <c r="C33" s="11">
        <f>[7]Р19!F7</f>
        <v>5</v>
      </c>
      <c r="D33" s="12" t="e">
        <f>([7]Р19!F7+[7]Р19!F8+[7]Р19!F9)/3</f>
        <v>#N/A</v>
      </c>
    </row>
    <row r="34" spans="1:4">
      <c r="A34" s="9" t="s">
        <v>53</v>
      </c>
      <c r="B34" s="10" t="s">
        <v>54</v>
      </c>
      <c r="C34" s="11">
        <f>[7]Р20!D7</f>
        <v>5</v>
      </c>
      <c r="D34" s="12">
        <f>([7]Р20!D7+[7]Р20!D8+[7]Р20!D9)/3</f>
        <v>1.6666666666666667</v>
      </c>
    </row>
    <row r="35" spans="1:4">
      <c r="A35" s="9" t="s">
        <v>55</v>
      </c>
      <c r="B35" s="10" t="s">
        <v>56</v>
      </c>
      <c r="C35" s="11">
        <f>[7]Р21!D7</f>
        <v>5</v>
      </c>
      <c r="D35" s="12">
        <f>([7]Р21!D7+[7]Р21!D8+[7]Р21!D9)/3</f>
        <v>1.6666666666666667</v>
      </c>
    </row>
    <row r="36" spans="1:4" ht="24">
      <c r="A36" s="9" t="s">
        <v>57</v>
      </c>
      <c r="B36" s="10" t="s">
        <v>160</v>
      </c>
      <c r="C36" s="11" t="str">
        <f>[7]Р22!D7</f>
        <v>Х</v>
      </c>
      <c r="D36" s="13" t="e">
        <f>([7]Р22!D7+[7]Р22!D8)/2</f>
        <v>#VALUE!</v>
      </c>
    </row>
    <row r="37" spans="1:4">
      <c r="A37" s="9" t="s">
        <v>59</v>
      </c>
      <c r="B37" s="10" t="s">
        <v>60</v>
      </c>
      <c r="C37" s="11">
        <f>[7]Р23!F7</f>
        <v>5</v>
      </c>
      <c r="D37" s="12">
        <f>([7]Р23!F7+[7]Р23!F8+[7]Р23!F9)/3</f>
        <v>1.6666666666666667</v>
      </c>
    </row>
    <row r="38" spans="1:4">
      <c r="A38" s="9" t="s">
        <v>61</v>
      </c>
      <c r="B38" s="10" t="s">
        <v>62</v>
      </c>
      <c r="C38" s="11">
        <f>[7]Р24!F7</f>
        <v>5</v>
      </c>
      <c r="D38" s="12" t="e">
        <f>([7]Р24!F7+[7]Р24!F8+[7]Р24!F9)/3</f>
        <v>#N/A</v>
      </c>
    </row>
    <row r="39" spans="1:4">
      <c r="A39" s="9" t="s">
        <v>63</v>
      </c>
      <c r="B39" s="10" t="s">
        <v>64</v>
      </c>
      <c r="C39" s="11">
        <f>[7]Р25!D7</f>
        <v>5</v>
      </c>
      <c r="D39" s="12">
        <f>([7]Р25!D7+[7]Р25!D8+[7]Р25!D9)/3</f>
        <v>1.6666666666666667</v>
      </c>
    </row>
    <row r="40" spans="1:4">
      <c r="A40" s="9" t="s">
        <v>65</v>
      </c>
      <c r="B40" s="10" t="s">
        <v>66</v>
      </c>
      <c r="C40" s="11">
        <f>[7]Р26!D7</f>
        <v>5</v>
      </c>
      <c r="D40" s="12">
        <v>2.5</v>
      </c>
    </row>
    <row r="41" spans="1:4">
      <c r="A41" s="9" t="s">
        <v>67</v>
      </c>
      <c r="B41" s="10" t="s">
        <v>68</v>
      </c>
      <c r="C41" s="11">
        <f>[7]Р27!F7</f>
        <v>5</v>
      </c>
      <c r="D41" s="12" t="e">
        <f>([7]Р27!F7+[7]Р27!F8+[7]Р27!F9)/3</f>
        <v>#N/A</v>
      </c>
    </row>
    <row r="42" spans="1:4" ht="36">
      <c r="A42" s="9" t="s">
        <v>69</v>
      </c>
      <c r="B42" s="10" t="s">
        <v>161</v>
      </c>
      <c r="C42" s="11" t="str">
        <f>[7]Р28!F7</f>
        <v>Х</v>
      </c>
      <c r="D42" s="13" t="e">
        <f>([7]Р28!F7+[7]Р28!F8)/2</f>
        <v>#VALUE!</v>
      </c>
    </row>
    <row r="43" spans="1:4" ht="24">
      <c r="A43" s="9" t="s">
        <v>71</v>
      </c>
      <c r="B43" s="10"/>
      <c r="C43" s="11">
        <v>90</v>
      </c>
      <c r="D43" s="15" t="e">
        <f>SUM(D15:D42)</f>
        <v>#N/A</v>
      </c>
    </row>
  </sheetData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ageMargins left="0.18" right="0.16" top="0.2" bottom="0.15" header="0.16" footer="0.15"/>
  <pageSetup paperSize="9" scale="59" fitToWidth="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85" workbookViewId="0">
      <selection activeCell="B30" sqref="B30"/>
    </sheetView>
  </sheetViews>
  <sheetFormatPr defaultRowHeight="12"/>
  <cols>
    <col min="1" max="1" width="5.140625" style="1" customWidth="1"/>
    <col min="2" max="2" width="150.5703125" style="1" customWidth="1"/>
    <col min="3" max="3" width="4.5703125" style="1" customWidth="1"/>
    <col min="4" max="4" width="12.85546875" style="1" customWidth="1"/>
    <col min="5" max="5" width="10.85546875" style="1" customWidth="1"/>
    <col min="6" max="256" width="9.140625" style="1"/>
    <col min="257" max="257" width="5.140625" style="1" customWidth="1"/>
    <col min="258" max="258" width="150.5703125" style="1" customWidth="1"/>
    <col min="259" max="259" width="4.5703125" style="1" customWidth="1"/>
    <col min="260" max="260" width="12.85546875" style="1" customWidth="1"/>
    <col min="261" max="261" width="10.85546875" style="1" customWidth="1"/>
    <col min="262" max="512" width="9.140625" style="1"/>
    <col min="513" max="513" width="5.140625" style="1" customWidth="1"/>
    <col min="514" max="514" width="150.5703125" style="1" customWidth="1"/>
    <col min="515" max="515" width="4.5703125" style="1" customWidth="1"/>
    <col min="516" max="516" width="12.85546875" style="1" customWidth="1"/>
    <col min="517" max="517" width="10.85546875" style="1" customWidth="1"/>
    <col min="518" max="768" width="9.140625" style="1"/>
    <col min="769" max="769" width="5.140625" style="1" customWidth="1"/>
    <col min="770" max="770" width="150.5703125" style="1" customWidth="1"/>
    <col min="771" max="771" width="4.5703125" style="1" customWidth="1"/>
    <col min="772" max="772" width="12.85546875" style="1" customWidth="1"/>
    <col min="773" max="773" width="10.85546875" style="1" customWidth="1"/>
    <col min="774" max="1024" width="9.140625" style="1"/>
    <col min="1025" max="1025" width="5.140625" style="1" customWidth="1"/>
    <col min="1026" max="1026" width="150.5703125" style="1" customWidth="1"/>
    <col min="1027" max="1027" width="4.5703125" style="1" customWidth="1"/>
    <col min="1028" max="1028" width="12.85546875" style="1" customWidth="1"/>
    <col min="1029" max="1029" width="10.85546875" style="1" customWidth="1"/>
    <col min="1030" max="1280" width="9.140625" style="1"/>
    <col min="1281" max="1281" width="5.140625" style="1" customWidth="1"/>
    <col min="1282" max="1282" width="150.5703125" style="1" customWidth="1"/>
    <col min="1283" max="1283" width="4.5703125" style="1" customWidth="1"/>
    <col min="1284" max="1284" width="12.85546875" style="1" customWidth="1"/>
    <col min="1285" max="1285" width="10.85546875" style="1" customWidth="1"/>
    <col min="1286" max="1536" width="9.140625" style="1"/>
    <col min="1537" max="1537" width="5.140625" style="1" customWidth="1"/>
    <col min="1538" max="1538" width="150.5703125" style="1" customWidth="1"/>
    <col min="1539" max="1539" width="4.5703125" style="1" customWidth="1"/>
    <col min="1540" max="1540" width="12.85546875" style="1" customWidth="1"/>
    <col min="1541" max="1541" width="10.85546875" style="1" customWidth="1"/>
    <col min="1542" max="1792" width="9.140625" style="1"/>
    <col min="1793" max="1793" width="5.140625" style="1" customWidth="1"/>
    <col min="1794" max="1794" width="150.5703125" style="1" customWidth="1"/>
    <col min="1795" max="1795" width="4.5703125" style="1" customWidth="1"/>
    <col min="1796" max="1796" width="12.85546875" style="1" customWidth="1"/>
    <col min="1797" max="1797" width="10.85546875" style="1" customWidth="1"/>
    <col min="1798" max="2048" width="9.140625" style="1"/>
    <col min="2049" max="2049" width="5.140625" style="1" customWidth="1"/>
    <col min="2050" max="2050" width="150.5703125" style="1" customWidth="1"/>
    <col min="2051" max="2051" width="4.5703125" style="1" customWidth="1"/>
    <col min="2052" max="2052" width="12.85546875" style="1" customWidth="1"/>
    <col min="2053" max="2053" width="10.85546875" style="1" customWidth="1"/>
    <col min="2054" max="2304" width="9.140625" style="1"/>
    <col min="2305" max="2305" width="5.140625" style="1" customWidth="1"/>
    <col min="2306" max="2306" width="150.5703125" style="1" customWidth="1"/>
    <col min="2307" max="2307" width="4.5703125" style="1" customWidth="1"/>
    <col min="2308" max="2308" width="12.85546875" style="1" customWidth="1"/>
    <col min="2309" max="2309" width="10.85546875" style="1" customWidth="1"/>
    <col min="2310" max="2560" width="9.140625" style="1"/>
    <col min="2561" max="2561" width="5.140625" style="1" customWidth="1"/>
    <col min="2562" max="2562" width="150.5703125" style="1" customWidth="1"/>
    <col min="2563" max="2563" width="4.5703125" style="1" customWidth="1"/>
    <col min="2564" max="2564" width="12.85546875" style="1" customWidth="1"/>
    <col min="2565" max="2565" width="10.85546875" style="1" customWidth="1"/>
    <col min="2566" max="2816" width="9.140625" style="1"/>
    <col min="2817" max="2817" width="5.140625" style="1" customWidth="1"/>
    <col min="2818" max="2818" width="150.5703125" style="1" customWidth="1"/>
    <col min="2819" max="2819" width="4.5703125" style="1" customWidth="1"/>
    <col min="2820" max="2820" width="12.85546875" style="1" customWidth="1"/>
    <col min="2821" max="2821" width="10.85546875" style="1" customWidth="1"/>
    <col min="2822" max="3072" width="9.140625" style="1"/>
    <col min="3073" max="3073" width="5.140625" style="1" customWidth="1"/>
    <col min="3074" max="3074" width="150.5703125" style="1" customWidth="1"/>
    <col min="3075" max="3075" width="4.5703125" style="1" customWidth="1"/>
    <col min="3076" max="3076" width="12.85546875" style="1" customWidth="1"/>
    <col min="3077" max="3077" width="10.85546875" style="1" customWidth="1"/>
    <col min="3078" max="3328" width="9.140625" style="1"/>
    <col min="3329" max="3329" width="5.140625" style="1" customWidth="1"/>
    <col min="3330" max="3330" width="150.5703125" style="1" customWidth="1"/>
    <col min="3331" max="3331" width="4.5703125" style="1" customWidth="1"/>
    <col min="3332" max="3332" width="12.85546875" style="1" customWidth="1"/>
    <col min="3333" max="3333" width="10.85546875" style="1" customWidth="1"/>
    <col min="3334" max="3584" width="9.140625" style="1"/>
    <col min="3585" max="3585" width="5.140625" style="1" customWidth="1"/>
    <col min="3586" max="3586" width="150.5703125" style="1" customWidth="1"/>
    <col min="3587" max="3587" width="4.5703125" style="1" customWidth="1"/>
    <col min="3588" max="3588" width="12.85546875" style="1" customWidth="1"/>
    <col min="3589" max="3589" width="10.85546875" style="1" customWidth="1"/>
    <col min="3590" max="3840" width="9.140625" style="1"/>
    <col min="3841" max="3841" width="5.140625" style="1" customWidth="1"/>
    <col min="3842" max="3842" width="150.5703125" style="1" customWidth="1"/>
    <col min="3843" max="3843" width="4.5703125" style="1" customWidth="1"/>
    <col min="3844" max="3844" width="12.85546875" style="1" customWidth="1"/>
    <col min="3845" max="3845" width="10.85546875" style="1" customWidth="1"/>
    <col min="3846" max="4096" width="9.140625" style="1"/>
    <col min="4097" max="4097" width="5.140625" style="1" customWidth="1"/>
    <col min="4098" max="4098" width="150.5703125" style="1" customWidth="1"/>
    <col min="4099" max="4099" width="4.5703125" style="1" customWidth="1"/>
    <col min="4100" max="4100" width="12.85546875" style="1" customWidth="1"/>
    <col min="4101" max="4101" width="10.85546875" style="1" customWidth="1"/>
    <col min="4102" max="4352" width="9.140625" style="1"/>
    <col min="4353" max="4353" width="5.140625" style="1" customWidth="1"/>
    <col min="4354" max="4354" width="150.5703125" style="1" customWidth="1"/>
    <col min="4355" max="4355" width="4.5703125" style="1" customWidth="1"/>
    <col min="4356" max="4356" width="12.85546875" style="1" customWidth="1"/>
    <col min="4357" max="4357" width="10.85546875" style="1" customWidth="1"/>
    <col min="4358" max="4608" width="9.140625" style="1"/>
    <col min="4609" max="4609" width="5.140625" style="1" customWidth="1"/>
    <col min="4610" max="4610" width="150.5703125" style="1" customWidth="1"/>
    <col min="4611" max="4611" width="4.5703125" style="1" customWidth="1"/>
    <col min="4612" max="4612" width="12.85546875" style="1" customWidth="1"/>
    <col min="4613" max="4613" width="10.85546875" style="1" customWidth="1"/>
    <col min="4614" max="4864" width="9.140625" style="1"/>
    <col min="4865" max="4865" width="5.140625" style="1" customWidth="1"/>
    <col min="4866" max="4866" width="150.5703125" style="1" customWidth="1"/>
    <col min="4867" max="4867" width="4.5703125" style="1" customWidth="1"/>
    <col min="4868" max="4868" width="12.85546875" style="1" customWidth="1"/>
    <col min="4869" max="4869" width="10.85546875" style="1" customWidth="1"/>
    <col min="4870" max="5120" width="9.140625" style="1"/>
    <col min="5121" max="5121" width="5.140625" style="1" customWidth="1"/>
    <col min="5122" max="5122" width="150.5703125" style="1" customWidth="1"/>
    <col min="5123" max="5123" width="4.5703125" style="1" customWidth="1"/>
    <col min="5124" max="5124" width="12.85546875" style="1" customWidth="1"/>
    <col min="5125" max="5125" width="10.85546875" style="1" customWidth="1"/>
    <col min="5126" max="5376" width="9.140625" style="1"/>
    <col min="5377" max="5377" width="5.140625" style="1" customWidth="1"/>
    <col min="5378" max="5378" width="150.5703125" style="1" customWidth="1"/>
    <col min="5379" max="5379" width="4.5703125" style="1" customWidth="1"/>
    <col min="5380" max="5380" width="12.85546875" style="1" customWidth="1"/>
    <col min="5381" max="5381" width="10.85546875" style="1" customWidth="1"/>
    <col min="5382" max="5632" width="9.140625" style="1"/>
    <col min="5633" max="5633" width="5.140625" style="1" customWidth="1"/>
    <col min="5634" max="5634" width="150.5703125" style="1" customWidth="1"/>
    <col min="5635" max="5635" width="4.5703125" style="1" customWidth="1"/>
    <col min="5636" max="5636" width="12.85546875" style="1" customWidth="1"/>
    <col min="5637" max="5637" width="10.85546875" style="1" customWidth="1"/>
    <col min="5638" max="5888" width="9.140625" style="1"/>
    <col min="5889" max="5889" width="5.140625" style="1" customWidth="1"/>
    <col min="5890" max="5890" width="150.5703125" style="1" customWidth="1"/>
    <col min="5891" max="5891" width="4.5703125" style="1" customWidth="1"/>
    <col min="5892" max="5892" width="12.85546875" style="1" customWidth="1"/>
    <col min="5893" max="5893" width="10.85546875" style="1" customWidth="1"/>
    <col min="5894" max="6144" width="9.140625" style="1"/>
    <col min="6145" max="6145" width="5.140625" style="1" customWidth="1"/>
    <col min="6146" max="6146" width="150.5703125" style="1" customWidth="1"/>
    <col min="6147" max="6147" width="4.5703125" style="1" customWidth="1"/>
    <col min="6148" max="6148" width="12.85546875" style="1" customWidth="1"/>
    <col min="6149" max="6149" width="10.85546875" style="1" customWidth="1"/>
    <col min="6150" max="6400" width="9.140625" style="1"/>
    <col min="6401" max="6401" width="5.140625" style="1" customWidth="1"/>
    <col min="6402" max="6402" width="150.5703125" style="1" customWidth="1"/>
    <col min="6403" max="6403" width="4.5703125" style="1" customWidth="1"/>
    <col min="6404" max="6404" width="12.85546875" style="1" customWidth="1"/>
    <col min="6405" max="6405" width="10.85546875" style="1" customWidth="1"/>
    <col min="6406" max="6656" width="9.140625" style="1"/>
    <col min="6657" max="6657" width="5.140625" style="1" customWidth="1"/>
    <col min="6658" max="6658" width="150.5703125" style="1" customWidth="1"/>
    <col min="6659" max="6659" width="4.5703125" style="1" customWidth="1"/>
    <col min="6660" max="6660" width="12.85546875" style="1" customWidth="1"/>
    <col min="6661" max="6661" width="10.85546875" style="1" customWidth="1"/>
    <col min="6662" max="6912" width="9.140625" style="1"/>
    <col min="6913" max="6913" width="5.140625" style="1" customWidth="1"/>
    <col min="6914" max="6914" width="150.5703125" style="1" customWidth="1"/>
    <col min="6915" max="6915" width="4.5703125" style="1" customWidth="1"/>
    <col min="6916" max="6916" width="12.85546875" style="1" customWidth="1"/>
    <col min="6917" max="6917" width="10.85546875" style="1" customWidth="1"/>
    <col min="6918" max="7168" width="9.140625" style="1"/>
    <col min="7169" max="7169" width="5.140625" style="1" customWidth="1"/>
    <col min="7170" max="7170" width="150.5703125" style="1" customWidth="1"/>
    <col min="7171" max="7171" width="4.5703125" style="1" customWidth="1"/>
    <col min="7172" max="7172" width="12.85546875" style="1" customWidth="1"/>
    <col min="7173" max="7173" width="10.85546875" style="1" customWidth="1"/>
    <col min="7174" max="7424" width="9.140625" style="1"/>
    <col min="7425" max="7425" width="5.140625" style="1" customWidth="1"/>
    <col min="7426" max="7426" width="150.5703125" style="1" customWidth="1"/>
    <col min="7427" max="7427" width="4.5703125" style="1" customWidth="1"/>
    <col min="7428" max="7428" width="12.85546875" style="1" customWidth="1"/>
    <col min="7429" max="7429" width="10.85546875" style="1" customWidth="1"/>
    <col min="7430" max="7680" width="9.140625" style="1"/>
    <col min="7681" max="7681" width="5.140625" style="1" customWidth="1"/>
    <col min="7682" max="7682" width="150.5703125" style="1" customWidth="1"/>
    <col min="7683" max="7683" width="4.5703125" style="1" customWidth="1"/>
    <col min="7684" max="7684" width="12.85546875" style="1" customWidth="1"/>
    <col min="7685" max="7685" width="10.85546875" style="1" customWidth="1"/>
    <col min="7686" max="7936" width="9.140625" style="1"/>
    <col min="7937" max="7937" width="5.140625" style="1" customWidth="1"/>
    <col min="7938" max="7938" width="150.5703125" style="1" customWidth="1"/>
    <col min="7939" max="7939" width="4.5703125" style="1" customWidth="1"/>
    <col min="7940" max="7940" width="12.85546875" style="1" customWidth="1"/>
    <col min="7941" max="7941" width="10.85546875" style="1" customWidth="1"/>
    <col min="7942" max="8192" width="9.140625" style="1"/>
    <col min="8193" max="8193" width="5.140625" style="1" customWidth="1"/>
    <col min="8194" max="8194" width="150.5703125" style="1" customWidth="1"/>
    <col min="8195" max="8195" width="4.5703125" style="1" customWidth="1"/>
    <col min="8196" max="8196" width="12.85546875" style="1" customWidth="1"/>
    <col min="8197" max="8197" width="10.85546875" style="1" customWidth="1"/>
    <col min="8198" max="8448" width="9.140625" style="1"/>
    <col min="8449" max="8449" width="5.140625" style="1" customWidth="1"/>
    <col min="8450" max="8450" width="150.5703125" style="1" customWidth="1"/>
    <col min="8451" max="8451" width="4.5703125" style="1" customWidth="1"/>
    <col min="8452" max="8452" width="12.85546875" style="1" customWidth="1"/>
    <col min="8453" max="8453" width="10.85546875" style="1" customWidth="1"/>
    <col min="8454" max="8704" width="9.140625" style="1"/>
    <col min="8705" max="8705" width="5.140625" style="1" customWidth="1"/>
    <col min="8706" max="8706" width="150.5703125" style="1" customWidth="1"/>
    <col min="8707" max="8707" width="4.5703125" style="1" customWidth="1"/>
    <col min="8708" max="8708" width="12.85546875" style="1" customWidth="1"/>
    <col min="8709" max="8709" width="10.85546875" style="1" customWidth="1"/>
    <col min="8710" max="8960" width="9.140625" style="1"/>
    <col min="8961" max="8961" width="5.140625" style="1" customWidth="1"/>
    <col min="8962" max="8962" width="150.5703125" style="1" customWidth="1"/>
    <col min="8963" max="8963" width="4.5703125" style="1" customWidth="1"/>
    <col min="8964" max="8964" width="12.85546875" style="1" customWidth="1"/>
    <col min="8965" max="8965" width="10.85546875" style="1" customWidth="1"/>
    <col min="8966" max="9216" width="9.140625" style="1"/>
    <col min="9217" max="9217" width="5.140625" style="1" customWidth="1"/>
    <col min="9218" max="9218" width="150.5703125" style="1" customWidth="1"/>
    <col min="9219" max="9219" width="4.5703125" style="1" customWidth="1"/>
    <col min="9220" max="9220" width="12.85546875" style="1" customWidth="1"/>
    <col min="9221" max="9221" width="10.85546875" style="1" customWidth="1"/>
    <col min="9222" max="9472" width="9.140625" style="1"/>
    <col min="9473" max="9473" width="5.140625" style="1" customWidth="1"/>
    <col min="9474" max="9474" width="150.5703125" style="1" customWidth="1"/>
    <col min="9475" max="9475" width="4.5703125" style="1" customWidth="1"/>
    <col min="9476" max="9476" width="12.85546875" style="1" customWidth="1"/>
    <col min="9477" max="9477" width="10.85546875" style="1" customWidth="1"/>
    <col min="9478" max="9728" width="9.140625" style="1"/>
    <col min="9729" max="9729" width="5.140625" style="1" customWidth="1"/>
    <col min="9730" max="9730" width="150.5703125" style="1" customWidth="1"/>
    <col min="9731" max="9731" width="4.5703125" style="1" customWidth="1"/>
    <col min="9732" max="9732" width="12.85546875" style="1" customWidth="1"/>
    <col min="9733" max="9733" width="10.85546875" style="1" customWidth="1"/>
    <col min="9734" max="9984" width="9.140625" style="1"/>
    <col min="9985" max="9985" width="5.140625" style="1" customWidth="1"/>
    <col min="9986" max="9986" width="150.5703125" style="1" customWidth="1"/>
    <col min="9987" max="9987" width="4.5703125" style="1" customWidth="1"/>
    <col min="9988" max="9988" width="12.85546875" style="1" customWidth="1"/>
    <col min="9989" max="9989" width="10.85546875" style="1" customWidth="1"/>
    <col min="9990" max="10240" width="9.140625" style="1"/>
    <col min="10241" max="10241" width="5.140625" style="1" customWidth="1"/>
    <col min="10242" max="10242" width="150.5703125" style="1" customWidth="1"/>
    <col min="10243" max="10243" width="4.5703125" style="1" customWidth="1"/>
    <col min="10244" max="10244" width="12.85546875" style="1" customWidth="1"/>
    <col min="10245" max="10245" width="10.85546875" style="1" customWidth="1"/>
    <col min="10246" max="10496" width="9.140625" style="1"/>
    <col min="10497" max="10497" width="5.140625" style="1" customWidth="1"/>
    <col min="10498" max="10498" width="150.5703125" style="1" customWidth="1"/>
    <col min="10499" max="10499" width="4.5703125" style="1" customWidth="1"/>
    <col min="10500" max="10500" width="12.85546875" style="1" customWidth="1"/>
    <col min="10501" max="10501" width="10.85546875" style="1" customWidth="1"/>
    <col min="10502" max="10752" width="9.140625" style="1"/>
    <col min="10753" max="10753" width="5.140625" style="1" customWidth="1"/>
    <col min="10754" max="10754" width="150.5703125" style="1" customWidth="1"/>
    <col min="10755" max="10755" width="4.5703125" style="1" customWidth="1"/>
    <col min="10756" max="10756" width="12.85546875" style="1" customWidth="1"/>
    <col min="10757" max="10757" width="10.85546875" style="1" customWidth="1"/>
    <col min="10758" max="11008" width="9.140625" style="1"/>
    <col min="11009" max="11009" width="5.140625" style="1" customWidth="1"/>
    <col min="11010" max="11010" width="150.5703125" style="1" customWidth="1"/>
    <col min="11011" max="11011" width="4.5703125" style="1" customWidth="1"/>
    <col min="11012" max="11012" width="12.85546875" style="1" customWidth="1"/>
    <col min="11013" max="11013" width="10.85546875" style="1" customWidth="1"/>
    <col min="11014" max="11264" width="9.140625" style="1"/>
    <col min="11265" max="11265" width="5.140625" style="1" customWidth="1"/>
    <col min="11266" max="11266" width="150.5703125" style="1" customWidth="1"/>
    <col min="11267" max="11267" width="4.5703125" style="1" customWidth="1"/>
    <col min="11268" max="11268" width="12.85546875" style="1" customWidth="1"/>
    <col min="11269" max="11269" width="10.85546875" style="1" customWidth="1"/>
    <col min="11270" max="11520" width="9.140625" style="1"/>
    <col min="11521" max="11521" width="5.140625" style="1" customWidth="1"/>
    <col min="11522" max="11522" width="150.5703125" style="1" customWidth="1"/>
    <col min="11523" max="11523" width="4.5703125" style="1" customWidth="1"/>
    <col min="11524" max="11524" width="12.85546875" style="1" customWidth="1"/>
    <col min="11525" max="11525" width="10.85546875" style="1" customWidth="1"/>
    <col min="11526" max="11776" width="9.140625" style="1"/>
    <col min="11777" max="11777" width="5.140625" style="1" customWidth="1"/>
    <col min="11778" max="11778" width="150.5703125" style="1" customWidth="1"/>
    <col min="11779" max="11779" width="4.5703125" style="1" customWidth="1"/>
    <col min="11780" max="11780" width="12.85546875" style="1" customWidth="1"/>
    <col min="11781" max="11781" width="10.85546875" style="1" customWidth="1"/>
    <col min="11782" max="12032" width="9.140625" style="1"/>
    <col min="12033" max="12033" width="5.140625" style="1" customWidth="1"/>
    <col min="12034" max="12034" width="150.5703125" style="1" customWidth="1"/>
    <col min="12035" max="12035" width="4.5703125" style="1" customWidth="1"/>
    <col min="12036" max="12036" width="12.85546875" style="1" customWidth="1"/>
    <col min="12037" max="12037" width="10.85546875" style="1" customWidth="1"/>
    <col min="12038" max="12288" width="9.140625" style="1"/>
    <col min="12289" max="12289" width="5.140625" style="1" customWidth="1"/>
    <col min="12290" max="12290" width="150.5703125" style="1" customWidth="1"/>
    <col min="12291" max="12291" width="4.5703125" style="1" customWidth="1"/>
    <col min="12292" max="12292" width="12.85546875" style="1" customWidth="1"/>
    <col min="12293" max="12293" width="10.85546875" style="1" customWidth="1"/>
    <col min="12294" max="12544" width="9.140625" style="1"/>
    <col min="12545" max="12545" width="5.140625" style="1" customWidth="1"/>
    <col min="12546" max="12546" width="150.5703125" style="1" customWidth="1"/>
    <col min="12547" max="12547" width="4.5703125" style="1" customWidth="1"/>
    <col min="12548" max="12548" width="12.85546875" style="1" customWidth="1"/>
    <col min="12549" max="12549" width="10.85546875" style="1" customWidth="1"/>
    <col min="12550" max="12800" width="9.140625" style="1"/>
    <col min="12801" max="12801" width="5.140625" style="1" customWidth="1"/>
    <col min="12802" max="12802" width="150.5703125" style="1" customWidth="1"/>
    <col min="12803" max="12803" width="4.5703125" style="1" customWidth="1"/>
    <col min="12804" max="12804" width="12.85546875" style="1" customWidth="1"/>
    <col min="12805" max="12805" width="10.85546875" style="1" customWidth="1"/>
    <col min="12806" max="13056" width="9.140625" style="1"/>
    <col min="13057" max="13057" width="5.140625" style="1" customWidth="1"/>
    <col min="13058" max="13058" width="150.5703125" style="1" customWidth="1"/>
    <col min="13059" max="13059" width="4.5703125" style="1" customWidth="1"/>
    <col min="13060" max="13060" width="12.85546875" style="1" customWidth="1"/>
    <col min="13061" max="13061" width="10.85546875" style="1" customWidth="1"/>
    <col min="13062" max="13312" width="9.140625" style="1"/>
    <col min="13313" max="13313" width="5.140625" style="1" customWidth="1"/>
    <col min="13314" max="13314" width="150.5703125" style="1" customWidth="1"/>
    <col min="13315" max="13315" width="4.5703125" style="1" customWidth="1"/>
    <col min="13316" max="13316" width="12.85546875" style="1" customWidth="1"/>
    <col min="13317" max="13317" width="10.85546875" style="1" customWidth="1"/>
    <col min="13318" max="13568" width="9.140625" style="1"/>
    <col min="13569" max="13569" width="5.140625" style="1" customWidth="1"/>
    <col min="13570" max="13570" width="150.5703125" style="1" customWidth="1"/>
    <col min="13571" max="13571" width="4.5703125" style="1" customWidth="1"/>
    <col min="13572" max="13572" width="12.85546875" style="1" customWidth="1"/>
    <col min="13573" max="13573" width="10.85546875" style="1" customWidth="1"/>
    <col min="13574" max="13824" width="9.140625" style="1"/>
    <col min="13825" max="13825" width="5.140625" style="1" customWidth="1"/>
    <col min="13826" max="13826" width="150.5703125" style="1" customWidth="1"/>
    <col min="13827" max="13827" width="4.5703125" style="1" customWidth="1"/>
    <col min="13828" max="13828" width="12.85546875" style="1" customWidth="1"/>
    <col min="13829" max="13829" width="10.85546875" style="1" customWidth="1"/>
    <col min="13830" max="14080" width="9.140625" style="1"/>
    <col min="14081" max="14081" width="5.140625" style="1" customWidth="1"/>
    <col min="14082" max="14082" width="150.5703125" style="1" customWidth="1"/>
    <col min="14083" max="14083" width="4.5703125" style="1" customWidth="1"/>
    <col min="14084" max="14084" width="12.85546875" style="1" customWidth="1"/>
    <col min="14085" max="14085" width="10.85546875" style="1" customWidth="1"/>
    <col min="14086" max="14336" width="9.140625" style="1"/>
    <col min="14337" max="14337" width="5.140625" style="1" customWidth="1"/>
    <col min="14338" max="14338" width="150.5703125" style="1" customWidth="1"/>
    <col min="14339" max="14339" width="4.5703125" style="1" customWidth="1"/>
    <col min="14340" max="14340" width="12.85546875" style="1" customWidth="1"/>
    <col min="14341" max="14341" width="10.85546875" style="1" customWidth="1"/>
    <col min="14342" max="14592" width="9.140625" style="1"/>
    <col min="14593" max="14593" width="5.140625" style="1" customWidth="1"/>
    <col min="14594" max="14594" width="150.5703125" style="1" customWidth="1"/>
    <col min="14595" max="14595" width="4.5703125" style="1" customWidth="1"/>
    <col min="14596" max="14596" width="12.85546875" style="1" customWidth="1"/>
    <col min="14597" max="14597" width="10.85546875" style="1" customWidth="1"/>
    <col min="14598" max="14848" width="9.140625" style="1"/>
    <col min="14849" max="14849" width="5.140625" style="1" customWidth="1"/>
    <col min="14850" max="14850" width="150.5703125" style="1" customWidth="1"/>
    <col min="14851" max="14851" width="4.5703125" style="1" customWidth="1"/>
    <col min="14852" max="14852" width="12.85546875" style="1" customWidth="1"/>
    <col min="14853" max="14853" width="10.85546875" style="1" customWidth="1"/>
    <col min="14854" max="15104" width="9.140625" style="1"/>
    <col min="15105" max="15105" width="5.140625" style="1" customWidth="1"/>
    <col min="15106" max="15106" width="150.5703125" style="1" customWidth="1"/>
    <col min="15107" max="15107" width="4.5703125" style="1" customWidth="1"/>
    <col min="15108" max="15108" width="12.85546875" style="1" customWidth="1"/>
    <col min="15109" max="15109" width="10.85546875" style="1" customWidth="1"/>
    <col min="15110" max="15360" width="9.140625" style="1"/>
    <col min="15361" max="15361" width="5.140625" style="1" customWidth="1"/>
    <col min="15362" max="15362" width="150.5703125" style="1" customWidth="1"/>
    <col min="15363" max="15363" width="4.5703125" style="1" customWidth="1"/>
    <col min="15364" max="15364" width="12.85546875" style="1" customWidth="1"/>
    <col min="15365" max="15365" width="10.85546875" style="1" customWidth="1"/>
    <col min="15366" max="15616" width="9.140625" style="1"/>
    <col min="15617" max="15617" width="5.140625" style="1" customWidth="1"/>
    <col min="15618" max="15618" width="150.5703125" style="1" customWidth="1"/>
    <col min="15619" max="15619" width="4.5703125" style="1" customWidth="1"/>
    <col min="15620" max="15620" width="12.85546875" style="1" customWidth="1"/>
    <col min="15621" max="15621" width="10.85546875" style="1" customWidth="1"/>
    <col min="15622" max="15872" width="9.140625" style="1"/>
    <col min="15873" max="15873" width="5.140625" style="1" customWidth="1"/>
    <col min="15874" max="15874" width="150.5703125" style="1" customWidth="1"/>
    <col min="15875" max="15875" width="4.5703125" style="1" customWidth="1"/>
    <col min="15876" max="15876" width="12.85546875" style="1" customWidth="1"/>
    <col min="15877" max="15877" width="10.85546875" style="1" customWidth="1"/>
    <col min="15878" max="16128" width="9.140625" style="1"/>
    <col min="16129" max="16129" width="5.140625" style="1" customWidth="1"/>
    <col min="16130" max="16130" width="150.5703125" style="1" customWidth="1"/>
    <col min="16131" max="16131" width="4.5703125" style="1" customWidth="1"/>
    <col min="16132" max="16132" width="12.85546875" style="1" customWidth="1"/>
    <col min="16133" max="16133" width="10.85546875" style="1" customWidth="1"/>
    <col min="16134" max="16384" width="9.140625" style="1"/>
  </cols>
  <sheetData>
    <row r="1" spans="1:5" ht="12.75" customHeight="1">
      <c r="B1" s="2" t="s">
        <v>0</v>
      </c>
      <c r="C1" s="2"/>
      <c r="D1" s="2"/>
    </row>
    <row r="2" spans="1:5" ht="12.75" customHeight="1">
      <c r="B2" s="2" t="s">
        <v>1</v>
      </c>
      <c r="C2" s="2"/>
      <c r="D2" s="2"/>
    </row>
    <row r="3" spans="1:5" ht="12.75" customHeight="1">
      <c r="B3" s="2" t="s">
        <v>2</v>
      </c>
      <c r="C3" s="2"/>
      <c r="D3" s="2"/>
    </row>
    <row r="4" spans="1:5" ht="15.75">
      <c r="B4" s="2" t="s">
        <v>3</v>
      </c>
      <c r="C4" s="2"/>
      <c r="D4" s="2"/>
    </row>
    <row r="5" spans="1:5" ht="15.75">
      <c r="B5" s="2" t="s">
        <v>162</v>
      </c>
      <c r="C5" s="2"/>
      <c r="D5" s="2"/>
    </row>
    <row r="7" spans="1:5">
      <c r="A7" s="3" t="s">
        <v>5</v>
      </c>
      <c r="B7" s="3"/>
      <c r="C7" s="3"/>
      <c r="D7" s="3"/>
    </row>
    <row r="8" spans="1:5" ht="12.75" customHeight="1">
      <c r="A8" s="4" t="s">
        <v>163</v>
      </c>
      <c r="B8" s="3"/>
      <c r="C8" s="3"/>
      <c r="D8" s="3"/>
    </row>
    <row r="9" spans="1:5" ht="9.75" customHeight="1">
      <c r="A9" s="5" t="s">
        <v>149</v>
      </c>
      <c r="B9" s="5"/>
      <c r="C9" s="5"/>
      <c r="D9" s="5"/>
    </row>
    <row r="10" spans="1:5">
      <c r="A10" s="6" t="s">
        <v>8</v>
      </c>
      <c r="B10" s="6"/>
      <c r="C10" s="6"/>
      <c r="D10" s="6"/>
    </row>
    <row r="11" spans="1:5" ht="9" customHeight="1">
      <c r="A11" s="5" t="s">
        <v>9</v>
      </c>
      <c r="B11" s="5"/>
      <c r="C11" s="5"/>
      <c r="D11" s="5"/>
    </row>
    <row r="13" spans="1:5" ht="60">
      <c r="A13" s="7" t="s">
        <v>10</v>
      </c>
      <c r="B13" s="8" t="s">
        <v>11</v>
      </c>
      <c r="C13" s="7" t="s">
        <v>12</v>
      </c>
      <c r="D13" s="7" t="s">
        <v>13</v>
      </c>
    </row>
    <row r="14" spans="1:5">
      <c r="A14" s="7">
        <v>1</v>
      </c>
      <c r="B14" s="7">
        <v>2</v>
      </c>
      <c r="C14" s="7">
        <v>3</v>
      </c>
      <c r="D14" s="7">
        <v>4</v>
      </c>
    </row>
    <row r="15" spans="1:5" ht="23.25">
      <c r="A15" s="9" t="s">
        <v>14</v>
      </c>
      <c r="B15" s="10" t="s">
        <v>15</v>
      </c>
      <c r="C15" s="11">
        <f>[8]Р1!F7</f>
        <v>5</v>
      </c>
      <c r="D15" s="12" t="e">
        <f>([8]Р1!F7+[8]Р1!F8+[8]Р1!F9+[8]Р1!F10)/4</f>
        <v>#N/A</v>
      </c>
      <c r="E15" s="16" t="e">
        <f>C15+C16+C17+C18+C20+C22+C24+C27+C28+C30+C32+C33+C34+C35+C37+C38+C39+C40+C41</f>
        <v>#N/A</v>
      </c>
    </row>
    <row r="16" spans="1:5">
      <c r="A16" s="9" t="s">
        <v>16</v>
      </c>
      <c r="B16" s="10" t="s">
        <v>17</v>
      </c>
      <c r="C16" s="11">
        <f>[8]Р2!F7</f>
        <v>5</v>
      </c>
      <c r="D16" s="12" t="e">
        <f>([8]Р2!F7+[8]Р2!F8+[8]Р2!F9)/3</f>
        <v>#N/A</v>
      </c>
    </row>
    <row r="17" spans="1:4">
      <c r="A17" s="9" t="s">
        <v>18</v>
      </c>
      <c r="B17" s="10" t="s">
        <v>19</v>
      </c>
      <c r="C17" s="11">
        <f>[8]Р3!E7</f>
        <v>5</v>
      </c>
      <c r="D17" s="12">
        <f>([8]Р3!E7+[8]Р3!E9+[8]Р3!E8)/3</f>
        <v>1.6666666666666667</v>
      </c>
    </row>
    <row r="18" spans="1:4">
      <c r="A18" s="9" t="s">
        <v>20</v>
      </c>
      <c r="B18" s="10" t="s">
        <v>21</v>
      </c>
      <c r="C18" s="11">
        <f>[8]Р4!E7</f>
        <v>5</v>
      </c>
      <c r="D18" s="12">
        <f>([8]Р4!E7+[8]Р4!E8+[8]Р4!E9)/3</f>
        <v>1.6666666666666667</v>
      </c>
    </row>
    <row r="19" spans="1:4">
      <c r="A19" s="9" t="s">
        <v>22</v>
      </c>
      <c r="B19" s="10" t="s">
        <v>23</v>
      </c>
      <c r="C19" s="11">
        <f>[8]Р5!F7</f>
        <v>0</v>
      </c>
      <c r="D19" s="12">
        <v>0</v>
      </c>
    </row>
    <row r="20" spans="1:4" ht="36">
      <c r="A20" s="9" t="s">
        <v>24</v>
      </c>
      <c r="B20" s="10" t="s">
        <v>150</v>
      </c>
      <c r="C20" s="11">
        <f>[8]Р6!F7</f>
        <v>5</v>
      </c>
      <c r="D20" s="12">
        <v>3.5</v>
      </c>
    </row>
    <row r="21" spans="1:4" ht="48">
      <c r="A21" s="9" t="s">
        <v>26</v>
      </c>
      <c r="B21" s="10" t="s">
        <v>151</v>
      </c>
      <c r="C21" s="11" t="str">
        <f>[8]Р7!J7</f>
        <v>Х</v>
      </c>
      <c r="D21" s="13" t="e">
        <f>([8]Р7!J7+[8]Р7!J8)/2</f>
        <v>#VALUE!</v>
      </c>
    </row>
    <row r="22" spans="1:4" ht="24">
      <c r="A22" s="9" t="s">
        <v>28</v>
      </c>
      <c r="B22" s="10" t="s">
        <v>152</v>
      </c>
      <c r="C22" s="11" t="e">
        <f>[8]Р8!H7</f>
        <v>#N/A</v>
      </c>
      <c r="D22" s="13" t="e">
        <f>([8]Р8!H7+[8]Р8!H8)/2</f>
        <v>#N/A</v>
      </c>
    </row>
    <row r="23" spans="1:4" ht="24">
      <c r="A23" s="9" t="s">
        <v>30</v>
      </c>
      <c r="B23" s="10" t="s">
        <v>153</v>
      </c>
      <c r="C23" s="11" t="str">
        <f>[8]Р9!H7</f>
        <v>Х</v>
      </c>
      <c r="D23" s="13" t="e">
        <f>([8]Р9!H7+[8]Р9!H8)/2</f>
        <v>#VALUE!</v>
      </c>
    </row>
    <row r="24" spans="1:4">
      <c r="A24" s="9" t="s">
        <v>32</v>
      </c>
      <c r="B24" s="10" t="s">
        <v>33</v>
      </c>
      <c r="C24" s="11">
        <f>[8]Р10!F7</f>
        <v>5</v>
      </c>
      <c r="D24" s="12" t="e">
        <f>([8]Р10!F7+[8]Р10!F8+[8]Р10!F9)/3</f>
        <v>#N/A</v>
      </c>
    </row>
    <row r="25" spans="1:4" ht="24">
      <c r="A25" s="9" t="s">
        <v>34</v>
      </c>
      <c r="B25" s="10" t="s">
        <v>154</v>
      </c>
      <c r="C25" s="11" t="str">
        <f>[8]Р11!F7</f>
        <v>норма</v>
      </c>
      <c r="D25" s="14" t="s">
        <v>36</v>
      </c>
    </row>
    <row r="26" spans="1:4" ht="24">
      <c r="A26" s="9" t="s">
        <v>37</v>
      </c>
      <c r="B26" s="10" t="s">
        <v>155</v>
      </c>
      <c r="C26" s="11" t="str">
        <f>[8]Р12!F7</f>
        <v>Х</v>
      </c>
      <c r="D26" s="14" t="s">
        <v>36</v>
      </c>
    </row>
    <row r="27" spans="1:4">
      <c r="A27" s="9" t="s">
        <v>39</v>
      </c>
      <c r="B27" s="10" t="s">
        <v>156</v>
      </c>
      <c r="C27" s="11">
        <f>[8]Р13!F7</f>
        <v>5</v>
      </c>
      <c r="D27" s="12" t="e">
        <f>([8]Р13!F7+[8]Р13!F8+[8]Р13!F9)/3</f>
        <v>#N/A</v>
      </c>
    </row>
    <row r="28" spans="1:4">
      <c r="A28" s="9" t="s">
        <v>41</v>
      </c>
      <c r="B28" s="10" t="s">
        <v>42</v>
      </c>
      <c r="C28" s="11">
        <f>[8]Р14!F7</f>
        <v>5</v>
      </c>
      <c r="D28" s="12" t="e">
        <f>([8]Р14!F7+[8]Р14!F8+[8]Р14!F9)/3</f>
        <v>#N/A</v>
      </c>
    </row>
    <row r="29" spans="1:4" ht="24">
      <c r="A29" s="9" t="s">
        <v>43</v>
      </c>
      <c r="B29" s="10" t="s">
        <v>44</v>
      </c>
      <c r="C29" s="11" t="str">
        <f>[8]Р15!F7</f>
        <v>Х</v>
      </c>
      <c r="D29" s="12" t="e">
        <f>([8]Р15!F7+[8]Р15!F8)/2</f>
        <v>#VALUE!</v>
      </c>
    </row>
    <row r="30" spans="1:4">
      <c r="A30" s="9" t="s">
        <v>45</v>
      </c>
      <c r="B30" s="10" t="s">
        <v>157</v>
      </c>
      <c r="C30" s="11">
        <f>[8]Р16!F7</f>
        <v>5</v>
      </c>
      <c r="D30" s="12" t="e">
        <f>([8]Р16!F7+[8]Р16!F8+[8]Р16!F9)/3</f>
        <v>#N/A</v>
      </c>
    </row>
    <row r="31" spans="1:4" ht="24">
      <c r="A31" s="9" t="s">
        <v>47</v>
      </c>
      <c r="B31" s="10" t="s">
        <v>158</v>
      </c>
      <c r="C31" s="11" t="str">
        <f>[8]Р17!F7</f>
        <v>Х</v>
      </c>
      <c r="D31" s="12" t="e">
        <f>([8]Р17!F7+[8]Р17!F8)/2</f>
        <v>#VALUE!</v>
      </c>
    </row>
    <row r="32" spans="1:4">
      <c r="A32" s="9" t="s">
        <v>49</v>
      </c>
      <c r="B32" s="10" t="s">
        <v>50</v>
      </c>
      <c r="C32" s="11">
        <f>[8]Р18!H7</f>
        <v>5</v>
      </c>
      <c r="D32" s="12" t="e">
        <f>([8]Р18!H7+[8]Р18!H11)/2</f>
        <v>#N/A</v>
      </c>
    </row>
    <row r="33" spans="1:4">
      <c r="A33" s="9" t="s">
        <v>51</v>
      </c>
      <c r="B33" s="10" t="s">
        <v>159</v>
      </c>
      <c r="C33" s="11">
        <f>[8]Р19!F7</f>
        <v>5</v>
      </c>
      <c r="D33" s="12" t="e">
        <f>([8]Р19!F7+[8]Р19!F8+[8]Р19!F9)/3</f>
        <v>#N/A</v>
      </c>
    </row>
    <row r="34" spans="1:4">
      <c r="A34" s="9" t="s">
        <v>53</v>
      </c>
      <c r="B34" s="10" t="s">
        <v>54</v>
      </c>
      <c r="C34" s="11">
        <f>[8]Р20!D7</f>
        <v>5</v>
      </c>
      <c r="D34" s="12">
        <f>([8]Р20!D7+[8]Р20!D8+[8]Р20!D9)/3</f>
        <v>1.6666666666666667</v>
      </c>
    </row>
    <row r="35" spans="1:4">
      <c r="A35" s="9" t="s">
        <v>55</v>
      </c>
      <c r="B35" s="10" t="s">
        <v>56</v>
      </c>
      <c r="C35" s="11">
        <f>[8]Р21!D7</f>
        <v>5</v>
      </c>
      <c r="D35" s="12">
        <f>([8]Р21!D7+[8]Р21!D8+[8]Р21!D9)/3</f>
        <v>1.6666666666666667</v>
      </c>
    </row>
    <row r="36" spans="1:4" ht="24">
      <c r="A36" s="9" t="s">
        <v>57</v>
      </c>
      <c r="B36" s="10" t="s">
        <v>160</v>
      </c>
      <c r="C36" s="11" t="str">
        <f>[8]Р22!D7</f>
        <v>Х</v>
      </c>
      <c r="D36" s="13" t="e">
        <f>([8]Р22!D7+[8]Р22!D8)/2</f>
        <v>#VALUE!</v>
      </c>
    </row>
    <row r="37" spans="1:4">
      <c r="A37" s="9" t="s">
        <v>59</v>
      </c>
      <c r="B37" s="10" t="s">
        <v>60</v>
      </c>
      <c r="C37" s="11">
        <f>[8]Р23!F7</f>
        <v>5</v>
      </c>
      <c r="D37" s="12">
        <f>([8]Р23!F7+[8]Р23!F8+[8]Р23!F9)/3</f>
        <v>1.6666666666666667</v>
      </c>
    </row>
    <row r="38" spans="1:4">
      <c r="A38" s="9" t="s">
        <v>61</v>
      </c>
      <c r="B38" s="10" t="s">
        <v>62</v>
      </c>
      <c r="C38" s="11">
        <f>[8]Р24!F7</f>
        <v>5</v>
      </c>
      <c r="D38" s="12" t="e">
        <f>([8]Р24!F7+[8]Р24!F8+[8]Р24!F9)/3</f>
        <v>#N/A</v>
      </c>
    </row>
    <row r="39" spans="1:4">
      <c r="A39" s="9" t="s">
        <v>63</v>
      </c>
      <c r="B39" s="10" t="s">
        <v>64</v>
      </c>
      <c r="C39" s="11">
        <f>[8]Р25!D7</f>
        <v>5</v>
      </c>
      <c r="D39" s="12">
        <f>([8]Р25!D7+[8]Р25!D8+[8]Р25!D9)/3</f>
        <v>1.6666666666666667</v>
      </c>
    </row>
    <row r="40" spans="1:4">
      <c r="A40" s="9" t="s">
        <v>65</v>
      </c>
      <c r="B40" s="10" t="s">
        <v>66</v>
      </c>
      <c r="C40" s="11">
        <f>[8]Р26!D7</f>
        <v>5</v>
      </c>
      <c r="D40" s="12">
        <v>2.5</v>
      </c>
    </row>
    <row r="41" spans="1:4">
      <c r="A41" s="9" t="s">
        <v>67</v>
      </c>
      <c r="B41" s="10" t="s">
        <v>68</v>
      </c>
      <c r="C41" s="11">
        <f>[8]Р27!F7</f>
        <v>5</v>
      </c>
      <c r="D41" s="12" t="e">
        <f>([8]Р27!F7+[8]Р27!F8+[8]Р27!F9)/3</f>
        <v>#N/A</v>
      </c>
    </row>
    <row r="42" spans="1:4" ht="36">
      <c r="A42" s="9" t="s">
        <v>69</v>
      </c>
      <c r="B42" s="10" t="s">
        <v>161</v>
      </c>
      <c r="C42" s="11" t="str">
        <f>[8]Р28!F7</f>
        <v>Х</v>
      </c>
      <c r="D42" s="13" t="e">
        <f>([8]Р28!F7+[8]Р28!F8)/2</f>
        <v>#VALUE!</v>
      </c>
    </row>
    <row r="43" spans="1:4" ht="24">
      <c r="A43" s="9" t="s">
        <v>71</v>
      </c>
      <c r="B43" s="10"/>
      <c r="C43" s="11">
        <v>90</v>
      </c>
      <c r="D43" s="15" t="e">
        <f>SUM(D15:D42)</f>
        <v>#N/A</v>
      </c>
    </row>
  </sheetData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ageMargins left="0.18" right="0.16" top="0.2" bottom="0.15" header="0.16" footer="0.15"/>
  <pageSetup paperSize="9" scale="59" fitToWidth="2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85" workbookViewId="0">
      <selection activeCell="B37" sqref="B37"/>
    </sheetView>
  </sheetViews>
  <sheetFormatPr defaultRowHeight="12"/>
  <cols>
    <col min="1" max="1" width="5.140625" style="1" customWidth="1"/>
    <col min="2" max="2" width="150.5703125" style="1" customWidth="1"/>
    <col min="3" max="3" width="4.5703125" style="1" customWidth="1"/>
    <col min="4" max="4" width="12.85546875" style="1" customWidth="1"/>
    <col min="5" max="5" width="10.85546875" style="1" customWidth="1"/>
    <col min="6" max="256" width="9.140625" style="1"/>
    <col min="257" max="257" width="5.140625" style="1" customWidth="1"/>
    <col min="258" max="258" width="150.5703125" style="1" customWidth="1"/>
    <col min="259" max="259" width="4.5703125" style="1" customWidth="1"/>
    <col min="260" max="260" width="12.85546875" style="1" customWidth="1"/>
    <col min="261" max="261" width="10.85546875" style="1" customWidth="1"/>
    <col min="262" max="512" width="9.140625" style="1"/>
    <col min="513" max="513" width="5.140625" style="1" customWidth="1"/>
    <col min="514" max="514" width="150.5703125" style="1" customWidth="1"/>
    <col min="515" max="515" width="4.5703125" style="1" customWidth="1"/>
    <col min="516" max="516" width="12.85546875" style="1" customWidth="1"/>
    <col min="517" max="517" width="10.85546875" style="1" customWidth="1"/>
    <col min="518" max="768" width="9.140625" style="1"/>
    <col min="769" max="769" width="5.140625" style="1" customWidth="1"/>
    <col min="770" max="770" width="150.5703125" style="1" customWidth="1"/>
    <col min="771" max="771" width="4.5703125" style="1" customWidth="1"/>
    <col min="772" max="772" width="12.85546875" style="1" customWidth="1"/>
    <col min="773" max="773" width="10.85546875" style="1" customWidth="1"/>
    <col min="774" max="1024" width="9.140625" style="1"/>
    <col min="1025" max="1025" width="5.140625" style="1" customWidth="1"/>
    <col min="1026" max="1026" width="150.5703125" style="1" customWidth="1"/>
    <col min="1027" max="1027" width="4.5703125" style="1" customWidth="1"/>
    <col min="1028" max="1028" width="12.85546875" style="1" customWidth="1"/>
    <col min="1029" max="1029" width="10.85546875" style="1" customWidth="1"/>
    <col min="1030" max="1280" width="9.140625" style="1"/>
    <col min="1281" max="1281" width="5.140625" style="1" customWidth="1"/>
    <col min="1282" max="1282" width="150.5703125" style="1" customWidth="1"/>
    <col min="1283" max="1283" width="4.5703125" style="1" customWidth="1"/>
    <col min="1284" max="1284" width="12.85546875" style="1" customWidth="1"/>
    <col min="1285" max="1285" width="10.85546875" style="1" customWidth="1"/>
    <col min="1286" max="1536" width="9.140625" style="1"/>
    <col min="1537" max="1537" width="5.140625" style="1" customWidth="1"/>
    <col min="1538" max="1538" width="150.5703125" style="1" customWidth="1"/>
    <col min="1539" max="1539" width="4.5703125" style="1" customWidth="1"/>
    <col min="1540" max="1540" width="12.85546875" style="1" customWidth="1"/>
    <col min="1541" max="1541" width="10.85546875" style="1" customWidth="1"/>
    <col min="1542" max="1792" width="9.140625" style="1"/>
    <col min="1793" max="1793" width="5.140625" style="1" customWidth="1"/>
    <col min="1794" max="1794" width="150.5703125" style="1" customWidth="1"/>
    <col min="1795" max="1795" width="4.5703125" style="1" customWidth="1"/>
    <col min="1796" max="1796" width="12.85546875" style="1" customWidth="1"/>
    <col min="1797" max="1797" width="10.85546875" style="1" customWidth="1"/>
    <col min="1798" max="2048" width="9.140625" style="1"/>
    <col min="2049" max="2049" width="5.140625" style="1" customWidth="1"/>
    <col min="2050" max="2050" width="150.5703125" style="1" customWidth="1"/>
    <col min="2051" max="2051" width="4.5703125" style="1" customWidth="1"/>
    <col min="2052" max="2052" width="12.85546875" style="1" customWidth="1"/>
    <col min="2053" max="2053" width="10.85546875" style="1" customWidth="1"/>
    <col min="2054" max="2304" width="9.140625" style="1"/>
    <col min="2305" max="2305" width="5.140625" style="1" customWidth="1"/>
    <col min="2306" max="2306" width="150.5703125" style="1" customWidth="1"/>
    <col min="2307" max="2307" width="4.5703125" style="1" customWidth="1"/>
    <col min="2308" max="2308" width="12.85546875" style="1" customWidth="1"/>
    <col min="2309" max="2309" width="10.85546875" style="1" customWidth="1"/>
    <col min="2310" max="2560" width="9.140625" style="1"/>
    <col min="2561" max="2561" width="5.140625" style="1" customWidth="1"/>
    <col min="2562" max="2562" width="150.5703125" style="1" customWidth="1"/>
    <col min="2563" max="2563" width="4.5703125" style="1" customWidth="1"/>
    <col min="2564" max="2564" width="12.85546875" style="1" customWidth="1"/>
    <col min="2565" max="2565" width="10.85546875" style="1" customWidth="1"/>
    <col min="2566" max="2816" width="9.140625" style="1"/>
    <col min="2817" max="2817" width="5.140625" style="1" customWidth="1"/>
    <col min="2818" max="2818" width="150.5703125" style="1" customWidth="1"/>
    <col min="2819" max="2819" width="4.5703125" style="1" customWidth="1"/>
    <col min="2820" max="2820" width="12.85546875" style="1" customWidth="1"/>
    <col min="2821" max="2821" width="10.85546875" style="1" customWidth="1"/>
    <col min="2822" max="3072" width="9.140625" style="1"/>
    <col min="3073" max="3073" width="5.140625" style="1" customWidth="1"/>
    <col min="3074" max="3074" width="150.5703125" style="1" customWidth="1"/>
    <col min="3075" max="3075" width="4.5703125" style="1" customWidth="1"/>
    <col min="3076" max="3076" width="12.85546875" style="1" customWidth="1"/>
    <col min="3077" max="3077" width="10.85546875" style="1" customWidth="1"/>
    <col min="3078" max="3328" width="9.140625" style="1"/>
    <col min="3329" max="3329" width="5.140625" style="1" customWidth="1"/>
    <col min="3330" max="3330" width="150.5703125" style="1" customWidth="1"/>
    <col min="3331" max="3331" width="4.5703125" style="1" customWidth="1"/>
    <col min="3332" max="3332" width="12.85546875" style="1" customWidth="1"/>
    <col min="3333" max="3333" width="10.85546875" style="1" customWidth="1"/>
    <col min="3334" max="3584" width="9.140625" style="1"/>
    <col min="3585" max="3585" width="5.140625" style="1" customWidth="1"/>
    <col min="3586" max="3586" width="150.5703125" style="1" customWidth="1"/>
    <col min="3587" max="3587" width="4.5703125" style="1" customWidth="1"/>
    <col min="3588" max="3588" width="12.85546875" style="1" customWidth="1"/>
    <col min="3589" max="3589" width="10.85546875" style="1" customWidth="1"/>
    <col min="3590" max="3840" width="9.140625" style="1"/>
    <col min="3841" max="3841" width="5.140625" style="1" customWidth="1"/>
    <col min="3842" max="3842" width="150.5703125" style="1" customWidth="1"/>
    <col min="3843" max="3843" width="4.5703125" style="1" customWidth="1"/>
    <col min="3844" max="3844" width="12.85546875" style="1" customWidth="1"/>
    <col min="3845" max="3845" width="10.85546875" style="1" customWidth="1"/>
    <col min="3846" max="4096" width="9.140625" style="1"/>
    <col min="4097" max="4097" width="5.140625" style="1" customWidth="1"/>
    <col min="4098" max="4098" width="150.5703125" style="1" customWidth="1"/>
    <col min="4099" max="4099" width="4.5703125" style="1" customWidth="1"/>
    <col min="4100" max="4100" width="12.85546875" style="1" customWidth="1"/>
    <col min="4101" max="4101" width="10.85546875" style="1" customWidth="1"/>
    <col min="4102" max="4352" width="9.140625" style="1"/>
    <col min="4353" max="4353" width="5.140625" style="1" customWidth="1"/>
    <col min="4354" max="4354" width="150.5703125" style="1" customWidth="1"/>
    <col min="4355" max="4355" width="4.5703125" style="1" customWidth="1"/>
    <col min="4356" max="4356" width="12.85546875" style="1" customWidth="1"/>
    <col min="4357" max="4357" width="10.85546875" style="1" customWidth="1"/>
    <col min="4358" max="4608" width="9.140625" style="1"/>
    <col min="4609" max="4609" width="5.140625" style="1" customWidth="1"/>
    <col min="4610" max="4610" width="150.5703125" style="1" customWidth="1"/>
    <col min="4611" max="4611" width="4.5703125" style="1" customWidth="1"/>
    <col min="4612" max="4612" width="12.85546875" style="1" customWidth="1"/>
    <col min="4613" max="4613" width="10.85546875" style="1" customWidth="1"/>
    <col min="4614" max="4864" width="9.140625" style="1"/>
    <col min="4865" max="4865" width="5.140625" style="1" customWidth="1"/>
    <col min="4866" max="4866" width="150.5703125" style="1" customWidth="1"/>
    <col min="4867" max="4867" width="4.5703125" style="1" customWidth="1"/>
    <col min="4868" max="4868" width="12.85546875" style="1" customWidth="1"/>
    <col min="4869" max="4869" width="10.85546875" style="1" customWidth="1"/>
    <col min="4870" max="5120" width="9.140625" style="1"/>
    <col min="5121" max="5121" width="5.140625" style="1" customWidth="1"/>
    <col min="5122" max="5122" width="150.5703125" style="1" customWidth="1"/>
    <col min="5123" max="5123" width="4.5703125" style="1" customWidth="1"/>
    <col min="5124" max="5124" width="12.85546875" style="1" customWidth="1"/>
    <col min="5125" max="5125" width="10.85546875" style="1" customWidth="1"/>
    <col min="5126" max="5376" width="9.140625" style="1"/>
    <col min="5377" max="5377" width="5.140625" style="1" customWidth="1"/>
    <col min="5378" max="5378" width="150.5703125" style="1" customWidth="1"/>
    <col min="5379" max="5379" width="4.5703125" style="1" customWidth="1"/>
    <col min="5380" max="5380" width="12.85546875" style="1" customWidth="1"/>
    <col min="5381" max="5381" width="10.85546875" style="1" customWidth="1"/>
    <col min="5382" max="5632" width="9.140625" style="1"/>
    <col min="5633" max="5633" width="5.140625" style="1" customWidth="1"/>
    <col min="5634" max="5634" width="150.5703125" style="1" customWidth="1"/>
    <col min="5635" max="5635" width="4.5703125" style="1" customWidth="1"/>
    <col min="5636" max="5636" width="12.85546875" style="1" customWidth="1"/>
    <col min="5637" max="5637" width="10.85546875" style="1" customWidth="1"/>
    <col min="5638" max="5888" width="9.140625" style="1"/>
    <col min="5889" max="5889" width="5.140625" style="1" customWidth="1"/>
    <col min="5890" max="5890" width="150.5703125" style="1" customWidth="1"/>
    <col min="5891" max="5891" width="4.5703125" style="1" customWidth="1"/>
    <col min="5892" max="5892" width="12.85546875" style="1" customWidth="1"/>
    <col min="5893" max="5893" width="10.85546875" style="1" customWidth="1"/>
    <col min="5894" max="6144" width="9.140625" style="1"/>
    <col min="6145" max="6145" width="5.140625" style="1" customWidth="1"/>
    <col min="6146" max="6146" width="150.5703125" style="1" customWidth="1"/>
    <col min="6147" max="6147" width="4.5703125" style="1" customWidth="1"/>
    <col min="6148" max="6148" width="12.85546875" style="1" customWidth="1"/>
    <col min="6149" max="6149" width="10.85546875" style="1" customWidth="1"/>
    <col min="6150" max="6400" width="9.140625" style="1"/>
    <col min="6401" max="6401" width="5.140625" style="1" customWidth="1"/>
    <col min="6402" max="6402" width="150.5703125" style="1" customWidth="1"/>
    <col min="6403" max="6403" width="4.5703125" style="1" customWidth="1"/>
    <col min="6404" max="6404" width="12.85546875" style="1" customWidth="1"/>
    <col min="6405" max="6405" width="10.85546875" style="1" customWidth="1"/>
    <col min="6406" max="6656" width="9.140625" style="1"/>
    <col min="6657" max="6657" width="5.140625" style="1" customWidth="1"/>
    <col min="6658" max="6658" width="150.5703125" style="1" customWidth="1"/>
    <col min="6659" max="6659" width="4.5703125" style="1" customWidth="1"/>
    <col min="6660" max="6660" width="12.85546875" style="1" customWidth="1"/>
    <col min="6661" max="6661" width="10.85546875" style="1" customWidth="1"/>
    <col min="6662" max="6912" width="9.140625" style="1"/>
    <col min="6913" max="6913" width="5.140625" style="1" customWidth="1"/>
    <col min="6914" max="6914" width="150.5703125" style="1" customWidth="1"/>
    <col min="6915" max="6915" width="4.5703125" style="1" customWidth="1"/>
    <col min="6916" max="6916" width="12.85546875" style="1" customWidth="1"/>
    <col min="6917" max="6917" width="10.85546875" style="1" customWidth="1"/>
    <col min="6918" max="7168" width="9.140625" style="1"/>
    <col min="7169" max="7169" width="5.140625" style="1" customWidth="1"/>
    <col min="7170" max="7170" width="150.5703125" style="1" customWidth="1"/>
    <col min="7171" max="7171" width="4.5703125" style="1" customWidth="1"/>
    <col min="7172" max="7172" width="12.85546875" style="1" customWidth="1"/>
    <col min="7173" max="7173" width="10.85546875" style="1" customWidth="1"/>
    <col min="7174" max="7424" width="9.140625" style="1"/>
    <col min="7425" max="7425" width="5.140625" style="1" customWidth="1"/>
    <col min="7426" max="7426" width="150.5703125" style="1" customWidth="1"/>
    <col min="7427" max="7427" width="4.5703125" style="1" customWidth="1"/>
    <col min="7428" max="7428" width="12.85546875" style="1" customWidth="1"/>
    <col min="7429" max="7429" width="10.85546875" style="1" customWidth="1"/>
    <col min="7430" max="7680" width="9.140625" style="1"/>
    <col min="7681" max="7681" width="5.140625" style="1" customWidth="1"/>
    <col min="7682" max="7682" width="150.5703125" style="1" customWidth="1"/>
    <col min="7683" max="7683" width="4.5703125" style="1" customWidth="1"/>
    <col min="7684" max="7684" width="12.85546875" style="1" customWidth="1"/>
    <col min="7685" max="7685" width="10.85546875" style="1" customWidth="1"/>
    <col min="7686" max="7936" width="9.140625" style="1"/>
    <col min="7937" max="7937" width="5.140625" style="1" customWidth="1"/>
    <col min="7938" max="7938" width="150.5703125" style="1" customWidth="1"/>
    <col min="7939" max="7939" width="4.5703125" style="1" customWidth="1"/>
    <col min="7940" max="7940" width="12.85546875" style="1" customWidth="1"/>
    <col min="7941" max="7941" width="10.85546875" style="1" customWidth="1"/>
    <col min="7942" max="8192" width="9.140625" style="1"/>
    <col min="8193" max="8193" width="5.140625" style="1" customWidth="1"/>
    <col min="8194" max="8194" width="150.5703125" style="1" customWidth="1"/>
    <col min="8195" max="8195" width="4.5703125" style="1" customWidth="1"/>
    <col min="8196" max="8196" width="12.85546875" style="1" customWidth="1"/>
    <col min="8197" max="8197" width="10.85546875" style="1" customWidth="1"/>
    <col min="8198" max="8448" width="9.140625" style="1"/>
    <col min="8449" max="8449" width="5.140625" style="1" customWidth="1"/>
    <col min="8450" max="8450" width="150.5703125" style="1" customWidth="1"/>
    <col min="8451" max="8451" width="4.5703125" style="1" customWidth="1"/>
    <col min="8452" max="8452" width="12.85546875" style="1" customWidth="1"/>
    <col min="8453" max="8453" width="10.85546875" style="1" customWidth="1"/>
    <col min="8454" max="8704" width="9.140625" style="1"/>
    <col min="8705" max="8705" width="5.140625" style="1" customWidth="1"/>
    <col min="8706" max="8706" width="150.5703125" style="1" customWidth="1"/>
    <col min="8707" max="8707" width="4.5703125" style="1" customWidth="1"/>
    <col min="8708" max="8708" width="12.85546875" style="1" customWidth="1"/>
    <col min="8709" max="8709" width="10.85546875" style="1" customWidth="1"/>
    <col min="8710" max="8960" width="9.140625" style="1"/>
    <col min="8961" max="8961" width="5.140625" style="1" customWidth="1"/>
    <col min="8962" max="8962" width="150.5703125" style="1" customWidth="1"/>
    <col min="8963" max="8963" width="4.5703125" style="1" customWidth="1"/>
    <col min="8964" max="8964" width="12.85546875" style="1" customWidth="1"/>
    <col min="8965" max="8965" width="10.85546875" style="1" customWidth="1"/>
    <col min="8966" max="9216" width="9.140625" style="1"/>
    <col min="9217" max="9217" width="5.140625" style="1" customWidth="1"/>
    <col min="9218" max="9218" width="150.5703125" style="1" customWidth="1"/>
    <col min="9219" max="9219" width="4.5703125" style="1" customWidth="1"/>
    <col min="9220" max="9220" width="12.85546875" style="1" customWidth="1"/>
    <col min="9221" max="9221" width="10.85546875" style="1" customWidth="1"/>
    <col min="9222" max="9472" width="9.140625" style="1"/>
    <col min="9473" max="9473" width="5.140625" style="1" customWidth="1"/>
    <col min="9474" max="9474" width="150.5703125" style="1" customWidth="1"/>
    <col min="9475" max="9475" width="4.5703125" style="1" customWidth="1"/>
    <col min="9476" max="9476" width="12.85546875" style="1" customWidth="1"/>
    <col min="9477" max="9477" width="10.85546875" style="1" customWidth="1"/>
    <col min="9478" max="9728" width="9.140625" style="1"/>
    <col min="9729" max="9729" width="5.140625" style="1" customWidth="1"/>
    <col min="9730" max="9730" width="150.5703125" style="1" customWidth="1"/>
    <col min="9731" max="9731" width="4.5703125" style="1" customWidth="1"/>
    <col min="9732" max="9732" width="12.85546875" style="1" customWidth="1"/>
    <col min="9733" max="9733" width="10.85546875" style="1" customWidth="1"/>
    <col min="9734" max="9984" width="9.140625" style="1"/>
    <col min="9985" max="9985" width="5.140625" style="1" customWidth="1"/>
    <col min="9986" max="9986" width="150.5703125" style="1" customWidth="1"/>
    <col min="9987" max="9987" width="4.5703125" style="1" customWidth="1"/>
    <col min="9988" max="9988" width="12.85546875" style="1" customWidth="1"/>
    <col min="9989" max="9989" width="10.85546875" style="1" customWidth="1"/>
    <col min="9990" max="10240" width="9.140625" style="1"/>
    <col min="10241" max="10241" width="5.140625" style="1" customWidth="1"/>
    <col min="10242" max="10242" width="150.5703125" style="1" customWidth="1"/>
    <col min="10243" max="10243" width="4.5703125" style="1" customWidth="1"/>
    <col min="10244" max="10244" width="12.85546875" style="1" customWidth="1"/>
    <col min="10245" max="10245" width="10.85546875" style="1" customWidth="1"/>
    <col min="10246" max="10496" width="9.140625" style="1"/>
    <col min="10497" max="10497" width="5.140625" style="1" customWidth="1"/>
    <col min="10498" max="10498" width="150.5703125" style="1" customWidth="1"/>
    <col min="10499" max="10499" width="4.5703125" style="1" customWidth="1"/>
    <col min="10500" max="10500" width="12.85546875" style="1" customWidth="1"/>
    <col min="10501" max="10501" width="10.85546875" style="1" customWidth="1"/>
    <col min="10502" max="10752" width="9.140625" style="1"/>
    <col min="10753" max="10753" width="5.140625" style="1" customWidth="1"/>
    <col min="10754" max="10754" width="150.5703125" style="1" customWidth="1"/>
    <col min="10755" max="10755" width="4.5703125" style="1" customWidth="1"/>
    <col min="10756" max="10756" width="12.85546875" style="1" customWidth="1"/>
    <col min="10757" max="10757" width="10.85546875" style="1" customWidth="1"/>
    <col min="10758" max="11008" width="9.140625" style="1"/>
    <col min="11009" max="11009" width="5.140625" style="1" customWidth="1"/>
    <col min="11010" max="11010" width="150.5703125" style="1" customWidth="1"/>
    <col min="11011" max="11011" width="4.5703125" style="1" customWidth="1"/>
    <col min="11012" max="11012" width="12.85546875" style="1" customWidth="1"/>
    <col min="11013" max="11013" width="10.85546875" style="1" customWidth="1"/>
    <col min="11014" max="11264" width="9.140625" style="1"/>
    <col min="11265" max="11265" width="5.140625" style="1" customWidth="1"/>
    <col min="11266" max="11266" width="150.5703125" style="1" customWidth="1"/>
    <col min="11267" max="11267" width="4.5703125" style="1" customWidth="1"/>
    <col min="11268" max="11268" width="12.85546875" style="1" customWidth="1"/>
    <col min="11269" max="11269" width="10.85546875" style="1" customWidth="1"/>
    <col min="11270" max="11520" width="9.140625" style="1"/>
    <col min="11521" max="11521" width="5.140625" style="1" customWidth="1"/>
    <col min="11522" max="11522" width="150.5703125" style="1" customWidth="1"/>
    <col min="11523" max="11523" width="4.5703125" style="1" customWidth="1"/>
    <col min="11524" max="11524" width="12.85546875" style="1" customWidth="1"/>
    <col min="11525" max="11525" width="10.85546875" style="1" customWidth="1"/>
    <col min="11526" max="11776" width="9.140625" style="1"/>
    <col min="11777" max="11777" width="5.140625" style="1" customWidth="1"/>
    <col min="11778" max="11778" width="150.5703125" style="1" customWidth="1"/>
    <col min="11779" max="11779" width="4.5703125" style="1" customWidth="1"/>
    <col min="11780" max="11780" width="12.85546875" style="1" customWidth="1"/>
    <col min="11781" max="11781" width="10.85546875" style="1" customWidth="1"/>
    <col min="11782" max="12032" width="9.140625" style="1"/>
    <col min="12033" max="12033" width="5.140625" style="1" customWidth="1"/>
    <col min="12034" max="12034" width="150.5703125" style="1" customWidth="1"/>
    <col min="12035" max="12035" width="4.5703125" style="1" customWidth="1"/>
    <col min="12036" max="12036" width="12.85546875" style="1" customWidth="1"/>
    <col min="12037" max="12037" width="10.85546875" style="1" customWidth="1"/>
    <col min="12038" max="12288" width="9.140625" style="1"/>
    <col min="12289" max="12289" width="5.140625" style="1" customWidth="1"/>
    <col min="12290" max="12290" width="150.5703125" style="1" customWidth="1"/>
    <col min="12291" max="12291" width="4.5703125" style="1" customWidth="1"/>
    <col min="12292" max="12292" width="12.85546875" style="1" customWidth="1"/>
    <col min="12293" max="12293" width="10.85546875" style="1" customWidth="1"/>
    <col min="12294" max="12544" width="9.140625" style="1"/>
    <col min="12545" max="12545" width="5.140625" style="1" customWidth="1"/>
    <col min="12546" max="12546" width="150.5703125" style="1" customWidth="1"/>
    <col min="12547" max="12547" width="4.5703125" style="1" customWidth="1"/>
    <col min="12548" max="12548" width="12.85546875" style="1" customWidth="1"/>
    <col min="12549" max="12549" width="10.85546875" style="1" customWidth="1"/>
    <col min="12550" max="12800" width="9.140625" style="1"/>
    <col min="12801" max="12801" width="5.140625" style="1" customWidth="1"/>
    <col min="12802" max="12802" width="150.5703125" style="1" customWidth="1"/>
    <col min="12803" max="12803" width="4.5703125" style="1" customWidth="1"/>
    <col min="12804" max="12804" width="12.85546875" style="1" customWidth="1"/>
    <col min="12805" max="12805" width="10.85546875" style="1" customWidth="1"/>
    <col min="12806" max="13056" width="9.140625" style="1"/>
    <col min="13057" max="13057" width="5.140625" style="1" customWidth="1"/>
    <col min="13058" max="13058" width="150.5703125" style="1" customWidth="1"/>
    <col min="13059" max="13059" width="4.5703125" style="1" customWidth="1"/>
    <col min="13060" max="13060" width="12.85546875" style="1" customWidth="1"/>
    <col min="13061" max="13061" width="10.85546875" style="1" customWidth="1"/>
    <col min="13062" max="13312" width="9.140625" style="1"/>
    <col min="13313" max="13313" width="5.140625" style="1" customWidth="1"/>
    <col min="13314" max="13314" width="150.5703125" style="1" customWidth="1"/>
    <col min="13315" max="13315" width="4.5703125" style="1" customWidth="1"/>
    <col min="13316" max="13316" width="12.85546875" style="1" customWidth="1"/>
    <col min="13317" max="13317" width="10.85546875" style="1" customWidth="1"/>
    <col min="13318" max="13568" width="9.140625" style="1"/>
    <col min="13569" max="13569" width="5.140625" style="1" customWidth="1"/>
    <col min="13570" max="13570" width="150.5703125" style="1" customWidth="1"/>
    <col min="13571" max="13571" width="4.5703125" style="1" customWidth="1"/>
    <col min="13572" max="13572" width="12.85546875" style="1" customWidth="1"/>
    <col min="13573" max="13573" width="10.85546875" style="1" customWidth="1"/>
    <col min="13574" max="13824" width="9.140625" style="1"/>
    <col min="13825" max="13825" width="5.140625" style="1" customWidth="1"/>
    <col min="13826" max="13826" width="150.5703125" style="1" customWidth="1"/>
    <col min="13827" max="13827" width="4.5703125" style="1" customWidth="1"/>
    <col min="13828" max="13828" width="12.85546875" style="1" customWidth="1"/>
    <col min="13829" max="13829" width="10.85546875" style="1" customWidth="1"/>
    <col min="13830" max="14080" width="9.140625" style="1"/>
    <col min="14081" max="14081" width="5.140625" style="1" customWidth="1"/>
    <col min="14082" max="14082" width="150.5703125" style="1" customWidth="1"/>
    <col min="14083" max="14083" width="4.5703125" style="1" customWidth="1"/>
    <col min="14084" max="14084" width="12.85546875" style="1" customWidth="1"/>
    <col min="14085" max="14085" width="10.85546875" style="1" customWidth="1"/>
    <col min="14086" max="14336" width="9.140625" style="1"/>
    <col min="14337" max="14337" width="5.140625" style="1" customWidth="1"/>
    <col min="14338" max="14338" width="150.5703125" style="1" customWidth="1"/>
    <col min="14339" max="14339" width="4.5703125" style="1" customWidth="1"/>
    <col min="14340" max="14340" width="12.85546875" style="1" customWidth="1"/>
    <col min="14341" max="14341" width="10.85546875" style="1" customWidth="1"/>
    <col min="14342" max="14592" width="9.140625" style="1"/>
    <col min="14593" max="14593" width="5.140625" style="1" customWidth="1"/>
    <col min="14594" max="14594" width="150.5703125" style="1" customWidth="1"/>
    <col min="14595" max="14595" width="4.5703125" style="1" customWidth="1"/>
    <col min="14596" max="14596" width="12.85546875" style="1" customWidth="1"/>
    <col min="14597" max="14597" width="10.85546875" style="1" customWidth="1"/>
    <col min="14598" max="14848" width="9.140625" style="1"/>
    <col min="14849" max="14849" width="5.140625" style="1" customWidth="1"/>
    <col min="14850" max="14850" width="150.5703125" style="1" customWidth="1"/>
    <col min="14851" max="14851" width="4.5703125" style="1" customWidth="1"/>
    <col min="14852" max="14852" width="12.85546875" style="1" customWidth="1"/>
    <col min="14853" max="14853" width="10.85546875" style="1" customWidth="1"/>
    <col min="14854" max="15104" width="9.140625" style="1"/>
    <col min="15105" max="15105" width="5.140625" style="1" customWidth="1"/>
    <col min="15106" max="15106" width="150.5703125" style="1" customWidth="1"/>
    <col min="15107" max="15107" width="4.5703125" style="1" customWidth="1"/>
    <col min="15108" max="15108" width="12.85546875" style="1" customWidth="1"/>
    <col min="15109" max="15109" width="10.85546875" style="1" customWidth="1"/>
    <col min="15110" max="15360" width="9.140625" style="1"/>
    <col min="15361" max="15361" width="5.140625" style="1" customWidth="1"/>
    <col min="15362" max="15362" width="150.5703125" style="1" customWidth="1"/>
    <col min="15363" max="15363" width="4.5703125" style="1" customWidth="1"/>
    <col min="15364" max="15364" width="12.85546875" style="1" customWidth="1"/>
    <col min="15365" max="15365" width="10.85546875" style="1" customWidth="1"/>
    <col min="15366" max="15616" width="9.140625" style="1"/>
    <col min="15617" max="15617" width="5.140625" style="1" customWidth="1"/>
    <col min="15618" max="15618" width="150.5703125" style="1" customWidth="1"/>
    <col min="15619" max="15619" width="4.5703125" style="1" customWidth="1"/>
    <col min="15620" max="15620" width="12.85546875" style="1" customWidth="1"/>
    <col min="15621" max="15621" width="10.85546875" style="1" customWidth="1"/>
    <col min="15622" max="15872" width="9.140625" style="1"/>
    <col min="15873" max="15873" width="5.140625" style="1" customWidth="1"/>
    <col min="15874" max="15874" width="150.5703125" style="1" customWidth="1"/>
    <col min="15875" max="15875" width="4.5703125" style="1" customWidth="1"/>
    <col min="15876" max="15876" width="12.85546875" style="1" customWidth="1"/>
    <col min="15877" max="15877" width="10.85546875" style="1" customWidth="1"/>
    <col min="15878" max="16128" width="9.140625" style="1"/>
    <col min="16129" max="16129" width="5.140625" style="1" customWidth="1"/>
    <col min="16130" max="16130" width="150.5703125" style="1" customWidth="1"/>
    <col min="16131" max="16131" width="4.5703125" style="1" customWidth="1"/>
    <col min="16132" max="16132" width="12.85546875" style="1" customWidth="1"/>
    <col min="16133" max="16133" width="10.85546875" style="1" customWidth="1"/>
    <col min="16134" max="16384" width="9.140625" style="1"/>
  </cols>
  <sheetData>
    <row r="1" spans="1:5" ht="12.75" customHeight="1">
      <c r="B1" s="2" t="s">
        <v>0</v>
      </c>
      <c r="C1" s="2"/>
      <c r="D1" s="2"/>
    </row>
    <row r="2" spans="1:5" ht="12.75" customHeight="1">
      <c r="B2" s="2" t="s">
        <v>1</v>
      </c>
      <c r="C2" s="2"/>
      <c r="D2" s="2"/>
    </row>
    <row r="3" spans="1:5" ht="12.75" customHeight="1">
      <c r="B3" s="2" t="s">
        <v>2</v>
      </c>
      <c r="C3" s="2"/>
      <c r="D3" s="2"/>
    </row>
    <row r="4" spans="1:5" ht="15.75">
      <c r="B4" s="2" t="s">
        <v>3</v>
      </c>
      <c r="C4" s="2"/>
      <c r="D4" s="2"/>
    </row>
    <row r="5" spans="1:5" ht="15.75">
      <c r="B5" s="2" t="s">
        <v>164</v>
      </c>
      <c r="C5" s="2"/>
      <c r="D5" s="2"/>
    </row>
    <row r="7" spans="1:5">
      <c r="A7" s="3" t="s">
        <v>5</v>
      </c>
      <c r="B7" s="3"/>
      <c r="C7" s="3"/>
      <c r="D7" s="3"/>
    </row>
    <row r="8" spans="1:5" ht="12.75" customHeight="1">
      <c r="A8" s="4" t="s">
        <v>165</v>
      </c>
      <c r="B8" s="3"/>
      <c r="C8" s="3"/>
      <c r="D8" s="3"/>
    </row>
    <row r="9" spans="1:5" ht="9.75" customHeight="1">
      <c r="A9" s="5" t="s">
        <v>166</v>
      </c>
      <c r="B9" s="5"/>
      <c r="C9" s="5"/>
      <c r="D9" s="5"/>
    </row>
    <row r="10" spans="1:5">
      <c r="A10" s="6" t="s">
        <v>8</v>
      </c>
      <c r="B10" s="6"/>
      <c r="C10" s="6"/>
      <c r="D10" s="6"/>
    </row>
    <row r="11" spans="1:5" ht="9" customHeight="1">
      <c r="A11" s="5" t="s">
        <v>9</v>
      </c>
      <c r="B11" s="5"/>
      <c r="C11" s="5"/>
      <c r="D11" s="5"/>
    </row>
    <row r="13" spans="1:5" ht="60">
      <c r="A13" s="7" t="s">
        <v>10</v>
      </c>
      <c r="B13" s="8" t="s">
        <v>11</v>
      </c>
      <c r="C13" s="7" t="s">
        <v>12</v>
      </c>
      <c r="D13" s="7" t="s">
        <v>13</v>
      </c>
    </row>
    <row r="14" spans="1:5">
      <c r="A14" s="7">
        <v>1</v>
      </c>
      <c r="B14" s="7">
        <v>2</v>
      </c>
      <c r="C14" s="7">
        <v>3</v>
      </c>
      <c r="D14" s="7">
        <v>4</v>
      </c>
    </row>
    <row r="15" spans="1:5" ht="23.25">
      <c r="A15" s="9" t="s">
        <v>14</v>
      </c>
      <c r="B15" s="10" t="s">
        <v>15</v>
      </c>
      <c r="C15" s="11">
        <f>[9]Р1!F7</f>
        <v>5</v>
      </c>
      <c r="D15" s="12" t="e">
        <f>([9]Р1!F7+[9]Р1!F8+[9]Р1!F9+[9]Р1!F10)/4</f>
        <v>#N/A</v>
      </c>
      <c r="E15" s="16">
        <f>C15+C16+C17+C18+C20+C24+C27+C28+C30+C32+C33+C34+C35+C37+C38+C39+C40+C41</f>
        <v>85</v>
      </c>
    </row>
    <row r="16" spans="1:5">
      <c r="A16" s="9" t="s">
        <v>16</v>
      </c>
      <c r="B16" s="10" t="s">
        <v>17</v>
      </c>
      <c r="C16" s="11">
        <f>[9]Р2!F7</f>
        <v>5</v>
      </c>
      <c r="D16" s="12" t="e">
        <f>([9]Р2!F7+[9]Р2!F8+[9]Р2!F9)/3</f>
        <v>#N/A</v>
      </c>
    </row>
    <row r="17" spans="1:4">
      <c r="A17" s="9" t="s">
        <v>18</v>
      </c>
      <c r="B17" s="10" t="s">
        <v>19</v>
      </c>
      <c r="C17" s="11">
        <f>[9]Р3!E7</f>
        <v>5</v>
      </c>
      <c r="D17" s="12">
        <f>([9]Р3!E7+[9]Р3!E9+[9]Р3!E8)/3</f>
        <v>1.6666666666666667</v>
      </c>
    </row>
    <row r="18" spans="1:4">
      <c r="A18" s="9" t="s">
        <v>20</v>
      </c>
      <c r="B18" s="10" t="s">
        <v>21</v>
      </c>
      <c r="C18" s="11">
        <f>[9]Р4!E7</f>
        <v>5</v>
      </c>
      <c r="D18" s="12">
        <f>([9]Р4!E7+[9]Р4!E8+[9]Р4!E9)/3</f>
        <v>1.6666666666666667</v>
      </c>
    </row>
    <row r="19" spans="1:4">
      <c r="A19" s="9" t="s">
        <v>22</v>
      </c>
      <c r="B19" s="10" t="s">
        <v>23</v>
      </c>
      <c r="C19" s="11">
        <f>[9]Р5!F7</f>
        <v>0</v>
      </c>
      <c r="D19" s="12">
        <v>0</v>
      </c>
    </row>
    <row r="20" spans="1:4" ht="36">
      <c r="A20" s="9" t="s">
        <v>24</v>
      </c>
      <c r="B20" s="10" t="s">
        <v>167</v>
      </c>
      <c r="C20" s="11">
        <f>[9]Р6!F7</f>
        <v>5</v>
      </c>
      <c r="D20" s="12">
        <v>3.5</v>
      </c>
    </row>
    <row r="21" spans="1:4" ht="48">
      <c r="A21" s="9" t="s">
        <v>26</v>
      </c>
      <c r="B21" s="10" t="s">
        <v>168</v>
      </c>
      <c r="C21" s="11" t="str">
        <f>[9]Р7!J7</f>
        <v>Х</v>
      </c>
      <c r="D21" s="13" t="e">
        <f>([9]Р7!J7+[9]Р7!J8)/2</f>
        <v>#VALUE!</v>
      </c>
    </row>
    <row r="22" spans="1:4" ht="24">
      <c r="A22" s="9" t="s">
        <v>28</v>
      </c>
      <c r="B22" s="10" t="s">
        <v>169</v>
      </c>
      <c r="C22" s="11">
        <f>[9]Р8!H7</f>
        <v>5</v>
      </c>
      <c r="D22" s="13">
        <f>([9]Р8!H7+[9]Р8!H8)/2</f>
        <v>5</v>
      </c>
    </row>
    <row r="23" spans="1:4" ht="24">
      <c r="A23" s="9" t="s">
        <v>30</v>
      </c>
      <c r="B23" s="10" t="s">
        <v>170</v>
      </c>
      <c r="C23" s="11" t="str">
        <f>[9]Р9!H7</f>
        <v>Х</v>
      </c>
      <c r="D23" s="13" t="e">
        <f>([9]Р9!H7+[9]Р9!H8)/2</f>
        <v>#VALUE!</v>
      </c>
    </row>
    <row r="24" spans="1:4">
      <c r="A24" s="9" t="s">
        <v>32</v>
      </c>
      <c r="B24" s="10" t="s">
        <v>33</v>
      </c>
      <c r="C24" s="11">
        <f>[9]Р10!F7</f>
        <v>5</v>
      </c>
      <c r="D24" s="12" t="e">
        <f>([9]Р10!F7+[9]Р10!F8+[9]Р10!F9)/3</f>
        <v>#N/A</v>
      </c>
    </row>
    <row r="25" spans="1:4" ht="24">
      <c r="A25" s="9" t="s">
        <v>34</v>
      </c>
      <c r="B25" s="10" t="s">
        <v>171</v>
      </c>
      <c r="C25" s="11" t="str">
        <f>[9]Р11!F7</f>
        <v>норма</v>
      </c>
      <c r="D25" s="14" t="s">
        <v>36</v>
      </c>
    </row>
    <row r="26" spans="1:4" ht="24">
      <c r="A26" s="9" t="s">
        <v>37</v>
      </c>
      <c r="B26" s="10" t="s">
        <v>172</v>
      </c>
      <c r="C26" s="11" t="str">
        <f>[9]Р12!F7</f>
        <v>Х</v>
      </c>
      <c r="D26" s="14" t="s">
        <v>36</v>
      </c>
    </row>
    <row r="27" spans="1:4">
      <c r="A27" s="9" t="s">
        <v>39</v>
      </c>
      <c r="B27" s="10" t="s">
        <v>173</v>
      </c>
      <c r="C27" s="11">
        <f>[9]Р13!F7</f>
        <v>5</v>
      </c>
      <c r="D27" s="12" t="e">
        <f>([9]Р13!F7+[9]Р13!F8+[9]Р13!F9)/3</f>
        <v>#N/A</v>
      </c>
    </row>
    <row r="28" spans="1:4">
      <c r="A28" s="9" t="s">
        <v>41</v>
      </c>
      <c r="B28" s="10" t="s">
        <v>42</v>
      </c>
      <c r="C28" s="11">
        <f>[9]Р14!F7</f>
        <v>5</v>
      </c>
      <c r="D28" s="12" t="e">
        <f>([9]Р14!F7+[9]Р14!F8+[9]Р14!F9)/3</f>
        <v>#N/A</v>
      </c>
    </row>
    <row r="29" spans="1:4" ht="24">
      <c r="A29" s="9" t="s">
        <v>43</v>
      </c>
      <c r="B29" s="10" t="s">
        <v>44</v>
      </c>
      <c r="C29" s="11" t="str">
        <f>[9]Р15!F7</f>
        <v>Х</v>
      </c>
      <c r="D29" s="12" t="e">
        <f>([9]Р15!F7+[9]Р15!F8)/2</f>
        <v>#VALUE!</v>
      </c>
    </row>
    <row r="30" spans="1:4">
      <c r="A30" s="9" t="s">
        <v>45</v>
      </c>
      <c r="B30" s="10" t="s">
        <v>174</v>
      </c>
      <c r="C30" s="11">
        <f>[9]Р16!F7</f>
        <v>5</v>
      </c>
      <c r="D30" s="12" t="e">
        <f>([9]Р16!F7+[9]Р16!F8+[9]Р16!F9)/3</f>
        <v>#N/A</v>
      </c>
    </row>
    <row r="31" spans="1:4" ht="24">
      <c r="A31" s="9" t="s">
        <v>47</v>
      </c>
      <c r="B31" s="10" t="s">
        <v>175</v>
      </c>
      <c r="C31" s="11" t="str">
        <f>[9]Р17!F7</f>
        <v>Х</v>
      </c>
      <c r="D31" s="12" t="e">
        <f>([9]Р17!F7+[9]Р17!F8)/2</f>
        <v>#VALUE!</v>
      </c>
    </row>
    <row r="32" spans="1:4">
      <c r="A32" s="9" t="s">
        <v>49</v>
      </c>
      <c r="B32" s="10" t="s">
        <v>50</v>
      </c>
      <c r="C32" s="11">
        <f>[9]Р18!H7</f>
        <v>0</v>
      </c>
      <c r="D32" s="12" t="e">
        <f>([9]Р18!H7+[9]Р18!H11)/2</f>
        <v>#N/A</v>
      </c>
    </row>
    <row r="33" spans="1:4">
      <c r="A33" s="9" t="s">
        <v>51</v>
      </c>
      <c r="B33" s="10" t="s">
        <v>176</v>
      </c>
      <c r="C33" s="11">
        <f>[9]Р19!F7</f>
        <v>5</v>
      </c>
      <c r="D33" s="12" t="e">
        <f>([9]Р19!F7+[9]Р19!F8+[9]Р19!F9)/3</f>
        <v>#N/A</v>
      </c>
    </row>
    <row r="34" spans="1:4">
      <c r="A34" s="9" t="s">
        <v>53</v>
      </c>
      <c r="B34" s="10" t="s">
        <v>54</v>
      </c>
      <c r="C34" s="11">
        <f>[9]Р20!D7</f>
        <v>5</v>
      </c>
      <c r="D34" s="12">
        <f>([9]Р20!D7+[9]Р20!D8+[9]Р20!D9)/3</f>
        <v>1.6666666666666667</v>
      </c>
    </row>
    <row r="35" spans="1:4">
      <c r="A35" s="9" t="s">
        <v>55</v>
      </c>
      <c r="B35" s="10" t="s">
        <v>56</v>
      </c>
      <c r="C35" s="11">
        <f>[9]Р21!D7</f>
        <v>5</v>
      </c>
      <c r="D35" s="12">
        <f>([9]Р21!D7+[9]Р21!D8+[9]Р21!D9)/3</f>
        <v>1.6666666666666667</v>
      </c>
    </row>
    <row r="36" spans="1:4" ht="24">
      <c r="A36" s="9" t="s">
        <v>57</v>
      </c>
      <c r="B36" s="10" t="s">
        <v>177</v>
      </c>
      <c r="C36" s="11" t="str">
        <f>[9]Р22!D7</f>
        <v>Х</v>
      </c>
      <c r="D36" s="13" t="e">
        <f>([9]Р22!D7+[9]Р22!D8)/2</f>
        <v>#VALUE!</v>
      </c>
    </row>
    <row r="37" spans="1:4">
      <c r="A37" s="9" t="s">
        <v>59</v>
      </c>
      <c r="B37" s="10" t="s">
        <v>60</v>
      </c>
      <c r="C37" s="11">
        <f>[9]Р23!F7</f>
        <v>5</v>
      </c>
      <c r="D37" s="12">
        <f>([9]Р23!F7+[9]Р23!F8+[9]Р23!F9)/3</f>
        <v>1.6666666666666667</v>
      </c>
    </row>
    <row r="38" spans="1:4">
      <c r="A38" s="9" t="s">
        <v>61</v>
      </c>
      <c r="B38" s="10" t="s">
        <v>62</v>
      </c>
      <c r="C38" s="11">
        <f>[9]Р24!F7</f>
        <v>5</v>
      </c>
      <c r="D38" s="12" t="e">
        <f>([9]Р24!F7+[9]Р24!F8+[9]Р24!F9)/3</f>
        <v>#N/A</v>
      </c>
    </row>
    <row r="39" spans="1:4">
      <c r="A39" s="9" t="s">
        <v>63</v>
      </c>
      <c r="B39" s="10" t="s">
        <v>64</v>
      </c>
      <c r="C39" s="11">
        <f>[9]Р25!D7</f>
        <v>5</v>
      </c>
      <c r="D39" s="12">
        <f>([9]Р25!D7+[9]Р25!D8+[9]Р25!D9)/3</f>
        <v>1.6666666666666667</v>
      </c>
    </row>
    <row r="40" spans="1:4">
      <c r="A40" s="9" t="s">
        <v>65</v>
      </c>
      <c r="B40" s="10" t="s">
        <v>66</v>
      </c>
      <c r="C40" s="11">
        <f>[9]Р26!D7</f>
        <v>5</v>
      </c>
      <c r="D40" s="12">
        <v>2.5</v>
      </c>
    </row>
    <row r="41" spans="1:4">
      <c r="A41" s="9" t="s">
        <v>67</v>
      </c>
      <c r="B41" s="10" t="s">
        <v>68</v>
      </c>
      <c r="C41" s="11">
        <f>[9]Р27!F7</f>
        <v>5</v>
      </c>
      <c r="D41" s="12" t="e">
        <f>([9]Р27!F7+[9]Р27!F8+[9]Р27!F9)/3</f>
        <v>#N/A</v>
      </c>
    </row>
    <row r="42" spans="1:4" ht="36">
      <c r="A42" s="9" t="s">
        <v>69</v>
      </c>
      <c r="B42" s="10" t="s">
        <v>178</v>
      </c>
      <c r="C42" s="11" t="str">
        <f>[9]Р28!F7</f>
        <v>Х</v>
      </c>
      <c r="D42" s="13" t="e">
        <f>([9]Р28!F7+[9]Р28!F8)/2</f>
        <v>#VALUE!</v>
      </c>
    </row>
    <row r="43" spans="1:4" ht="24">
      <c r="A43" s="9" t="s">
        <v>71</v>
      </c>
      <c r="B43" s="10"/>
      <c r="C43" s="11">
        <v>90</v>
      </c>
      <c r="D43" s="15" t="e">
        <f>SUM(D15:D42)</f>
        <v>#N/A</v>
      </c>
    </row>
  </sheetData>
  <mergeCells count="10">
    <mergeCell ref="A8:D8"/>
    <mergeCell ref="A9:D9"/>
    <mergeCell ref="A10:D10"/>
    <mergeCell ref="A11:D11"/>
    <mergeCell ref="B1:D1"/>
    <mergeCell ref="B2:D2"/>
    <mergeCell ref="B3:D3"/>
    <mergeCell ref="B4:D4"/>
    <mergeCell ref="B5:D5"/>
    <mergeCell ref="A7:D7"/>
  </mergeCells>
  <pageMargins left="0.18" right="0.16" top="0.2" bottom="0.15" header="0.16" footer="0.15"/>
  <pageSetup paperSize="9" scale="59" fitToWidth="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</vt:i4>
      </vt:variant>
    </vt:vector>
  </HeadingPairs>
  <TitlesOfParts>
    <vt:vector size="26" baseType="lpstr">
      <vt:lpstr>Анастасово</vt:lpstr>
      <vt:lpstr>Козловка</vt:lpstr>
      <vt:lpstr>Кудеиха</vt:lpstr>
      <vt:lpstr>Мишуково</vt:lpstr>
      <vt:lpstr>Напольное</vt:lpstr>
      <vt:lpstr>Никулино</vt:lpstr>
      <vt:lpstr>Октябрьское</vt:lpstr>
      <vt:lpstr>Порецкое</vt:lpstr>
      <vt:lpstr>Рындино</vt:lpstr>
      <vt:lpstr>Сеемновское</vt:lpstr>
      <vt:lpstr>Сиява</vt:lpstr>
      <vt:lpstr>Сыреси</vt:lpstr>
      <vt:lpstr>Сводный рейтинг</vt:lpstr>
      <vt:lpstr>Лист3</vt:lpstr>
      <vt:lpstr>Анастасово!Область_печати</vt:lpstr>
      <vt:lpstr>Козловка!Область_печати</vt:lpstr>
      <vt:lpstr>Кудеиха!Область_печати</vt:lpstr>
      <vt:lpstr>Мишуково!Область_печати</vt:lpstr>
      <vt:lpstr>Напольное!Область_печати</vt:lpstr>
      <vt:lpstr>Никулино!Область_печати</vt:lpstr>
      <vt:lpstr>Октябрьское!Область_печати</vt:lpstr>
      <vt:lpstr>Порецкое!Область_печати</vt:lpstr>
      <vt:lpstr>Рындино!Область_печати</vt:lpstr>
      <vt:lpstr>Сеемновское!Область_печати</vt:lpstr>
      <vt:lpstr>Сиява!Область_печати</vt:lpstr>
      <vt:lpstr>Сыреси!Область_печати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2022-07-20T07:56:55Z</dcterms:created>
  <dcterms:modified xsi:type="dcterms:W3CDTF">2022-07-20T08:30:25Z</dcterms:modified>
</cp:coreProperties>
</file>