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'SVODKA12'!$A$1:$AG$43</definedName>
    <definedName name="_xlnm.Print_Area" localSheetId="0">'SVODKA12'!$A$1:$F$38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<sst xmlns="http://schemas.openxmlformats.org/spreadsheetml/2006/main" count="40" uniqueCount="39">
  <si>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</si>
  <si>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</si>
  <si>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</si>
  <si>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</si>
  <si>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ДОХОДЫ - ВСЕГО</t>
  </si>
  <si>
    <t>в том числе:</t>
  </si>
  <si>
    <t>РАСХОДЫ - ВСЕГО</t>
  </si>
  <si>
    <t>Дефицит (-) Профицит (+)</t>
  </si>
  <si>
    <t>из них: дотация на выравнивание бюджетной обеспеченности</t>
  </si>
  <si>
    <t>Государственная пошлина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</si>
  <si>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</si>
  <si>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</si>
  <si>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</si>
  <si>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</si>
  <si>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</si>
  <si>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</si>
  <si>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</si>
  <si>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</si>
  <si>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</si>
  <si>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</si>
  <si>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</si>
  <si>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</si>
  <si>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</si>
  <si>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Налоговые и неналоговые</t>
  </si>
  <si>
    <t>Доходы от оказания платных услуг и компенсации затрат государства</t>
  </si>
  <si>
    <t>Налог, взимаемый в связи с применением упрощенной системы налогообложения</t>
  </si>
  <si>
    <t>Наименование показателя</t>
  </si>
  <si>
    <t xml:space="preserve">% исполнения </t>
  </si>
  <si>
    <t>Налог на добычу полезных ископаемых</t>
  </si>
  <si>
    <t>ИТОГИ исполнения бюджета Шумерлинского</t>
  </si>
  <si>
    <t>Утверждено на 2022 год</t>
  </si>
  <si>
    <t>Платежи при пользовании природными ресурсами</t>
  </si>
  <si>
    <t>Штрафы, санкции, возмещение ущерба</t>
  </si>
  <si>
    <t>Возврат остатков субвенций, субсидий и иных межбюджетных трансфертов, имеющих целевое назначение, прошлых лет</t>
  </si>
  <si>
    <t>муниципального округа на 01.04.2022г.</t>
  </si>
  <si>
    <t>Исполнено на 01.04.2021г.</t>
  </si>
  <si>
    <t>% исполн. на 01.04.2022г./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01.04.2021г.</t>
  </si>
  <si>
    <t>Исполнено на 01.04.2022г.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</si>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</sst>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51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3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11"/>
      <name val="Courier"/>
      <family val="3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0" borderId="0">
      <alignment/>
      <protection locked="0"/>
    </xf>
  </cellStyleXfs>
  <cellXfs count="46">
    <xf numFmtId="0" fontId="0" fillId="0" borderId="0" xfId="0" applyAlignment="1">
      <alignment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12" fillId="33" borderId="11" xfId="0" applyNumberFormat="1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10" fillId="33" borderId="11" xfId="0" applyNumberFormat="1" applyFont="1" applyFill="1" applyBorder="1" applyAlignment="1" applyProtection="1">
      <alignment horizontal="left" wrapText="1"/>
      <protection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4" fillId="33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13" fillId="33" borderId="0" xfId="0" applyNumberFormat="1" applyFont="1" applyFill="1" applyAlignment="1">
      <alignment wrapText="1"/>
    </xf>
    <xf numFmtId="4" fontId="9" fillId="33" borderId="0" xfId="0" applyNumberFormat="1" applyFont="1" applyFill="1" applyAlignment="1">
      <alignment horizontal="center" wrapText="1"/>
    </xf>
    <xf numFmtId="4" fontId="9" fillId="33" borderId="0" xfId="0" applyNumberFormat="1" applyFont="1" applyFill="1" applyAlignment="1">
      <alignment wrapText="1"/>
    </xf>
    <xf numFmtId="4" fontId="12" fillId="33" borderId="11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wrapText="1"/>
    </xf>
    <xf numFmtId="4" fontId="5" fillId="33" borderId="0" xfId="0" applyNumberFormat="1" applyFont="1" applyFill="1" applyAlignment="1">
      <alignment wrapText="1"/>
    </xf>
    <xf numFmtId="4" fontId="5" fillId="33" borderId="0" xfId="0" applyNumberFormat="1" applyFont="1" applyFill="1" applyAlignment="1" applyProtection="1">
      <alignment horizontal="right" wrapText="1"/>
      <protection/>
    </xf>
    <xf numFmtId="4" fontId="6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Alignment="1" applyProtection="1">
      <alignment horizontal="right" wrapText="1"/>
      <protection/>
    </xf>
    <xf numFmtId="168" fontId="7" fillId="33" borderId="11" xfId="0" applyNumberFormat="1" applyFont="1" applyFill="1" applyBorder="1" applyAlignment="1">
      <alignment horizontal="right" wrapText="1"/>
    </xf>
    <xf numFmtId="168" fontId="9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0" applyNumberFormat="1" applyFont="1" applyFill="1" applyBorder="1" applyAlignment="1">
      <alignment horizontal="right" wrapText="1"/>
    </xf>
    <xf numFmtId="168" fontId="14" fillId="33" borderId="11" xfId="0" applyNumberFormat="1" applyFont="1" applyFill="1" applyBorder="1" applyAlignment="1">
      <alignment horizontal="right" wrapText="1"/>
    </xf>
    <xf numFmtId="168" fontId="7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58" applyNumberFormat="1" applyFont="1" applyFill="1" applyBorder="1" applyAlignment="1">
      <alignment horizontal="right" wrapText="1"/>
      <protection/>
    </xf>
    <xf numFmtId="168" fontId="9" fillId="34" borderId="11" xfId="0" applyNumberFormat="1" applyFont="1" applyFill="1" applyBorder="1" applyAlignment="1" applyProtection="1">
      <alignment horizontal="right" wrapText="1"/>
      <protection/>
    </xf>
    <xf numFmtId="168" fontId="9" fillId="34" borderId="11" xfId="58" applyNumberFormat="1" applyFont="1" applyFill="1" applyBorder="1" applyAlignment="1">
      <alignment horizontal="right" wrapText="1"/>
      <protection/>
    </xf>
    <xf numFmtId="168" fontId="7" fillId="33" borderId="11" xfId="58" applyNumberFormat="1" applyFont="1" applyFill="1" applyBorder="1" applyAlignment="1">
      <alignment horizontal="right" wrapText="1"/>
      <protection/>
    </xf>
    <xf numFmtId="168" fontId="7" fillId="34" borderId="11" xfId="58" applyNumberFormat="1" applyFont="1" applyFill="1" applyBorder="1" applyAlignment="1">
      <alignment horizontal="right" wrapText="1"/>
      <protection/>
    </xf>
    <xf numFmtId="4" fontId="7" fillId="33" borderId="12" xfId="0" applyNumberFormat="1" applyFont="1" applyFill="1" applyBorder="1" applyAlignment="1">
      <alignment wrapText="1"/>
    </xf>
    <xf numFmtId="168" fontId="7" fillId="33" borderId="12" xfId="0" applyNumberFormat="1" applyFont="1" applyFill="1" applyBorder="1" applyAlignment="1">
      <alignment horizontal="right" wrapText="1"/>
    </xf>
    <xf numFmtId="168" fontId="7" fillId="34" borderId="11" xfId="0" applyNumberFormat="1" applyFont="1" applyFill="1" applyBorder="1" applyAlignment="1" applyProtection="1">
      <alignment horizontal="right" wrapText="1"/>
      <protection/>
    </xf>
    <xf numFmtId="4" fontId="7" fillId="33" borderId="0" xfId="0" applyNumberFormat="1" applyFont="1" applyFill="1" applyAlignment="1">
      <alignment horizontal="center" wrapText="1"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0" fontId="49" fillId="0" borderId="11" xfId="0" applyNumberFormat="1" applyFont="1" applyBorder="1" applyAlignment="1">
      <alignment horizontal="left" vertical="center" wrapText="1"/>
    </xf>
    <xf numFmtId="0" fontId="50" fillId="0" borderId="11" xfId="0" applyNumberFormat="1" applyFont="1" applyBorder="1" applyAlignment="1">
      <alignment horizontal="left" vertical="center" wrapText="1"/>
    </xf>
    <xf numFmtId="0" fontId="50" fillId="0" borderId="11" xfId="0" applyNumberFormat="1" applyFont="1" applyBorder="1" applyAlignment="1">
      <alignment horizontal="right" wrapText="1"/>
    </xf>
    <xf numFmtId="168" fontId="50" fillId="0" borderId="11" xfId="0" applyNumberFormat="1" applyFont="1" applyBorder="1" applyAlignment="1">
      <alignment horizontal="right" wrapText="1"/>
    </xf>
    <xf numFmtId="4" fontId="6" fillId="33" borderId="13" xfId="0" applyNumberFormat="1" applyFont="1" applyFill="1" applyBorder="1" applyAlignment="1" applyProtection="1">
      <alignment horizontal="center" vertical="center" wrapText="1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6" fillId="33" borderId="15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4" fontId="7" fillId="33" borderId="0" xfId="0" applyNumberFormat="1" applyFont="1" applyFill="1" applyAlignment="1">
      <alignment horizontal="center" wrapText="1"/>
    </xf>
    <xf numFmtId="4" fontId="6" fillId="33" borderId="17" xfId="0" applyNumberFormat="1" applyFont="1" applyFill="1" applyBorder="1" applyAlignment="1" applyProtection="1">
      <alignment horizontal="center" vertical="center" wrapText="1"/>
      <protection/>
    </xf>
    <xf numFmtId="4" fontId="6" fillId="33" borderId="18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view="pageBreakPreview" zoomScaleSheetLayoutView="100" zoomScalePageLayoutView="400" workbookViewId="0" topLeftCell="A25">
      <selection activeCell="D29" sqref="D29:D30"/>
    </sheetView>
  </sheetViews>
  <sheetFormatPr defaultColWidth="9.796875" defaultRowHeight="15"/>
  <cols>
    <col min="1" max="1" width="39.09765625" style="7" customWidth="1"/>
    <col min="2" max="2" width="11.59765625" style="7" customWidth="1"/>
    <col min="3" max="3" width="11.69921875" style="7" customWidth="1"/>
    <col min="4" max="4" width="11.296875" style="7" customWidth="1"/>
    <col min="5" max="5" width="11.59765625" style="7" customWidth="1"/>
    <col min="6" max="6" width="13.8984375" style="7" customWidth="1"/>
    <col min="7" max="7" width="8.69921875" style="7" customWidth="1"/>
    <col min="8" max="15" width="9.796875" style="7" customWidth="1"/>
    <col min="16" max="16" width="37.796875" style="7" customWidth="1"/>
    <col min="17" max="17" width="10.796875" style="7" customWidth="1"/>
    <col min="18" max="18" width="11.796875" style="8" customWidth="1"/>
    <col min="19" max="19" width="12.796875" style="8" customWidth="1"/>
    <col min="20" max="40" width="9.796875" style="8" customWidth="1"/>
    <col min="41" max="16384" width="9.796875" style="8" customWidth="1"/>
  </cols>
  <sheetData>
    <row r="1" spans="1:12" ht="15.75">
      <c r="A1" s="43" t="s">
        <v>29</v>
      </c>
      <c r="B1" s="43"/>
      <c r="C1" s="43"/>
      <c r="D1" s="43"/>
      <c r="E1" s="43"/>
      <c r="F1" s="43"/>
      <c r="G1" s="6"/>
      <c r="H1" s="6"/>
      <c r="I1" s="6"/>
      <c r="J1" s="6"/>
      <c r="K1" s="6"/>
      <c r="L1" s="6"/>
    </row>
    <row r="2" spans="1:12" ht="15.75">
      <c r="A2" s="43" t="s">
        <v>34</v>
      </c>
      <c r="B2" s="43"/>
      <c r="C2" s="43"/>
      <c r="D2" s="43"/>
      <c r="E2" s="43"/>
      <c r="F2" s="43"/>
      <c r="G2" s="6"/>
      <c r="H2" s="6"/>
      <c r="I2" s="6"/>
      <c r="J2" s="6"/>
      <c r="K2" s="6"/>
      <c r="L2" s="6"/>
    </row>
    <row r="3" spans="1:12" ht="9" customHeight="1">
      <c r="A3" s="33"/>
      <c r="B3" s="33"/>
      <c r="C3" s="33"/>
      <c r="D3" s="33"/>
      <c r="E3" s="33"/>
      <c r="F3" s="33"/>
      <c r="G3" s="6"/>
      <c r="H3" s="6"/>
      <c r="I3" s="6"/>
      <c r="J3" s="6"/>
      <c r="K3" s="6"/>
      <c r="L3" s="6"/>
    </row>
    <row r="4" spans="1:12" ht="16.5" thickBot="1">
      <c r="A4" s="9"/>
      <c r="B4" s="10"/>
      <c r="C4" s="10"/>
      <c r="D4" s="10"/>
      <c r="E4" s="10"/>
      <c r="F4" s="11"/>
      <c r="G4" s="6"/>
      <c r="H4" s="6"/>
      <c r="I4" s="6"/>
      <c r="J4" s="6"/>
      <c r="K4" s="6"/>
      <c r="L4" s="6"/>
    </row>
    <row r="5" spans="1:17" ht="27.75" customHeight="1">
      <c r="A5" s="44" t="s">
        <v>26</v>
      </c>
      <c r="B5" s="39" t="s">
        <v>30</v>
      </c>
      <c r="C5" s="39" t="s">
        <v>37</v>
      </c>
      <c r="D5" s="39" t="s">
        <v>27</v>
      </c>
      <c r="E5" s="39" t="s">
        <v>35</v>
      </c>
      <c r="F5" s="41" t="s">
        <v>36</v>
      </c>
      <c r="G5" s="6"/>
      <c r="H5" s="6"/>
      <c r="I5" s="6"/>
      <c r="J5" s="6"/>
      <c r="K5" s="6"/>
      <c r="Q5" s="8"/>
    </row>
    <row r="6" spans="1:17" ht="29.25" customHeight="1" thickBot="1">
      <c r="A6" s="45"/>
      <c r="B6" s="40"/>
      <c r="C6" s="40"/>
      <c r="D6" s="40"/>
      <c r="E6" s="40"/>
      <c r="F6" s="42"/>
      <c r="G6" s="6"/>
      <c r="H6" s="6"/>
      <c r="I6" s="6"/>
      <c r="J6" s="6"/>
      <c r="K6" s="6"/>
      <c r="Q6" s="8"/>
    </row>
    <row r="7" spans="1:12" ht="25.5" customHeight="1">
      <c r="A7" s="30" t="s">
        <v>4</v>
      </c>
      <c r="B7" s="31">
        <f>B9+B31+B23</f>
        <v>295985.3</v>
      </c>
      <c r="C7" s="31">
        <f>C9+C31+C23</f>
        <v>101856.7</v>
      </c>
      <c r="D7" s="21">
        <f>(C7/B7)*100</f>
        <v>34.41275630918157</v>
      </c>
      <c r="E7" s="31">
        <f>E9+E31+E23</f>
        <v>44328.5</v>
      </c>
      <c r="F7" s="20">
        <f>C7/E7*100</f>
        <v>229.7770057637863</v>
      </c>
      <c r="G7" s="6"/>
      <c r="H7" s="6"/>
      <c r="I7" s="6"/>
      <c r="J7" s="6"/>
      <c r="K7" s="6"/>
      <c r="L7" s="6"/>
    </row>
    <row r="8" spans="1:12" ht="22.5" customHeight="1">
      <c r="A8" s="12" t="s">
        <v>23</v>
      </c>
      <c r="B8" s="23">
        <f>B9+B23</f>
        <v>58498.3</v>
      </c>
      <c r="C8" s="23">
        <f>C9+C23</f>
        <v>48123.4</v>
      </c>
      <c r="D8" s="21">
        <f>(C8/B8)*100</f>
        <v>82.26461281780838</v>
      </c>
      <c r="E8" s="23">
        <f>E9+E23</f>
        <v>7165.5</v>
      </c>
      <c r="F8" s="20">
        <f>C8/E8*100</f>
        <v>671.5986323354965</v>
      </c>
      <c r="G8" s="6"/>
      <c r="H8" s="6"/>
      <c r="I8" s="6"/>
      <c r="J8" s="6"/>
      <c r="K8" s="6"/>
      <c r="L8" s="6"/>
    </row>
    <row r="9" spans="1:17" ht="22.5" customHeight="1">
      <c r="A9" s="2" t="s">
        <v>19</v>
      </c>
      <c r="B9" s="24">
        <f>SUM(B11:B22)</f>
        <v>46208.100000000006</v>
      </c>
      <c r="C9" s="24">
        <f>SUM(C11:C22)</f>
        <v>46949.200000000004</v>
      </c>
      <c r="D9" s="21">
        <f>(C9/B9)*100</f>
        <v>101.60383136289957</v>
      </c>
      <c r="E9" s="24">
        <f>SUM(E11:E22)</f>
        <v>6059.4</v>
      </c>
      <c r="F9" s="20">
        <f>C9/E9*100</f>
        <v>774.815988381688</v>
      </c>
      <c r="G9" s="6"/>
      <c r="H9" s="6"/>
      <c r="I9" s="6"/>
      <c r="J9" s="6"/>
      <c r="P9" s="8"/>
      <c r="Q9" s="8"/>
    </row>
    <row r="10" spans="1:17" ht="22.5" customHeight="1">
      <c r="A10" s="1" t="s">
        <v>5</v>
      </c>
      <c r="B10" s="21"/>
      <c r="C10" s="21"/>
      <c r="D10" s="21"/>
      <c r="E10" s="22"/>
      <c r="F10" s="22"/>
      <c r="G10" s="6"/>
      <c r="H10" s="6"/>
      <c r="I10" s="6"/>
      <c r="J10" s="6"/>
      <c r="P10" s="8"/>
      <c r="Q10" s="8"/>
    </row>
    <row r="11" spans="1:17" ht="23.25" customHeight="1">
      <c r="A11" s="1" t="s">
        <v>0</v>
      </c>
      <c r="B11" s="21">
        <v>26035.8</v>
      </c>
      <c r="C11" s="21">
        <v>22507.9</v>
      </c>
      <c r="D11" s="21">
        <f aca="true" t="shared" si="0" ref="D11:D21">(C11/B11)*100</f>
        <v>86.44981141351525</v>
      </c>
      <c r="E11" s="21">
        <v>2916.2</v>
      </c>
      <c r="F11" s="22">
        <f aca="true" t="shared" si="1" ref="F11:F16">C11/E11*100</f>
        <v>771.8229202386668</v>
      </c>
      <c r="G11" s="6"/>
      <c r="H11" s="13"/>
      <c r="I11" s="6"/>
      <c r="J11" s="6"/>
      <c r="P11" s="8"/>
      <c r="Q11" s="8"/>
    </row>
    <row r="12" spans="1:17" ht="23.25" customHeight="1">
      <c r="A12" s="1" t="s">
        <v>17</v>
      </c>
      <c r="B12" s="21">
        <v>11888.4</v>
      </c>
      <c r="C12" s="21">
        <v>2230.4</v>
      </c>
      <c r="D12" s="21">
        <f t="shared" si="0"/>
        <v>18.761145318125234</v>
      </c>
      <c r="E12" s="21">
        <v>1792.4</v>
      </c>
      <c r="F12" s="22">
        <f t="shared" si="1"/>
        <v>124.43650970765454</v>
      </c>
      <c r="G12" s="6"/>
      <c r="H12" s="13"/>
      <c r="I12" s="6"/>
      <c r="J12" s="6"/>
      <c r="P12" s="8"/>
      <c r="Q12" s="8"/>
    </row>
    <row r="13" spans="1:17" ht="33.75" customHeight="1">
      <c r="A13" s="1" t="s">
        <v>25</v>
      </c>
      <c r="B13" s="21">
        <v>2000</v>
      </c>
      <c r="C13" s="21">
        <v>369</v>
      </c>
      <c r="D13" s="21">
        <f>(C13/B13)*100</f>
        <v>18.45</v>
      </c>
      <c r="E13" s="21">
        <v>472.1</v>
      </c>
      <c r="F13" s="22">
        <f t="shared" si="1"/>
        <v>78.1614064816776</v>
      </c>
      <c r="G13" s="6"/>
      <c r="H13" s="13"/>
      <c r="I13" s="6"/>
      <c r="J13" s="6"/>
      <c r="P13" s="8"/>
      <c r="Q13" s="8"/>
    </row>
    <row r="14" spans="1:17" ht="36" customHeight="1">
      <c r="A14" s="1" t="s">
        <v>21</v>
      </c>
      <c r="B14" s="22">
        <v>0</v>
      </c>
      <c r="C14" s="22">
        <v>3.5</v>
      </c>
      <c r="D14" s="21"/>
      <c r="E14" s="25">
        <v>195.9</v>
      </c>
      <c r="F14" s="22">
        <f t="shared" si="1"/>
        <v>1.7866258295048492</v>
      </c>
      <c r="G14" s="6"/>
      <c r="H14" s="6"/>
      <c r="I14" s="6"/>
      <c r="J14" s="6"/>
      <c r="P14" s="8"/>
      <c r="Q14" s="8"/>
    </row>
    <row r="15" spans="1:12" ht="22.5" customHeight="1">
      <c r="A15" s="1" t="s">
        <v>1</v>
      </c>
      <c r="B15" s="21">
        <v>158.5</v>
      </c>
      <c r="C15" s="21">
        <v>70.9</v>
      </c>
      <c r="D15" s="21">
        <f t="shared" si="0"/>
        <v>44.73186119873817</v>
      </c>
      <c r="E15" s="25">
        <v>65.5</v>
      </c>
      <c r="F15" s="22">
        <f t="shared" si="1"/>
        <v>108.24427480916032</v>
      </c>
      <c r="G15" s="6"/>
      <c r="H15" s="6"/>
      <c r="I15" s="6"/>
      <c r="J15" s="6"/>
      <c r="K15" s="6"/>
      <c r="L15" s="6"/>
    </row>
    <row r="16" spans="1:12" ht="31.5" customHeight="1">
      <c r="A16" s="1" t="s">
        <v>22</v>
      </c>
      <c r="B16" s="21">
        <v>565.9</v>
      </c>
      <c r="C16" s="21">
        <v>45.1</v>
      </c>
      <c r="D16" s="21">
        <f t="shared" si="0"/>
        <v>7.969605937444779</v>
      </c>
      <c r="E16" s="25">
        <v>331.7</v>
      </c>
      <c r="F16" s="22">
        <f t="shared" si="1"/>
        <v>13.596623454929155</v>
      </c>
      <c r="G16" s="6"/>
      <c r="H16" s="6"/>
      <c r="I16" s="6"/>
      <c r="J16" s="6"/>
      <c r="K16" s="6"/>
      <c r="L16" s="6"/>
    </row>
    <row r="17" spans="1:12" ht="19.5" customHeight="1">
      <c r="A17" s="1" t="s">
        <v>2</v>
      </c>
      <c r="B17" s="21">
        <v>1039.9</v>
      </c>
      <c r="C17" s="21">
        <v>31.6</v>
      </c>
      <c r="D17" s="21">
        <f>(C17/B17)*100</f>
        <v>3.0387537263198383</v>
      </c>
      <c r="E17" s="25">
        <v>46.9</v>
      </c>
      <c r="F17" s="22">
        <f aca="true" t="shared" si="2" ref="F17:F23">C17/E17*100</f>
        <v>67.37739872068231</v>
      </c>
      <c r="G17" s="6"/>
      <c r="H17" s="6"/>
      <c r="I17" s="6"/>
      <c r="J17" s="6"/>
      <c r="K17" s="6"/>
      <c r="L17" s="6"/>
    </row>
    <row r="18" spans="1:12" ht="21" customHeight="1">
      <c r="A18" s="1" t="s">
        <v>18</v>
      </c>
      <c r="B18" s="21">
        <v>750.5</v>
      </c>
      <c r="C18" s="21">
        <v>49.3</v>
      </c>
      <c r="D18" s="21">
        <f>(C18/B18)*100</f>
        <v>6.568954030646236</v>
      </c>
      <c r="E18" s="25">
        <v>49.2</v>
      </c>
      <c r="F18" s="22">
        <f t="shared" si="2"/>
        <v>100.20325203252031</v>
      </c>
      <c r="G18" s="6"/>
      <c r="H18" s="6"/>
      <c r="I18" s="6"/>
      <c r="J18" s="6"/>
      <c r="K18" s="6"/>
      <c r="L18" s="6"/>
    </row>
    <row r="19" spans="1:12" ht="21" customHeight="1">
      <c r="A19" s="1" t="s">
        <v>3</v>
      </c>
      <c r="B19" s="21">
        <v>2100</v>
      </c>
      <c r="C19" s="21">
        <v>83.5</v>
      </c>
      <c r="D19" s="21">
        <f>(C19/B19)*100</f>
        <v>3.9761904761904763</v>
      </c>
      <c r="E19" s="25">
        <v>120</v>
      </c>
      <c r="F19" s="22">
        <f>C19/E19*100</f>
        <v>69.58333333333333</v>
      </c>
      <c r="G19" s="6"/>
      <c r="H19" s="6"/>
      <c r="I19" s="6"/>
      <c r="J19" s="6"/>
      <c r="K19" s="6"/>
      <c r="L19" s="6"/>
    </row>
    <row r="20" spans="1:12" ht="21" customHeight="1">
      <c r="A20" s="1" t="s">
        <v>28</v>
      </c>
      <c r="B20" s="21">
        <v>1303.8</v>
      </c>
      <c r="C20" s="21">
        <v>21424.4</v>
      </c>
      <c r="D20" s="21">
        <f>(C20/B20)*100</f>
        <v>1643.2274888786626</v>
      </c>
      <c r="E20" s="25">
        <v>25</v>
      </c>
      <c r="F20" s="22">
        <f>C20/E20*100</f>
        <v>85697.6</v>
      </c>
      <c r="G20" s="6"/>
      <c r="H20" s="6"/>
      <c r="I20" s="6"/>
      <c r="J20" s="6"/>
      <c r="K20" s="6"/>
      <c r="L20" s="6"/>
    </row>
    <row r="21" spans="1:12" ht="21" customHeight="1">
      <c r="A21" s="1" t="s">
        <v>9</v>
      </c>
      <c r="B21" s="21">
        <v>365.3</v>
      </c>
      <c r="C21" s="21">
        <v>133.6</v>
      </c>
      <c r="D21" s="21">
        <f t="shared" si="0"/>
        <v>36.572679989050094</v>
      </c>
      <c r="E21" s="25">
        <v>44.5</v>
      </c>
      <c r="F21" s="22">
        <f>C21/E21*100</f>
        <v>300.2247191011236</v>
      </c>
      <c r="G21" s="6"/>
      <c r="H21" s="6"/>
      <c r="I21" s="6"/>
      <c r="J21" s="6"/>
      <c r="K21" s="6"/>
      <c r="L21" s="6"/>
    </row>
    <row r="22" spans="1:12" ht="37.5" customHeight="1">
      <c r="A22" s="1" t="s">
        <v>14</v>
      </c>
      <c r="B22" s="21">
        <v>0</v>
      </c>
      <c r="C22" s="21">
        <v>0</v>
      </c>
      <c r="D22" s="21"/>
      <c r="E22" s="25">
        <v>0</v>
      </c>
      <c r="F22" s="22"/>
      <c r="G22" s="6"/>
      <c r="H22" s="6"/>
      <c r="I22" s="6"/>
      <c r="J22" s="6"/>
      <c r="K22" s="6"/>
      <c r="L22" s="6"/>
    </row>
    <row r="23" spans="1:12" ht="27" customHeight="1">
      <c r="A23" s="2" t="s">
        <v>20</v>
      </c>
      <c r="B23" s="24">
        <f>B25+B26+B27+B28+B29+B30</f>
        <v>12290.2</v>
      </c>
      <c r="C23" s="24">
        <f>C25+C26+C27+C28+C29+C30</f>
        <v>1174.2</v>
      </c>
      <c r="D23" s="21">
        <f>(C23/B23)*100</f>
        <v>9.553953556492164</v>
      </c>
      <c r="E23" s="24">
        <f>E25+E26+E27+E28+E29+E30</f>
        <v>1106.1</v>
      </c>
      <c r="F23" s="22">
        <f t="shared" si="2"/>
        <v>106.15676701925688</v>
      </c>
      <c r="G23" s="6"/>
      <c r="H23" s="6"/>
      <c r="I23" s="6"/>
      <c r="J23" s="6"/>
      <c r="K23" s="6"/>
      <c r="L23" s="6"/>
    </row>
    <row r="24" spans="1:12" ht="18.75" customHeight="1">
      <c r="A24" s="1" t="s">
        <v>5</v>
      </c>
      <c r="B24" s="21"/>
      <c r="C24" s="21"/>
      <c r="D24" s="21"/>
      <c r="E24" s="25"/>
      <c r="F24" s="22"/>
      <c r="G24" s="6"/>
      <c r="H24" s="6"/>
      <c r="I24" s="6"/>
      <c r="J24" s="6"/>
      <c r="K24" s="6"/>
      <c r="L24" s="6"/>
    </row>
    <row r="25" spans="1:12" ht="35.25" customHeight="1">
      <c r="A25" s="1" t="s">
        <v>16</v>
      </c>
      <c r="B25" s="21">
        <v>4460.2</v>
      </c>
      <c r="C25" s="21">
        <v>619.7</v>
      </c>
      <c r="D25" s="21">
        <f>(C25/B25)*100</f>
        <v>13.893995784942382</v>
      </c>
      <c r="E25" s="27">
        <v>665</v>
      </c>
      <c r="F25" s="22">
        <f aca="true" t="shared" si="3" ref="F25:F36">C25/E25*100</f>
        <v>93.18796992481204</v>
      </c>
      <c r="G25" s="6"/>
      <c r="H25" s="6"/>
      <c r="I25" s="6"/>
      <c r="J25" s="6"/>
      <c r="K25" s="6"/>
      <c r="L25" s="6"/>
    </row>
    <row r="26" spans="1:12" ht="30" customHeight="1">
      <c r="A26" s="1" t="s">
        <v>31</v>
      </c>
      <c r="B26" s="21">
        <v>495</v>
      </c>
      <c r="C26" s="21">
        <v>47.6</v>
      </c>
      <c r="D26" s="21">
        <f>(C26/B26)*100</f>
        <v>9.616161616161618</v>
      </c>
      <c r="E26" s="25">
        <v>114.1</v>
      </c>
      <c r="F26" s="22">
        <f t="shared" si="3"/>
        <v>41.717791411042946</v>
      </c>
      <c r="G26" s="6"/>
      <c r="H26" s="6"/>
      <c r="I26" s="6"/>
      <c r="J26" s="6"/>
      <c r="K26" s="6"/>
      <c r="L26" s="6"/>
    </row>
    <row r="27" spans="1:12" ht="33.75" customHeight="1">
      <c r="A27" s="1" t="s">
        <v>24</v>
      </c>
      <c r="B27" s="21">
        <v>465.6</v>
      </c>
      <c r="C27" s="21">
        <v>52.8</v>
      </c>
      <c r="D27" s="21">
        <f>(C27/B27)*100</f>
        <v>11.340206185567009</v>
      </c>
      <c r="E27" s="25">
        <v>97.7</v>
      </c>
      <c r="F27" s="22">
        <f>C27/E27*100</f>
        <v>54.042988741044006</v>
      </c>
      <c r="G27" s="6"/>
      <c r="H27" s="6"/>
      <c r="I27" s="6"/>
      <c r="J27" s="6"/>
      <c r="K27" s="6"/>
      <c r="L27" s="6"/>
    </row>
    <row r="28" spans="1:12" ht="33" customHeight="1">
      <c r="A28" s="1" t="s">
        <v>15</v>
      </c>
      <c r="B28" s="21">
        <v>1000.5</v>
      </c>
      <c r="C28" s="26">
        <v>67.4</v>
      </c>
      <c r="D28" s="21">
        <f>(C28/B28)*100</f>
        <v>6.7366316841579215</v>
      </c>
      <c r="E28" s="27">
        <v>138.6</v>
      </c>
      <c r="F28" s="22">
        <f t="shared" si="3"/>
        <v>48.62914862914863</v>
      </c>
      <c r="G28" s="6"/>
      <c r="H28" s="6"/>
      <c r="I28" s="6"/>
      <c r="J28" s="6"/>
      <c r="K28" s="6"/>
      <c r="L28" s="6"/>
    </row>
    <row r="29" spans="1:12" ht="22.5" customHeight="1">
      <c r="A29" s="1" t="s">
        <v>32</v>
      </c>
      <c r="B29" s="21">
        <v>388</v>
      </c>
      <c r="C29" s="26">
        <v>174.7</v>
      </c>
      <c r="D29" s="21">
        <f>(C29/B29)*100</f>
        <v>45.02577319587628</v>
      </c>
      <c r="E29" s="27">
        <v>65.1</v>
      </c>
      <c r="F29" s="22">
        <f t="shared" si="3"/>
        <v>268.3563748079877</v>
      </c>
      <c r="G29" s="6"/>
      <c r="H29" s="6"/>
      <c r="I29" s="6"/>
      <c r="J29" s="6"/>
      <c r="K29" s="6"/>
      <c r="L29" s="6"/>
    </row>
    <row r="30" spans="1:12" ht="25.5" customHeight="1">
      <c r="A30" s="1" t="s">
        <v>13</v>
      </c>
      <c r="B30" s="21">
        <v>5480.9</v>
      </c>
      <c r="C30" s="26">
        <v>212</v>
      </c>
      <c r="D30" s="21">
        <f>(C30/B30)*100</f>
        <v>3.8679778868434016</v>
      </c>
      <c r="E30" s="27">
        <v>25.6</v>
      </c>
      <c r="F30" s="22">
        <f t="shared" si="3"/>
        <v>828.125</v>
      </c>
      <c r="G30" s="6"/>
      <c r="H30" s="6"/>
      <c r="I30" s="6"/>
      <c r="J30" s="6"/>
      <c r="K30" s="6"/>
      <c r="L30" s="6"/>
    </row>
    <row r="31" spans="1:12" ht="24" customHeight="1">
      <c r="A31" s="2" t="s">
        <v>11</v>
      </c>
      <c r="B31" s="24">
        <f>B32+B34+B36</f>
        <v>237487</v>
      </c>
      <c r="C31" s="24">
        <f>C32+C34+C36+C35</f>
        <v>53733.299999999996</v>
      </c>
      <c r="D31" s="21">
        <f>(C31/B31)*100</f>
        <v>22.625785832487672</v>
      </c>
      <c r="E31" s="28">
        <f>E32+E34+E36</f>
        <v>37163</v>
      </c>
      <c r="F31" s="22">
        <f t="shared" si="3"/>
        <v>144.588165648629</v>
      </c>
      <c r="G31" s="6"/>
      <c r="H31" s="6"/>
      <c r="I31" s="6"/>
      <c r="J31" s="6"/>
      <c r="K31" s="6"/>
      <c r="L31" s="6"/>
    </row>
    <row r="32" spans="1:12" ht="36.75" customHeight="1">
      <c r="A32" s="3" t="s">
        <v>12</v>
      </c>
      <c r="B32" s="24">
        <v>237487</v>
      </c>
      <c r="C32" s="32">
        <v>56701.6</v>
      </c>
      <c r="D32" s="21">
        <f>(C32/B32)*100</f>
        <v>23.87566477322969</v>
      </c>
      <c r="E32" s="29">
        <v>41206.1</v>
      </c>
      <c r="F32" s="22">
        <f t="shared" si="3"/>
        <v>137.60486918199004</v>
      </c>
      <c r="G32" s="6"/>
      <c r="H32" s="6"/>
      <c r="I32" s="6"/>
      <c r="J32" s="6"/>
      <c r="K32" s="6"/>
      <c r="L32" s="6"/>
    </row>
    <row r="33" spans="1:12" ht="33.75" customHeight="1">
      <c r="A33" s="4" t="s">
        <v>8</v>
      </c>
      <c r="B33" s="21">
        <v>81763.9</v>
      </c>
      <c r="C33" s="26">
        <v>20440.8</v>
      </c>
      <c r="D33" s="21">
        <f>(C33/B33)*100</f>
        <v>24.999785969113507</v>
      </c>
      <c r="E33" s="27">
        <v>12806.4</v>
      </c>
      <c r="F33" s="22">
        <f t="shared" si="3"/>
        <v>159.61394302848575</v>
      </c>
      <c r="G33" s="6"/>
      <c r="H33" s="6"/>
      <c r="I33" s="6"/>
      <c r="J33" s="6"/>
      <c r="K33" s="6"/>
      <c r="L33" s="6"/>
    </row>
    <row r="34" spans="1:12" ht="26.25" customHeight="1">
      <c r="A34" s="1" t="s">
        <v>10</v>
      </c>
      <c r="B34" s="21">
        <v>0</v>
      </c>
      <c r="C34" s="26">
        <v>0</v>
      </c>
      <c r="D34" s="21"/>
      <c r="E34" s="27">
        <v>48.8</v>
      </c>
      <c r="F34" s="22">
        <f t="shared" si="3"/>
        <v>0</v>
      </c>
      <c r="G34" s="14"/>
      <c r="H34" s="6"/>
      <c r="I34" s="6"/>
      <c r="J34" s="6"/>
      <c r="K34" s="6"/>
      <c r="L34" s="6"/>
    </row>
    <row r="35" spans="1:12" ht="51">
      <c r="A35" s="35" t="s">
        <v>38</v>
      </c>
      <c r="B35" s="38">
        <v>0</v>
      </c>
      <c r="C35" s="37">
        <v>317.1</v>
      </c>
      <c r="D35" s="36"/>
      <c r="E35" s="38">
        <v>0</v>
      </c>
      <c r="F35" s="22" t="e">
        <f t="shared" si="3"/>
        <v>#DIV/0!</v>
      </c>
      <c r="G35" s="14"/>
      <c r="H35" s="6"/>
      <c r="I35" s="6"/>
      <c r="J35" s="6"/>
      <c r="K35" s="6"/>
      <c r="L35" s="6"/>
    </row>
    <row r="36" spans="1:12" ht="44.25" customHeight="1">
      <c r="A36" s="5" t="s">
        <v>33</v>
      </c>
      <c r="B36" s="21">
        <v>0</v>
      </c>
      <c r="C36" s="26">
        <v>-3285.4</v>
      </c>
      <c r="D36" s="21"/>
      <c r="E36" s="27">
        <v>-4091.9</v>
      </c>
      <c r="F36" s="22">
        <f t="shared" si="3"/>
        <v>80.29032967570078</v>
      </c>
      <c r="G36" s="6"/>
      <c r="H36" s="6"/>
      <c r="I36" s="6"/>
      <c r="J36" s="6"/>
      <c r="K36" s="6"/>
      <c r="L36" s="6"/>
    </row>
    <row r="37" spans="1:12" ht="24" customHeight="1">
      <c r="A37" s="34" t="s">
        <v>6</v>
      </c>
      <c r="B37" s="24">
        <v>327818.6</v>
      </c>
      <c r="C37" s="24">
        <v>53065.4</v>
      </c>
      <c r="D37" s="21">
        <f>(C37/B37)*100</f>
        <v>16.18742804709678</v>
      </c>
      <c r="E37" s="24">
        <v>45137.9</v>
      </c>
      <c r="F37" s="22">
        <f>C37/E37*100</f>
        <v>117.56284629989433</v>
      </c>
      <c r="G37" s="6"/>
      <c r="H37" s="6"/>
      <c r="I37" s="6"/>
      <c r="J37" s="6"/>
      <c r="K37" s="6"/>
      <c r="L37" s="6"/>
    </row>
    <row r="38" spans="1:12" ht="27" customHeight="1">
      <c r="A38" s="2" t="s">
        <v>7</v>
      </c>
      <c r="B38" s="24">
        <v>0</v>
      </c>
      <c r="C38" s="24">
        <f>C7-C37</f>
        <v>48791.299999999996</v>
      </c>
      <c r="D38" s="24"/>
      <c r="E38" s="24">
        <f>E7-E37</f>
        <v>-809.4000000000015</v>
      </c>
      <c r="F38" s="24"/>
      <c r="G38" s="6"/>
      <c r="H38" s="6"/>
      <c r="I38" s="6"/>
      <c r="J38" s="6"/>
      <c r="K38" s="6"/>
      <c r="L38" s="6"/>
    </row>
    <row r="39" spans="1:5" ht="15.75">
      <c r="A39" s="15"/>
      <c r="B39" s="15"/>
      <c r="C39" s="6"/>
      <c r="D39" s="16"/>
      <c r="E39" s="15"/>
    </row>
    <row r="40" spans="1:5" ht="15.75">
      <c r="A40" s="17"/>
      <c r="B40" s="18"/>
      <c r="C40" s="18"/>
      <c r="D40" s="18"/>
      <c r="E40" s="18"/>
    </row>
    <row r="41" spans="1:5" ht="15.75">
      <c r="A41" s="18"/>
      <c r="B41" s="18"/>
      <c r="C41" s="18"/>
      <c r="D41" s="19"/>
      <c r="E41" s="15"/>
    </row>
    <row r="42" spans="1:5" ht="15.75">
      <c r="A42" s="15"/>
      <c r="B42" s="15"/>
      <c r="C42" s="15"/>
      <c r="D42" s="19"/>
      <c r="E42" s="15"/>
    </row>
    <row r="43" spans="1:5" ht="15.75">
      <c r="A43" s="15"/>
      <c r="B43" s="15"/>
      <c r="C43" s="15"/>
      <c r="D43" s="19"/>
      <c r="E43" s="15"/>
    </row>
    <row r="44" spans="1:5" ht="15.75">
      <c r="A44" s="18"/>
      <c r="B44" s="18"/>
      <c r="C44" s="18"/>
      <c r="D44" s="19"/>
      <c r="E44" s="15"/>
    </row>
  </sheetData>
  <sheetProtection/>
  <mergeCells count="8">
    <mergeCell ref="D5:D6"/>
    <mergeCell ref="F5:F6"/>
    <mergeCell ref="A2:F2"/>
    <mergeCell ref="A1:F1"/>
    <mergeCell ref="B5:B6"/>
    <mergeCell ref="C5:C6"/>
    <mergeCell ref="E5:E6"/>
    <mergeCell ref="A5:A6"/>
  </mergeCells>
  <printOptions/>
  <pageMargins left="0.5905511811023623" right="0.2362204724409449" top="0.3937007874015748" bottom="0.15748031496062992" header="0.31496062992125984" footer="0.275590551181102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2022-05-17T14:41:01Z</cp:lastPrinted>
  <dcterms:created xsi:type="dcterms:W3CDTF">2001-12-07T07:47:07Z</dcterms:created>
  <dcterms:modified xsi:type="dcterms:W3CDTF">2022-05-17T14:45:03Z</dcterms:modified>
  <cp:category/>
  <cp:version/>
  <cp:contentType/>
  <cp:contentStatus/>
  <cp:revision>1</cp:revision>
</cp:coreProperties>
</file>