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24240" windowHeight="12465" firstSheet="1" activeTab="4"/>
  </bookViews>
  <sheets>
    <sheet name="Педработники" sheetId="6" r:id="rId1"/>
    <sheet name="  " sheetId="11" r:id="rId2"/>
    <sheet name="Вакансии" sheetId="13" r:id="rId3"/>
    <sheet name="КАДРЫ" sheetId="25" r:id="rId4"/>
    <sheet name="Информация по молодым педагогам" sheetId="58" r:id="rId5"/>
    <sheet name="Профпереподготовка " sheetId="67" r:id="rId6"/>
  </sheets>
  <calcPr calcId="145621"/>
</workbook>
</file>

<file path=xl/calcChain.xml><?xml version="1.0" encoding="utf-8"?>
<calcChain xmlns="http://schemas.openxmlformats.org/spreadsheetml/2006/main">
  <c r="E65" i="58" l="1"/>
  <c r="C65" i="58"/>
  <c r="N79" i="67" l="1"/>
  <c r="U79" i="67"/>
  <c r="F79" i="67"/>
  <c r="B79" i="67" l="1"/>
  <c r="V67" i="25"/>
  <c r="T67" i="25"/>
  <c r="R67" i="25"/>
  <c r="P67" i="25"/>
  <c r="N67" i="25"/>
  <c r="L67" i="25"/>
  <c r="J67" i="25"/>
  <c r="H67" i="25"/>
  <c r="G67" i="25"/>
  <c r="F67" i="25"/>
  <c r="E67" i="25"/>
  <c r="I67" i="25" s="1"/>
  <c r="C67" i="25"/>
  <c r="B67" i="25"/>
  <c r="U66" i="25"/>
  <c r="Q66" i="25"/>
  <c r="M66" i="25"/>
  <c r="I66" i="25"/>
  <c r="D66" i="25"/>
  <c r="W66" i="25" s="1"/>
  <c r="I65" i="25"/>
  <c r="D65" i="25"/>
  <c r="U65" i="25" s="1"/>
  <c r="U64" i="25"/>
  <c r="Q64" i="25"/>
  <c r="M64" i="25"/>
  <c r="I64" i="25"/>
  <c r="D64" i="25"/>
  <c r="W64" i="25" s="1"/>
  <c r="I63" i="25"/>
  <c r="D63" i="25"/>
  <c r="U62" i="25"/>
  <c r="Q62" i="25"/>
  <c r="M62" i="25"/>
  <c r="I62" i="25"/>
  <c r="D62" i="25"/>
  <c r="W62" i="25" s="1"/>
  <c r="W61" i="25"/>
  <c r="O61" i="25"/>
  <c r="I61" i="25"/>
  <c r="D61" i="25"/>
  <c r="U60" i="25"/>
  <c r="Q60" i="25"/>
  <c r="M60" i="25"/>
  <c r="I60" i="25"/>
  <c r="D60" i="25"/>
  <c r="W60" i="25" s="1"/>
  <c r="I59" i="25"/>
  <c r="D59" i="25"/>
  <c r="U58" i="25"/>
  <c r="Q58" i="25"/>
  <c r="M58" i="25"/>
  <c r="I58" i="25"/>
  <c r="D58" i="25"/>
  <c r="W58" i="25" s="1"/>
  <c r="W57" i="25"/>
  <c r="O57" i="25"/>
  <c r="I57" i="25"/>
  <c r="D57" i="25"/>
  <c r="U56" i="25"/>
  <c r="Q56" i="25"/>
  <c r="M56" i="25"/>
  <c r="I56" i="25"/>
  <c r="D56" i="25"/>
  <c r="W56" i="25" s="1"/>
  <c r="I55" i="25"/>
  <c r="D55" i="25"/>
  <c r="U55" i="25" s="1"/>
  <c r="U54" i="25"/>
  <c r="Q54" i="25"/>
  <c r="M54" i="25"/>
  <c r="I54" i="25"/>
  <c r="D54" i="25"/>
  <c r="W54" i="25" s="1"/>
  <c r="I53" i="25"/>
  <c r="D53" i="25"/>
  <c r="U53" i="25" s="1"/>
  <c r="U52" i="25"/>
  <c r="Q52" i="25"/>
  <c r="M52" i="25"/>
  <c r="I52" i="25"/>
  <c r="D52" i="25"/>
  <c r="W52" i="25" s="1"/>
  <c r="W51" i="25"/>
  <c r="O51" i="25"/>
  <c r="I51" i="25"/>
  <c r="D51" i="25"/>
  <c r="U50" i="25"/>
  <c r="Q50" i="25"/>
  <c r="M50" i="25"/>
  <c r="I50" i="25"/>
  <c r="D50" i="25"/>
  <c r="W50" i="25" s="1"/>
  <c r="I49" i="25"/>
  <c r="D49" i="25"/>
  <c r="U48" i="25"/>
  <c r="Q48" i="25"/>
  <c r="M48" i="25"/>
  <c r="I48" i="25"/>
  <c r="D48" i="25"/>
  <c r="W48" i="25" s="1"/>
  <c r="W47" i="25"/>
  <c r="O47" i="25"/>
  <c r="I47" i="25"/>
  <c r="D47" i="25"/>
  <c r="U46" i="25"/>
  <c r="Q46" i="25"/>
  <c r="M46" i="25"/>
  <c r="I46" i="25"/>
  <c r="D46" i="25"/>
  <c r="W46" i="25" s="1"/>
  <c r="I45" i="25"/>
  <c r="D45" i="25"/>
  <c r="U44" i="25"/>
  <c r="Q44" i="25"/>
  <c r="M44" i="25"/>
  <c r="I44" i="25"/>
  <c r="D44" i="25"/>
  <c r="W44" i="25" s="1"/>
  <c r="W43" i="25"/>
  <c r="O43" i="25"/>
  <c r="I43" i="25"/>
  <c r="D43" i="25"/>
  <c r="U42" i="25"/>
  <c r="Q42" i="25"/>
  <c r="M42" i="25"/>
  <c r="I42" i="25"/>
  <c r="D42" i="25"/>
  <c r="W42" i="25" s="1"/>
  <c r="I41" i="25"/>
  <c r="D41" i="25"/>
  <c r="U40" i="25"/>
  <c r="Q40" i="25"/>
  <c r="M40" i="25"/>
  <c r="I40" i="25"/>
  <c r="D40" i="25"/>
  <c r="W40" i="25" s="1"/>
  <c r="W39" i="25"/>
  <c r="O39" i="25"/>
  <c r="I39" i="25"/>
  <c r="D39" i="25"/>
  <c r="U38" i="25"/>
  <c r="Q38" i="25"/>
  <c r="M38" i="25"/>
  <c r="I38" i="25"/>
  <c r="D38" i="25"/>
  <c r="W38" i="25" s="1"/>
  <c r="I37" i="25"/>
  <c r="D37" i="25"/>
  <c r="U36" i="25"/>
  <c r="Q36" i="25"/>
  <c r="M36" i="25"/>
  <c r="I36" i="25"/>
  <c r="D36" i="25"/>
  <c r="W36" i="25" s="1"/>
  <c r="W35" i="25"/>
  <c r="O35" i="25"/>
  <c r="I35" i="25"/>
  <c r="D35" i="25"/>
  <c r="U34" i="25"/>
  <c r="Q34" i="25"/>
  <c r="M34" i="25"/>
  <c r="I34" i="25"/>
  <c r="D34" i="25"/>
  <c r="W34" i="25" s="1"/>
  <c r="I33" i="25"/>
  <c r="D33" i="25"/>
  <c r="U32" i="25"/>
  <c r="Q32" i="25"/>
  <c r="M32" i="25"/>
  <c r="I32" i="25"/>
  <c r="D32" i="25"/>
  <c r="W32" i="25" s="1"/>
  <c r="W31" i="25"/>
  <c r="O31" i="25"/>
  <c r="I31" i="25"/>
  <c r="D31" i="25"/>
  <c r="U30" i="25"/>
  <c r="Q30" i="25"/>
  <c r="M30" i="25"/>
  <c r="I30" i="25"/>
  <c r="D30" i="25"/>
  <c r="W30" i="25" s="1"/>
  <c r="I29" i="25"/>
  <c r="D29" i="25"/>
  <c r="Q28" i="25"/>
  <c r="I28" i="25"/>
  <c r="D28" i="25"/>
  <c r="U27" i="25"/>
  <c r="Q27" i="25"/>
  <c r="M27" i="25"/>
  <c r="I27" i="25"/>
  <c r="D27" i="25"/>
  <c r="W27" i="25" s="1"/>
  <c r="I26" i="25"/>
  <c r="D26" i="25"/>
  <c r="U25" i="25"/>
  <c r="Q25" i="25"/>
  <c r="M25" i="25"/>
  <c r="I25" i="25"/>
  <c r="D25" i="25"/>
  <c r="W25" i="25" s="1"/>
  <c r="W24" i="25"/>
  <c r="O24" i="25"/>
  <c r="I24" i="25"/>
  <c r="D24" i="25"/>
  <c r="U23" i="25"/>
  <c r="Q23" i="25"/>
  <c r="M23" i="25"/>
  <c r="I23" i="25"/>
  <c r="D23" i="25"/>
  <c r="W23" i="25" s="1"/>
  <c r="I22" i="25"/>
  <c r="D22" i="25"/>
  <c r="U21" i="25"/>
  <c r="Q21" i="25"/>
  <c r="M21" i="25"/>
  <c r="I21" i="25"/>
  <c r="D21" i="25"/>
  <c r="W21" i="25" s="1"/>
  <c r="W20" i="25"/>
  <c r="O20" i="25"/>
  <c r="I20" i="25"/>
  <c r="D20" i="25"/>
  <c r="U19" i="25"/>
  <c r="Q19" i="25"/>
  <c r="M19" i="25"/>
  <c r="I19" i="25"/>
  <c r="D19" i="25"/>
  <c r="W19" i="25" s="1"/>
  <c r="I18" i="25"/>
  <c r="D18" i="25"/>
  <c r="U17" i="25"/>
  <c r="Q17" i="25"/>
  <c r="M17" i="25"/>
  <c r="I17" i="25"/>
  <c r="D17" i="25"/>
  <c r="W17" i="25" s="1"/>
  <c r="W16" i="25"/>
  <c r="O16" i="25"/>
  <c r="I16" i="25"/>
  <c r="D16" i="25"/>
  <c r="U15" i="25"/>
  <c r="Q15" i="25"/>
  <c r="M15" i="25"/>
  <c r="I15" i="25"/>
  <c r="D15" i="25"/>
  <c r="W15" i="25" s="1"/>
  <c r="I14" i="25"/>
  <c r="D14" i="25"/>
  <c r="U13" i="25"/>
  <c r="Q13" i="25"/>
  <c r="M13" i="25"/>
  <c r="I13" i="25"/>
  <c r="D13" i="25"/>
  <c r="W13" i="25" s="1"/>
  <c r="W12" i="25"/>
  <c r="O12" i="25"/>
  <c r="I12" i="25"/>
  <c r="D12" i="25"/>
  <c r="U11" i="25"/>
  <c r="Q11" i="25"/>
  <c r="M11" i="25"/>
  <c r="I11" i="25"/>
  <c r="D11" i="25"/>
  <c r="W11" i="25" s="1"/>
  <c r="I10" i="25"/>
  <c r="D10" i="25"/>
  <c r="U9" i="25"/>
  <c r="Q9" i="25"/>
  <c r="M9" i="25"/>
  <c r="I9" i="25"/>
  <c r="D9" i="25"/>
  <c r="W9" i="25" s="1"/>
  <c r="I8" i="25"/>
  <c r="D8" i="25"/>
  <c r="U8" i="25" s="1"/>
  <c r="U7" i="25"/>
  <c r="Q7" i="25"/>
  <c r="M7" i="25"/>
  <c r="I7" i="25"/>
  <c r="D7" i="25"/>
  <c r="W7" i="25" s="1"/>
  <c r="I6" i="25"/>
  <c r="D6" i="25"/>
  <c r="U6" i="25" s="1"/>
  <c r="U5" i="25"/>
  <c r="Q5" i="25"/>
  <c r="M5" i="25"/>
  <c r="I5" i="25"/>
  <c r="D5" i="25"/>
  <c r="W5" i="25" s="1"/>
  <c r="I4" i="25"/>
  <c r="D4" i="25"/>
  <c r="D67" i="25" s="1"/>
  <c r="CY66" i="13"/>
  <c r="CX66" i="13"/>
  <c r="CW66" i="13"/>
  <c r="CV66" i="13"/>
  <c r="CU66" i="13"/>
  <c r="CT66" i="13"/>
  <c r="CS66" i="13"/>
  <c r="CR66" i="13"/>
  <c r="CQ66" i="13"/>
  <c r="CP66" i="13"/>
  <c r="CO66" i="13"/>
  <c r="CN66" i="13"/>
  <c r="CM66" i="13"/>
  <c r="CL66" i="13"/>
  <c r="CK66" i="13"/>
  <c r="CJ66" i="13"/>
  <c r="CI66" i="13"/>
  <c r="CH66" i="13"/>
  <c r="CG66" i="13"/>
  <c r="CF66" i="13"/>
  <c r="CE66" i="13"/>
  <c r="CD66" i="13"/>
  <c r="CC66" i="13"/>
  <c r="CB66" i="13"/>
  <c r="CA66" i="13"/>
  <c r="BZ66" i="13"/>
  <c r="BY66" i="13"/>
  <c r="BX66" i="13"/>
  <c r="BU66" i="13"/>
  <c r="BT66" i="13"/>
  <c r="BS66" i="13"/>
  <c r="BR66" i="13"/>
  <c r="BQ66" i="13"/>
  <c r="BO66" i="13"/>
  <c r="BN66" i="13"/>
  <c r="BM66" i="13"/>
  <c r="BL66" i="13"/>
  <c r="BK66" i="13"/>
  <c r="BJ66" i="13"/>
  <c r="BI66" i="13"/>
  <c r="BH66" i="13"/>
  <c r="BG66" i="13"/>
  <c r="BF66" i="13"/>
  <c r="BE66" i="13"/>
  <c r="BD66" i="13"/>
  <c r="BC66" i="13"/>
  <c r="BB66" i="13"/>
  <c r="BA66" i="13"/>
  <c r="AZ66" i="13"/>
  <c r="AY66" i="13"/>
  <c r="AX66" i="13"/>
  <c r="AW66" i="13"/>
  <c r="AV66" i="13"/>
  <c r="AU66" i="13"/>
  <c r="AT66" i="13"/>
  <c r="AS66" i="13"/>
  <c r="AR66" i="13"/>
  <c r="AQ66" i="13"/>
  <c r="AP66" i="13"/>
  <c r="AO66" i="13"/>
  <c r="AN66" i="13"/>
  <c r="AK66" i="13"/>
  <c r="AJ66" i="13"/>
  <c r="AI66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B66" i="13"/>
  <c r="DA65" i="13"/>
  <c r="CZ65" i="13"/>
  <c r="BW65" i="13"/>
  <c r="DC65" i="13" s="1"/>
  <c r="BV65" i="13"/>
  <c r="DB65" i="13" s="1"/>
  <c r="AM65" i="13"/>
  <c r="AL65" i="13"/>
  <c r="DA64" i="13"/>
  <c r="CZ64" i="13"/>
  <c r="BW64" i="13"/>
  <c r="DC64" i="13" s="1"/>
  <c r="BV64" i="13"/>
  <c r="DB64" i="13" s="1"/>
  <c r="AM64" i="13"/>
  <c r="AL64" i="13"/>
  <c r="DA63" i="13"/>
  <c r="CZ63" i="13"/>
  <c r="BW63" i="13"/>
  <c r="DC63" i="13" s="1"/>
  <c r="BV63" i="13"/>
  <c r="DB63" i="13" s="1"/>
  <c r="AM63" i="13"/>
  <c r="AL63" i="13"/>
  <c r="DA62" i="13"/>
  <c r="CZ62" i="13"/>
  <c r="BW62" i="13"/>
  <c r="DC62" i="13" s="1"/>
  <c r="BV62" i="13"/>
  <c r="DB62" i="13" s="1"/>
  <c r="AM62" i="13"/>
  <c r="AL62" i="13"/>
  <c r="DA61" i="13"/>
  <c r="CZ61" i="13"/>
  <c r="BW61" i="13"/>
  <c r="DC61" i="13" s="1"/>
  <c r="BV61" i="13"/>
  <c r="DB61" i="13" s="1"/>
  <c r="AM61" i="13"/>
  <c r="AL61" i="13"/>
  <c r="DA60" i="13"/>
  <c r="CZ60" i="13"/>
  <c r="BW60" i="13"/>
  <c r="DC60" i="13" s="1"/>
  <c r="BV60" i="13"/>
  <c r="DB60" i="13" s="1"/>
  <c r="AM60" i="13"/>
  <c r="AL60" i="13"/>
  <c r="DA59" i="13"/>
  <c r="CZ59" i="13"/>
  <c r="BW59" i="13"/>
  <c r="DC59" i="13" s="1"/>
  <c r="BV59" i="13"/>
  <c r="DB59" i="13" s="1"/>
  <c r="AM59" i="13"/>
  <c r="AL59" i="13"/>
  <c r="DA58" i="13"/>
  <c r="CZ58" i="13"/>
  <c r="BW58" i="13"/>
  <c r="DC58" i="13" s="1"/>
  <c r="BV58" i="13"/>
  <c r="DB58" i="13" s="1"/>
  <c r="AM58" i="13"/>
  <c r="AL58" i="13"/>
  <c r="DA57" i="13"/>
  <c r="CZ57" i="13"/>
  <c r="BW57" i="13"/>
  <c r="DC57" i="13" s="1"/>
  <c r="BV57" i="13"/>
  <c r="DB57" i="13" s="1"/>
  <c r="AM57" i="13"/>
  <c r="AL57" i="13"/>
  <c r="DA56" i="13"/>
  <c r="CZ56" i="13"/>
  <c r="BW56" i="13"/>
  <c r="DC56" i="13" s="1"/>
  <c r="BV56" i="13"/>
  <c r="DB56" i="13" s="1"/>
  <c r="AM56" i="13"/>
  <c r="AL56" i="13"/>
  <c r="DA55" i="13"/>
  <c r="CZ55" i="13"/>
  <c r="BW55" i="13"/>
  <c r="DC55" i="13" s="1"/>
  <c r="BV55" i="13"/>
  <c r="DB55" i="13" s="1"/>
  <c r="AM55" i="13"/>
  <c r="AL55" i="13"/>
  <c r="DA54" i="13"/>
  <c r="CZ54" i="13"/>
  <c r="BW54" i="13"/>
  <c r="DC54" i="13" s="1"/>
  <c r="BV54" i="13"/>
  <c r="DB54" i="13" s="1"/>
  <c r="AM54" i="13"/>
  <c r="AL54" i="13"/>
  <c r="DA53" i="13"/>
  <c r="CZ53" i="13"/>
  <c r="BW53" i="13"/>
  <c r="DC53" i="13" s="1"/>
  <c r="BV53" i="13"/>
  <c r="DB53" i="13" s="1"/>
  <c r="AM53" i="13"/>
  <c r="AL53" i="13"/>
  <c r="DA52" i="13"/>
  <c r="CZ52" i="13"/>
  <c r="BW52" i="13"/>
  <c r="DC52" i="13" s="1"/>
  <c r="BV52" i="13"/>
  <c r="DB52" i="13" s="1"/>
  <c r="AM52" i="13"/>
  <c r="AL52" i="13"/>
  <c r="DA51" i="13"/>
  <c r="CZ51" i="13"/>
  <c r="BW51" i="13"/>
  <c r="DC51" i="13" s="1"/>
  <c r="BV51" i="13"/>
  <c r="DB51" i="13" s="1"/>
  <c r="AM51" i="13"/>
  <c r="AL51" i="13"/>
  <c r="DA50" i="13"/>
  <c r="CZ50" i="13"/>
  <c r="BW50" i="13"/>
  <c r="DC50" i="13" s="1"/>
  <c r="BV50" i="13"/>
  <c r="DB50" i="13" s="1"/>
  <c r="AM50" i="13"/>
  <c r="AL50" i="13"/>
  <c r="DA49" i="13"/>
  <c r="CZ49" i="13"/>
  <c r="BW49" i="13"/>
  <c r="DC49" i="13" s="1"/>
  <c r="BV49" i="13"/>
  <c r="DB49" i="13" s="1"/>
  <c r="AM49" i="13"/>
  <c r="AL49" i="13"/>
  <c r="DA48" i="13"/>
  <c r="CZ48" i="13"/>
  <c r="BW48" i="13"/>
  <c r="DC48" i="13" s="1"/>
  <c r="BV48" i="13"/>
  <c r="DB48" i="13" s="1"/>
  <c r="AM48" i="13"/>
  <c r="AL48" i="13"/>
  <c r="DA47" i="13"/>
  <c r="CZ47" i="13"/>
  <c r="BW47" i="13"/>
  <c r="DC47" i="13" s="1"/>
  <c r="BV47" i="13"/>
  <c r="DB47" i="13" s="1"/>
  <c r="AM47" i="13"/>
  <c r="AL47" i="13"/>
  <c r="DA46" i="13"/>
  <c r="CZ46" i="13"/>
  <c r="BW46" i="13"/>
  <c r="DC46" i="13" s="1"/>
  <c r="BV46" i="13"/>
  <c r="DB46" i="13" s="1"/>
  <c r="AM46" i="13"/>
  <c r="AL46" i="13"/>
  <c r="DA45" i="13"/>
  <c r="CZ45" i="13"/>
  <c r="BW45" i="13"/>
  <c r="DC45" i="13" s="1"/>
  <c r="BV45" i="13"/>
  <c r="DB45" i="13" s="1"/>
  <c r="AM45" i="13"/>
  <c r="AL45" i="13"/>
  <c r="DA44" i="13"/>
  <c r="CZ44" i="13"/>
  <c r="BW44" i="13"/>
  <c r="DC44" i="13" s="1"/>
  <c r="BV44" i="13"/>
  <c r="DB44" i="13" s="1"/>
  <c r="AM44" i="13"/>
  <c r="AL44" i="13"/>
  <c r="DA43" i="13"/>
  <c r="CZ43" i="13"/>
  <c r="BW43" i="13"/>
  <c r="DC43" i="13" s="1"/>
  <c r="BV43" i="13"/>
  <c r="DB43" i="13" s="1"/>
  <c r="AM43" i="13"/>
  <c r="AL43" i="13"/>
  <c r="DA42" i="13"/>
  <c r="CZ42" i="13"/>
  <c r="BW42" i="13"/>
  <c r="DC42" i="13" s="1"/>
  <c r="BV42" i="13"/>
  <c r="DB42" i="13" s="1"/>
  <c r="AL42" i="13"/>
  <c r="DA41" i="13"/>
  <c r="CZ41" i="13"/>
  <c r="BW41" i="13"/>
  <c r="DC41" i="13" s="1"/>
  <c r="BV41" i="13"/>
  <c r="DB41" i="13" s="1"/>
  <c r="AM41" i="13"/>
  <c r="AL41" i="13"/>
  <c r="DA40" i="13"/>
  <c r="CZ40" i="13"/>
  <c r="BW40" i="13"/>
  <c r="DC40" i="13" s="1"/>
  <c r="BV40" i="13"/>
  <c r="DB40" i="13" s="1"/>
  <c r="AM40" i="13"/>
  <c r="AL40" i="13"/>
  <c r="DA39" i="13"/>
  <c r="CZ39" i="13"/>
  <c r="BW39" i="13"/>
  <c r="DC39" i="13" s="1"/>
  <c r="BV39" i="13"/>
  <c r="DB39" i="13" s="1"/>
  <c r="AM39" i="13"/>
  <c r="AL39" i="13"/>
  <c r="DA38" i="13"/>
  <c r="CZ38" i="13"/>
  <c r="BW38" i="13"/>
  <c r="DC38" i="13" s="1"/>
  <c r="BV38" i="13"/>
  <c r="DB38" i="13" s="1"/>
  <c r="AM38" i="13"/>
  <c r="AL38" i="13"/>
  <c r="DA37" i="13"/>
  <c r="CZ37" i="13"/>
  <c r="BW37" i="13"/>
  <c r="DC37" i="13" s="1"/>
  <c r="BV37" i="13"/>
  <c r="DB37" i="13" s="1"/>
  <c r="AM37" i="13"/>
  <c r="AL37" i="13"/>
  <c r="DA36" i="13"/>
  <c r="CZ36" i="13"/>
  <c r="BW36" i="13"/>
  <c r="DC36" i="13" s="1"/>
  <c r="BV36" i="13"/>
  <c r="DB36" i="13" s="1"/>
  <c r="AM36" i="13"/>
  <c r="AL36" i="13"/>
  <c r="DA35" i="13"/>
  <c r="CZ35" i="13"/>
  <c r="BW35" i="13"/>
  <c r="DC35" i="13" s="1"/>
  <c r="BV35" i="13"/>
  <c r="DB35" i="13" s="1"/>
  <c r="AL35" i="13"/>
  <c r="DA34" i="13"/>
  <c r="CZ34" i="13"/>
  <c r="BW34" i="13"/>
  <c r="DC34" i="13" s="1"/>
  <c r="BV34" i="13"/>
  <c r="DB34" i="13" s="1"/>
  <c r="AM34" i="13"/>
  <c r="AL34" i="13"/>
  <c r="DA33" i="13"/>
  <c r="CZ33" i="13"/>
  <c r="BW33" i="13"/>
  <c r="DC33" i="13" s="1"/>
  <c r="BV33" i="13"/>
  <c r="DB33" i="13" s="1"/>
  <c r="AM33" i="13"/>
  <c r="AL33" i="13"/>
  <c r="DA32" i="13"/>
  <c r="CZ32" i="13"/>
  <c r="BW32" i="13"/>
  <c r="DC32" i="13" s="1"/>
  <c r="BV32" i="13"/>
  <c r="DB32" i="13" s="1"/>
  <c r="AM32" i="13"/>
  <c r="AL32" i="13"/>
  <c r="DA31" i="13"/>
  <c r="CZ31" i="13"/>
  <c r="BW31" i="13"/>
  <c r="DC31" i="13" s="1"/>
  <c r="BV31" i="13"/>
  <c r="DB31" i="13" s="1"/>
  <c r="AM31" i="13"/>
  <c r="AL31" i="13"/>
  <c r="DA30" i="13"/>
  <c r="CZ30" i="13"/>
  <c r="BW30" i="13"/>
  <c r="DC30" i="13" s="1"/>
  <c r="BV30" i="13"/>
  <c r="DB30" i="13" s="1"/>
  <c r="AM30" i="13"/>
  <c r="AL30" i="13"/>
  <c r="DA29" i="13"/>
  <c r="CZ29" i="13"/>
  <c r="BW29" i="13"/>
  <c r="DC29" i="13" s="1"/>
  <c r="BV29" i="13"/>
  <c r="DB29" i="13" s="1"/>
  <c r="AM29" i="13"/>
  <c r="AL29" i="13"/>
  <c r="DA28" i="13"/>
  <c r="CZ28" i="13"/>
  <c r="BW28" i="13"/>
  <c r="DC28" i="13" s="1"/>
  <c r="BV28" i="13"/>
  <c r="DB28" i="13" s="1"/>
  <c r="AM28" i="13"/>
  <c r="AL28" i="13"/>
  <c r="DA27" i="13"/>
  <c r="CZ27" i="13"/>
  <c r="BW27" i="13"/>
  <c r="DC27" i="13" s="1"/>
  <c r="BV27" i="13"/>
  <c r="DB27" i="13" s="1"/>
  <c r="AM27" i="13"/>
  <c r="AL27" i="13"/>
  <c r="DA26" i="13"/>
  <c r="CZ26" i="13"/>
  <c r="BW26" i="13"/>
  <c r="DC26" i="13" s="1"/>
  <c r="BV26" i="13"/>
  <c r="DB26" i="13" s="1"/>
  <c r="AM26" i="13"/>
  <c r="AL26" i="13"/>
  <c r="DA25" i="13"/>
  <c r="CZ25" i="13"/>
  <c r="BW25" i="13"/>
  <c r="DC25" i="13" s="1"/>
  <c r="BV25" i="13"/>
  <c r="DB25" i="13" s="1"/>
  <c r="AM25" i="13"/>
  <c r="AL25" i="13"/>
  <c r="DA24" i="13"/>
  <c r="CZ24" i="13"/>
  <c r="BW24" i="13"/>
  <c r="BV24" i="13"/>
  <c r="DB24" i="13" s="1"/>
  <c r="AL24" i="13"/>
  <c r="DA23" i="13"/>
  <c r="CZ23" i="13"/>
  <c r="BW23" i="13"/>
  <c r="DC23" i="13" s="1"/>
  <c r="BV23" i="13"/>
  <c r="DB23" i="13" s="1"/>
  <c r="AM23" i="13"/>
  <c r="AL23" i="13"/>
  <c r="DA22" i="13"/>
  <c r="CZ22" i="13"/>
  <c r="BW22" i="13"/>
  <c r="DC22" i="13" s="1"/>
  <c r="BV22" i="13"/>
  <c r="DB22" i="13" s="1"/>
  <c r="AM22" i="13"/>
  <c r="AL22" i="13"/>
  <c r="DA21" i="13"/>
  <c r="CZ21" i="13"/>
  <c r="BW21" i="13"/>
  <c r="DC21" i="13" s="1"/>
  <c r="BV21" i="13"/>
  <c r="DB21" i="13" s="1"/>
  <c r="AM21" i="13"/>
  <c r="AL21" i="13"/>
  <c r="DA20" i="13"/>
  <c r="CZ20" i="13"/>
  <c r="BW20" i="13"/>
  <c r="DC20" i="13" s="1"/>
  <c r="BV20" i="13"/>
  <c r="DB20" i="13" s="1"/>
  <c r="AM20" i="13"/>
  <c r="AL20" i="13"/>
  <c r="DA19" i="13"/>
  <c r="CZ19" i="13"/>
  <c r="AM19" i="13"/>
  <c r="DC19" i="13" s="1"/>
  <c r="AL19" i="13"/>
  <c r="DB19" i="13" s="1"/>
  <c r="DA18" i="13"/>
  <c r="CZ18" i="13"/>
  <c r="BW18" i="13"/>
  <c r="DC18" i="13" s="1"/>
  <c r="BV18" i="13"/>
  <c r="DB18" i="13" s="1"/>
  <c r="AM18" i="13"/>
  <c r="AL18" i="13"/>
  <c r="DA17" i="13"/>
  <c r="CZ17" i="13"/>
  <c r="BW17" i="13"/>
  <c r="DC17" i="13" s="1"/>
  <c r="BV17" i="13"/>
  <c r="DB17" i="13" s="1"/>
  <c r="AM17" i="13"/>
  <c r="AL17" i="13"/>
  <c r="DA16" i="13"/>
  <c r="CZ16" i="13"/>
  <c r="BW16" i="13"/>
  <c r="DC16" i="13" s="1"/>
  <c r="BV16" i="13"/>
  <c r="DB16" i="13" s="1"/>
  <c r="AM16" i="13"/>
  <c r="AL16" i="13"/>
  <c r="DA15" i="13"/>
  <c r="CZ15" i="13"/>
  <c r="BW15" i="13"/>
  <c r="DC15" i="13" s="1"/>
  <c r="BV15" i="13"/>
  <c r="DB15" i="13" s="1"/>
  <c r="AM15" i="13"/>
  <c r="AL15" i="13"/>
  <c r="DA14" i="13"/>
  <c r="CZ14" i="13"/>
  <c r="BW14" i="13"/>
  <c r="DC14" i="13" s="1"/>
  <c r="BV14" i="13"/>
  <c r="DB14" i="13" s="1"/>
  <c r="AM14" i="13"/>
  <c r="AL14" i="13"/>
  <c r="DA13" i="13"/>
  <c r="CZ13" i="13"/>
  <c r="BW13" i="13"/>
  <c r="DC13" i="13" s="1"/>
  <c r="BV13" i="13"/>
  <c r="DB13" i="13" s="1"/>
  <c r="AM13" i="13"/>
  <c r="AL13" i="13"/>
  <c r="DA12" i="13"/>
  <c r="CZ12" i="13"/>
  <c r="BW12" i="13"/>
  <c r="DC12" i="13" s="1"/>
  <c r="BV12" i="13"/>
  <c r="DB12" i="13" s="1"/>
  <c r="AM12" i="13"/>
  <c r="AL12" i="13"/>
  <c r="DA11" i="13"/>
  <c r="CZ11" i="13"/>
  <c r="BW11" i="13"/>
  <c r="DC11" i="13" s="1"/>
  <c r="BV11" i="13"/>
  <c r="DB11" i="13" s="1"/>
  <c r="AM11" i="13"/>
  <c r="AL11" i="13"/>
  <c r="DA10" i="13"/>
  <c r="CZ10" i="13"/>
  <c r="BW10" i="13"/>
  <c r="DC10" i="13" s="1"/>
  <c r="BV10" i="13"/>
  <c r="DB10" i="13" s="1"/>
  <c r="AM10" i="13"/>
  <c r="AL10" i="13"/>
  <c r="DA9" i="13"/>
  <c r="CZ9" i="13"/>
  <c r="BW9" i="13"/>
  <c r="DC9" i="13" s="1"/>
  <c r="BV9" i="13"/>
  <c r="DB9" i="13" s="1"/>
  <c r="AM9" i="13"/>
  <c r="AL9" i="13"/>
  <c r="DA8" i="13"/>
  <c r="CZ8" i="13"/>
  <c r="BW8" i="13"/>
  <c r="DC8" i="13" s="1"/>
  <c r="BV8" i="13"/>
  <c r="DB8" i="13" s="1"/>
  <c r="AM8" i="13"/>
  <c r="AL8" i="13"/>
  <c r="DA7" i="13"/>
  <c r="CZ7" i="13"/>
  <c r="BW7" i="13"/>
  <c r="DC7" i="13" s="1"/>
  <c r="BV7" i="13"/>
  <c r="DB7" i="13" s="1"/>
  <c r="AM7" i="13"/>
  <c r="AL7" i="13"/>
  <c r="DA6" i="13"/>
  <c r="CZ6" i="13"/>
  <c r="BW6" i="13"/>
  <c r="DC6" i="13" s="1"/>
  <c r="BV6" i="13"/>
  <c r="DB6" i="13" s="1"/>
  <c r="AM6" i="13"/>
  <c r="AL6" i="13"/>
  <c r="DA5" i="13"/>
  <c r="CZ5" i="13"/>
  <c r="BW5" i="13"/>
  <c r="DC5" i="13" s="1"/>
  <c r="BV5" i="13"/>
  <c r="DB5" i="13" s="1"/>
  <c r="AM5" i="13"/>
  <c r="AL5" i="13"/>
  <c r="DA4" i="13"/>
  <c r="CZ4" i="13"/>
  <c r="BW4" i="13"/>
  <c r="DC4" i="13" s="1"/>
  <c r="BV4" i="13"/>
  <c r="DB4" i="13" s="1"/>
  <c r="AM4" i="13"/>
  <c r="AL4" i="13"/>
  <c r="DA3" i="13"/>
  <c r="DA66" i="13" s="1"/>
  <c r="CZ3" i="13"/>
  <c r="CZ66" i="13" s="1"/>
  <c r="BW3" i="13"/>
  <c r="DC3" i="13" s="1"/>
  <c r="DC66" i="13" s="1"/>
  <c r="BV3" i="13"/>
  <c r="BV66" i="13" s="1"/>
  <c r="AM3" i="13"/>
  <c r="AM66" i="13" s="1"/>
  <c r="AL3" i="13"/>
  <c r="AL66" i="13" s="1"/>
  <c r="AA64" i="11"/>
  <c r="AB64" i="11" s="1"/>
  <c r="Z64" i="11"/>
  <c r="X64" i="11"/>
  <c r="W64" i="11"/>
  <c r="Y64" i="11" s="1"/>
  <c r="T64" i="11"/>
  <c r="S64" i="11"/>
  <c r="Q64" i="11"/>
  <c r="P64" i="11"/>
  <c r="N64" i="11"/>
  <c r="M64" i="11"/>
  <c r="L64" i="11"/>
  <c r="K64" i="11"/>
  <c r="F64" i="11"/>
  <c r="G64" i="11" s="1"/>
  <c r="E64" i="11"/>
  <c r="C64" i="11"/>
  <c r="B64" i="11"/>
  <c r="D64" i="11" s="1"/>
  <c r="AB63" i="11"/>
  <c r="Y63" i="11"/>
  <c r="G63" i="11"/>
  <c r="D63" i="11"/>
  <c r="AB62" i="11"/>
  <c r="Y62" i="11"/>
  <c r="G62" i="11"/>
  <c r="D62" i="11"/>
  <c r="AB61" i="11"/>
  <c r="Y61" i="11"/>
  <c r="G61" i="11"/>
  <c r="D61" i="11"/>
  <c r="AB60" i="11"/>
  <c r="Y60" i="11"/>
  <c r="G60" i="11"/>
  <c r="D60" i="11"/>
  <c r="AB59" i="11"/>
  <c r="Y59" i="11"/>
  <c r="G59" i="11"/>
  <c r="D59" i="11"/>
  <c r="AB58" i="11"/>
  <c r="Y58" i="11"/>
  <c r="G58" i="11"/>
  <c r="D58" i="11"/>
  <c r="AB57" i="11"/>
  <c r="Y57" i="11"/>
  <c r="G57" i="11"/>
  <c r="D57" i="11"/>
  <c r="AB56" i="11"/>
  <c r="Y56" i="11"/>
  <c r="G56" i="11"/>
  <c r="D56" i="11"/>
  <c r="AB55" i="11"/>
  <c r="Y55" i="11"/>
  <c r="G55" i="11"/>
  <c r="D55" i="11"/>
  <c r="AB54" i="11"/>
  <c r="Y54" i="11"/>
  <c r="G54" i="11"/>
  <c r="D54" i="11"/>
  <c r="AB53" i="11"/>
  <c r="Y53" i="11"/>
  <c r="G53" i="11"/>
  <c r="D53" i="11"/>
  <c r="AB52" i="11"/>
  <c r="Y52" i="11"/>
  <c r="G52" i="11"/>
  <c r="D52" i="11"/>
  <c r="AB51" i="11"/>
  <c r="Y51" i="11"/>
  <c r="G51" i="11"/>
  <c r="D51" i="11"/>
  <c r="AB50" i="11"/>
  <c r="Y50" i="11"/>
  <c r="G50" i="11"/>
  <c r="D50" i="11"/>
  <c r="AB49" i="11"/>
  <c r="Y49" i="11"/>
  <c r="G49" i="11"/>
  <c r="D49" i="11"/>
  <c r="AB48" i="11"/>
  <c r="Y48" i="11"/>
  <c r="G48" i="11"/>
  <c r="D48" i="11"/>
  <c r="AB47" i="11"/>
  <c r="Y47" i="11"/>
  <c r="G47" i="11"/>
  <c r="D47" i="11"/>
  <c r="AB46" i="11"/>
  <c r="Y46" i="11"/>
  <c r="G46" i="11"/>
  <c r="D46" i="11"/>
  <c r="AB45" i="11"/>
  <c r="Y45" i="11"/>
  <c r="G45" i="11"/>
  <c r="D45" i="11"/>
  <c r="AB44" i="11"/>
  <c r="Y44" i="11"/>
  <c r="G44" i="11"/>
  <c r="D44" i="11"/>
  <c r="AB43" i="11"/>
  <c r="Y43" i="11"/>
  <c r="G43" i="11"/>
  <c r="D43" i="11"/>
  <c r="AB42" i="11"/>
  <c r="Y42" i="11"/>
  <c r="G42" i="11"/>
  <c r="D42" i="11"/>
  <c r="AB41" i="11"/>
  <c r="Y41" i="11"/>
  <c r="G41" i="11"/>
  <c r="D41" i="11"/>
  <c r="AB40" i="11"/>
  <c r="Y40" i="11"/>
  <c r="G40" i="11"/>
  <c r="D40" i="11"/>
  <c r="AB39" i="11"/>
  <c r="Y39" i="11"/>
  <c r="G39" i="11"/>
  <c r="D39" i="11"/>
  <c r="AB38" i="11"/>
  <c r="Y38" i="11"/>
  <c r="G38" i="11"/>
  <c r="D38" i="11"/>
  <c r="AB37" i="11"/>
  <c r="Y37" i="11"/>
  <c r="G37" i="11"/>
  <c r="D37" i="11"/>
  <c r="AB36" i="11"/>
  <c r="Y36" i="11"/>
  <c r="G36" i="11"/>
  <c r="D36" i="11"/>
  <c r="AB35" i="11"/>
  <c r="Y35" i="11"/>
  <c r="G35" i="11"/>
  <c r="D35" i="11"/>
  <c r="AB34" i="11"/>
  <c r="Y34" i="11"/>
  <c r="G34" i="11"/>
  <c r="D34" i="11"/>
  <c r="AB33" i="11"/>
  <c r="Y33" i="11"/>
  <c r="G33" i="11"/>
  <c r="D33" i="11"/>
  <c r="AB32" i="11"/>
  <c r="Y32" i="11"/>
  <c r="G32" i="11"/>
  <c r="D32" i="11"/>
  <c r="AB31" i="11"/>
  <c r="Y31" i="11"/>
  <c r="G31" i="11"/>
  <c r="D31" i="11"/>
  <c r="AB30" i="11"/>
  <c r="Y30" i="11"/>
  <c r="G30" i="11"/>
  <c r="D30" i="11"/>
  <c r="AB29" i="11"/>
  <c r="Y29" i="11"/>
  <c r="G29" i="11"/>
  <c r="D29" i="11"/>
  <c r="AB28" i="11"/>
  <c r="Y28" i="11"/>
  <c r="G28" i="11"/>
  <c r="D28" i="11"/>
  <c r="AB27" i="11"/>
  <c r="Y27" i="11"/>
  <c r="G27" i="11"/>
  <c r="D27" i="11"/>
  <c r="AB26" i="11"/>
  <c r="Y26" i="11"/>
  <c r="G26" i="11"/>
  <c r="D26" i="11"/>
  <c r="AB25" i="11"/>
  <c r="Y25" i="11"/>
  <c r="G25" i="11"/>
  <c r="D25" i="11"/>
  <c r="AB24" i="11"/>
  <c r="Y24" i="11"/>
  <c r="G24" i="11"/>
  <c r="D24" i="11"/>
  <c r="AB23" i="11"/>
  <c r="Y23" i="11"/>
  <c r="G23" i="11"/>
  <c r="D23" i="11"/>
  <c r="AB22" i="11"/>
  <c r="Y22" i="11"/>
  <c r="G22" i="11"/>
  <c r="D22" i="11"/>
  <c r="AB21" i="11"/>
  <c r="Y21" i="11"/>
  <c r="G21" i="11"/>
  <c r="D21" i="11"/>
  <c r="AB20" i="11"/>
  <c r="Y20" i="11"/>
  <c r="G20" i="11"/>
  <c r="D20" i="11"/>
  <c r="AB19" i="11"/>
  <c r="Y19" i="11"/>
  <c r="G19" i="11"/>
  <c r="D19" i="11"/>
  <c r="AB18" i="11"/>
  <c r="Y18" i="11"/>
  <c r="G18" i="11"/>
  <c r="D18" i="11"/>
  <c r="AB17" i="11"/>
  <c r="Y17" i="11"/>
  <c r="G17" i="11"/>
  <c r="D17" i="11"/>
  <c r="AB16" i="11"/>
  <c r="Y16" i="11"/>
  <c r="G16" i="11"/>
  <c r="D16" i="11"/>
  <c r="AB15" i="11"/>
  <c r="Y15" i="11"/>
  <c r="G15" i="11"/>
  <c r="D15" i="11"/>
  <c r="AB14" i="11"/>
  <c r="Y14" i="11"/>
  <c r="G14" i="11"/>
  <c r="D14" i="11"/>
  <c r="AB13" i="11"/>
  <c r="Y13" i="11"/>
  <c r="G13" i="11"/>
  <c r="D13" i="11"/>
  <c r="AB12" i="11"/>
  <c r="Y12" i="11"/>
  <c r="G12" i="11"/>
  <c r="D12" i="11"/>
  <c r="AB11" i="11"/>
  <c r="Y11" i="11"/>
  <c r="G11" i="11"/>
  <c r="D11" i="11"/>
  <c r="AB10" i="11"/>
  <c r="Y10" i="11"/>
  <c r="G10" i="11"/>
  <c r="D10" i="11"/>
  <c r="AB9" i="11"/>
  <c r="Y9" i="11"/>
  <c r="G9" i="11"/>
  <c r="D9" i="11"/>
  <c r="AB8" i="11"/>
  <c r="Y8" i="11"/>
  <c r="G8" i="11"/>
  <c r="D8" i="11"/>
  <c r="AB7" i="11"/>
  <c r="Y7" i="11"/>
  <c r="G7" i="11"/>
  <c r="D7" i="11"/>
  <c r="AB6" i="11"/>
  <c r="Y6" i="11"/>
  <c r="G6" i="11"/>
  <c r="D6" i="11"/>
  <c r="AB5" i="11"/>
  <c r="Y5" i="11"/>
  <c r="G5" i="11"/>
  <c r="D5" i="11"/>
  <c r="AB4" i="11"/>
  <c r="Y4" i="11"/>
  <c r="G4" i="11"/>
  <c r="D4" i="11"/>
  <c r="AB3" i="11"/>
  <c r="Y3" i="11"/>
  <c r="G3" i="11"/>
  <c r="D3" i="11"/>
  <c r="K68" i="6"/>
  <c r="J68" i="6"/>
  <c r="I68" i="6"/>
  <c r="H68" i="6"/>
  <c r="G68" i="6"/>
  <c r="F68" i="6"/>
  <c r="E68" i="6"/>
  <c r="C68" i="6"/>
  <c r="B68" i="6"/>
  <c r="D68" i="6" s="1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B3" i="13" l="1"/>
  <c r="DB66" i="13" s="1"/>
  <c r="BW66" i="13"/>
  <c r="K4" i="25"/>
  <c r="O4" i="25"/>
  <c r="S4" i="25"/>
  <c r="W4" i="25"/>
  <c r="K6" i="25"/>
  <c r="O6" i="25"/>
  <c r="S6" i="25"/>
  <c r="W6" i="25"/>
  <c r="K8" i="25"/>
  <c r="O8" i="25"/>
  <c r="S8" i="25"/>
  <c r="W8" i="25"/>
  <c r="U10" i="25"/>
  <c r="Q10" i="25"/>
  <c r="M10" i="25"/>
  <c r="K10" i="25"/>
  <c r="S10" i="25"/>
  <c r="U14" i="25"/>
  <c r="Q14" i="25"/>
  <c r="M14" i="25"/>
  <c r="K14" i="25"/>
  <c r="S14" i="25"/>
  <c r="U18" i="25"/>
  <c r="Q18" i="25"/>
  <c r="M18" i="25"/>
  <c r="K18" i="25"/>
  <c r="S18" i="25"/>
  <c r="U22" i="25"/>
  <c r="Q22" i="25"/>
  <c r="M22" i="25"/>
  <c r="K22" i="25"/>
  <c r="S22" i="25"/>
  <c r="U26" i="25"/>
  <c r="Q26" i="25"/>
  <c r="M26" i="25"/>
  <c r="K26" i="25"/>
  <c r="S26" i="25"/>
  <c r="U29" i="25"/>
  <c r="Q29" i="25"/>
  <c r="M29" i="25"/>
  <c r="K29" i="25"/>
  <c r="S29" i="25"/>
  <c r="U33" i="25"/>
  <c r="Q33" i="25"/>
  <c r="M33" i="25"/>
  <c r="K33" i="25"/>
  <c r="S33" i="25"/>
  <c r="U37" i="25"/>
  <c r="Q37" i="25"/>
  <c r="M37" i="25"/>
  <c r="K37" i="25"/>
  <c r="S37" i="25"/>
  <c r="U41" i="25"/>
  <c r="Q41" i="25"/>
  <c r="M41" i="25"/>
  <c r="K41" i="25"/>
  <c r="S41" i="25"/>
  <c r="U45" i="25"/>
  <c r="Q45" i="25"/>
  <c r="M45" i="25"/>
  <c r="K45" i="25"/>
  <c r="S45" i="25"/>
  <c r="U49" i="25"/>
  <c r="Q49" i="25"/>
  <c r="M49" i="25"/>
  <c r="K49" i="25"/>
  <c r="S49" i="25"/>
  <c r="M4" i="25"/>
  <c r="Q4" i="25"/>
  <c r="U4" i="25"/>
  <c r="K5" i="25"/>
  <c r="O5" i="25"/>
  <c r="S5" i="25"/>
  <c r="M6" i="25"/>
  <c r="Q6" i="25"/>
  <c r="K7" i="25"/>
  <c r="O7" i="25"/>
  <c r="S7" i="25"/>
  <c r="M8" i="25"/>
  <c r="Q8" i="25"/>
  <c r="K9" i="25"/>
  <c r="O9" i="25"/>
  <c r="S9" i="25"/>
  <c r="O10" i="25"/>
  <c r="W10" i="25"/>
  <c r="U12" i="25"/>
  <c r="Q12" i="25"/>
  <c r="M12" i="25"/>
  <c r="K12" i="25"/>
  <c r="S12" i="25"/>
  <c r="O14" i="25"/>
  <c r="W14" i="25"/>
  <c r="U16" i="25"/>
  <c r="Q16" i="25"/>
  <c r="M16" i="25"/>
  <c r="K16" i="25"/>
  <c r="S16" i="25"/>
  <c r="O18" i="25"/>
  <c r="W18" i="25"/>
  <c r="U20" i="25"/>
  <c r="Q20" i="25"/>
  <c r="M20" i="25"/>
  <c r="K20" i="25"/>
  <c r="S20" i="25"/>
  <c r="O22" i="25"/>
  <c r="W22" i="25"/>
  <c r="U24" i="25"/>
  <c r="Q24" i="25"/>
  <c r="M24" i="25"/>
  <c r="K24" i="25"/>
  <c r="S24" i="25"/>
  <c r="O26" i="25"/>
  <c r="W26" i="25"/>
  <c r="W28" i="25"/>
  <c r="S28" i="25"/>
  <c r="M28" i="25"/>
  <c r="K28" i="25"/>
  <c r="U28" i="25"/>
  <c r="O29" i="25"/>
  <c r="W29" i="25"/>
  <c r="U31" i="25"/>
  <c r="Q31" i="25"/>
  <c r="M31" i="25"/>
  <c r="K31" i="25"/>
  <c r="S31" i="25"/>
  <c r="O33" i="25"/>
  <c r="W33" i="25"/>
  <c r="U35" i="25"/>
  <c r="Q35" i="25"/>
  <c r="M35" i="25"/>
  <c r="K35" i="25"/>
  <c r="S35" i="25"/>
  <c r="O37" i="25"/>
  <c r="W37" i="25"/>
  <c r="U39" i="25"/>
  <c r="Q39" i="25"/>
  <c r="M39" i="25"/>
  <c r="K39" i="25"/>
  <c r="S39" i="25"/>
  <c r="O41" i="25"/>
  <c r="W41" i="25"/>
  <c r="U43" i="25"/>
  <c r="Q43" i="25"/>
  <c r="M43" i="25"/>
  <c r="K43" i="25"/>
  <c r="S43" i="25"/>
  <c r="O45" i="25"/>
  <c r="W45" i="25"/>
  <c r="U47" i="25"/>
  <c r="Q47" i="25"/>
  <c r="M47" i="25"/>
  <c r="K47" i="25"/>
  <c r="S47" i="25"/>
  <c r="O49" i="25"/>
  <c r="W49" i="25"/>
  <c r="U51" i="25"/>
  <c r="Q51" i="25"/>
  <c r="M51" i="25"/>
  <c r="K51" i="25"/>
  <c r="S51" i="25"/>
  <c r="K53" i="25"/>
  <c r="O53" i="25"/>
  <c r="S53" i="25"/>
  <c r="W53" i="25"/>
  <c r="K55" i="25"/>
  <c r="O55" i="25"/>
  <c r="S55" i="25"/>
  <c r="U59" i="25"/>
  <c r="Q59" i="25"/>
  <c r="M59" i="25"/>
  <c r="K59" i="25"/>
  <c r="S59" i="25"/>
  <c r="U63" i="25"/>
  <c r="Q63" i="25"/>
  <c r="M63" i="25"/>
  <c r="W63" i="25"/>
  <c r="S63" i="25"/>
  <c r="O63" i="25"/>
  <c r="K63" i="25"/>
  <c r="M67" i="25"/>
  <c r="Q67" i="25"/>
  <c r="U67" i="25"/>
  <c r="K11" i="25"/>
  <c r="O11" i="25"/>
  <c r="S11" i="25"/>
  <c r="K13" i="25"/>
  <c r="O13" i="25"/>
  <c r="S13" i="25"/>
  <c r="K15" i="25"/>
  <c r="O15" i="25"/>
  <c r="S15" i="25"/>
  <c r="K17" i="25"/>
  <c r="O17" i="25"/>
  <c r="S17" i="25"/>
  <c r="K19" i="25"/>
  <c r="O19" i="25"/>
  <c r="S19" i="25"/>
  <c r="K21" i="25"/>
  <c r="O21" i="25"/>
  <c r="S21" i="25"/>
  <c r="K23" i="25"/>
  <c r="O23" i="25"/>
  <c r="S23" i="25"/>
  <c r="K25" i="25"/>
  <c r="O25" i="25"/>
  <c r="S25" i="25"/>
  <c r="K27" i="25"/>
  <c r="O27" i="25"/>
  <c r="S27" i="25"/>
  <c r="K30" i="25"/>
  <c r="O30" i="25"/>
  <c r="S30" i="25"/>
  <c r="K32" i="25"/>
  <c r="O32" i="25"/>
  <c r="S32" i="25"/>
  <c r="K34" i="25"/>
  <c r="O34" i="25"/>
  <c r="S34" i="25"/>
  <c r="K36" i="25"/>
  <c r="O36" i="25"/>
  <c r="S36" i="25"/>
  <c r="K38" i="25"/>
  <c r="O38" i="25"/>
  <c r="S38" i="25"/>
  <c r="K40" i="25"/>
  <c r="O40" i="25"/>
  <c r="S40" i="25"/>
  <c r="K42" i="25"/>
  <c r="O42" i="25"/>
  <c r="S42" i="25"/>
  <c r="K44" i="25"/>
  <c r="O44" i="25"/>
  <c r="S44" i="25"/>
  <c r="K46" i="25"/>
  <c r="O46" i="25"/>
  <c r="S46" i="25"/>
  <c r="K48" i="25"/>
  <c r="O48" i="25"/>
  <c r="S48" i="25"/>
  <c r="K50" i="25"/>
  <c r="O50" i="25"/>
  <c r="S50" i="25"/>
  <c r="K52" i="25"/>
  <c r="O52" i="25"/>
  <c r="S52" i="25"/>
  <c r="M53" i="25"/>
  <c r="Q53" i="25"/>
  <c r="K54" i="25"/>
  <c r="O54" i="25"/>
  <c r="S54" i="25"/>
  <c r="M55" i="25"/>
  <c r="Q55" i="25"/>
  <c r="W55" i="25"/>
  <c r="U57" i="25"/>
  <c r="Q57" i="25"/>
  <c r="M57" i="25"/>
  <c r="K57" i="25"/>
  <c r="S57" i="25"/>
  <c r="O59" i="25"/>
  <c r="W59" i="25"/>
  <c r="U61" i="25"/>
  <c r="Q61" i="25"/>
  <c r="M61" i="25"/>
  <c r="K61" i="25"/>
  <c r="S61" i="25"/>
  <c r="K67" i="25"/>
  <c r="O67" i="25"/>
  <c r="S67" i="25"/>
  <c r="W67" i="25"/>
  <c r="K65" i="25"/>
  <c r="O65" i="25"/>
  <c r="S65" i="25"/>
  <c r="W65" i="25"/>
  <c r="K56" i="25"/>
  <c r="O56" i="25"/>
  <c r="S56" i="25"/>
  <c r="K58" i="25"/>
  <c r="O58" i="25"/>
  <c r="S58" i="25"/>
  <c r="K60" i="25"/>
  <c r="O60" i="25"/>
  <c r="S60" i="25"/>
  <c r="K62" i="25"/>
  <c r="O62" i="25"/>
  <c r="S62" i="25"/>
  <c r="K64" i="25"/>
  <c r="O64" i="25"/>
  <c r="S64" i="25"/>
  <c r="M65" i="25"/>
  <c r="Q65" i="25"/>
  <c r="K66" i="25"/>
  <c r="O66" i="25"/>
  <c r="S66" i="25"/>
</calcChain>
</file>

<file path=xl/sharedStrings.xml><?xml version="1.0" encoding="utf-8"?>
<sst xmlns="http://schemas.openxmlformats.org/spreadsheetml/2006/main" count="1698" uniqueCount="407">
  <si>
    <t>Гимназия № 1</t>
  </si>
  <si>
    <t>Гимназия № 4</t>
  </si>
  <si>
    <t>Гимназия № 5</t>
  </si>
  <si>
    <t>Гимназия №46</t>
  </si>
  <si>
    <t>Лицей № 2</t>
  </si>
  <si>
    <t>Лицей № 3</t>
  </si>
  <si>
    <t>Лицей № 4</t>
  </si>
  <si>
    <t>Лицей №44</t>
  </si>
  <si>
    <t>СОШ № 1</t>
  </si>
  <si>
    <t>СОШ № 2</t>
  </si>
  <si>
    <t>СОШ № 3</t>
  </si>
  <si>
    <t>СОШ№ 6</t>
  </si>
  <si>
    <t>СОШ № 7</t>
  </si>
  <si>
    <t>СОШ №9</t>
  </si>
  <si>
    <t>СОШ №10</t>
  </si>
  <si>
    <t>СОШ №11</t>
  </si>
  <si>
    <t>СОШ №12</t>
  </si>
  <si>
    <t>СОШ №17</t>
  </si>
  <si>
    <t>СОШ №18</t>
  </si>
  <si>
    <t>СОШ №19</t>
  </si>
  <si>
    <t>СОШ №20</t>
  </si>
  <si>
    <t>СОШ №22</t>
  </si>
  <si>
    <t>СОШ №23</t>
  </si>
  <si>
    <t>СОШ №24</t>
  </si>
  <si>
    <t>СОШ №27</t>
  </si>
  <si>
    <t>СОШ №28</t>
  </si>
  <si>
    <t>СОШ №29</t>
  </si>
  <si>
    <t>СОШ №30</t>
  </si>
  <si>
    <t>СОШ №31</t>
  </si>
  <si>
    <t>СОШ №33</t>
  </si>
  <si>
    <t>СОШ №35</t>
  </si>
  <si>
    <t>СОШ №36</t>
  </si>
  <si>
    <t>СОШ №37</t>
  </si>
  <si>
    <t>СОШ №38</t>
  </si>
  <si>
    <t>СОШ №39</t>
  </si>
  <si>
    <t>СОШ №40</t>
  </si>
  <si>
    <t>СОШ №41</t>
  </si>
  <si>
    <t>СОШ №42</t>
  </si>
  <si>
    <t>СОШ №43</t>
  </si>
  <si>
    <t>СОШ №45</t>
  </si>
  <si>
    <t>СОШ №47</t>
  </si>
  <si>
    <t>СОШ №48</t>
  </si>
  <si>
    <t>СОШ №49</t>
  </si>
  <si>
    <t>СОШ №50</t>
  </si>
  <si>
    <t>СОШ №53</t>
  </si>
  <si>
    <t>СОШ №54</t>
  </si>
  <si>
    <t>СОШ №55</t>
  </si>
  <si>
    <t>СОШ №56</t>
  </si>
  <si>
    <t>СОШ №59</t>
  </si>
  <si>
    <t>СОШ №60</t>
  </si>
  <si>
    <t>СОШ №61</t>
  </si>
  <si>
    <t>СОШ №62</t>
  </si>
  <si>
    <t>СОШ №63</t>
  </si>
  <si>
    <t>СОШ №64</t>
  </si>
  <si>
    <t>СОШ №65</t>
  </si>
  <si>
    <t>Кадетская школа</t>
  </si>
  <si>
    <t>ЦО №2</t>
  </si>
  <si>
    <t>Нач.шк.-детсад</t>
  </si>
  <si>
    <t>НОШ №2</t>
  </si>
  <si>
    <t>Итого:</t>
  </si>
  <si>
    <t>Наименование ОО</t>
  </si>
  <si>
    <t>Цифровая грамотность педагогического работника</t>
  </si>
  <si>
    <t>Менеджмент в образовании</t>
  </si>
  <si>
    <t>ООО "Центр инновационного образования и воспитания"</t>
  </si>
  <si>
    <t>Кванториум</t>
  </si>
  <si>
    <t xml:space="preserve"> </t>
  </si>
  <si>
    <t>Гимназия № 2</t>
  </si>
  <si>
    <t>Лицей № 44</t>
  </si>
  <si>
    <t>СОШ № 6</t>
  </si>
  <si>
    <t>СОШ № 9</t>
  </si>
  <si>
    <t>СОШ №57</t>
  </si>
  <si>
    <t xml:space="preserve">Кад.школа </t>
  </si>
  <si>
    <t>учитель английского языка</t>
  </si>
  <si>
    <t>учитель начальных классов</t>
  </si>
  <si>
    <t>учитель русского языка и литературы</t>
  </si>
  <si>
    <t>ГДДЮТ</t>
  </si>
  <si>
    <t xml:space="preserve">                                Педагогические работники</t>
  </si>
  <si>
    <t>Педагогов (учителя, прочие педработники, методисты)  (кол. чел.)</t>
  </si>
  <si>
    <r>
      <rPr>
        <sz val="12"/>
        <color rgb="FF000000"/>
        <rFont val="Times New Roman"/>
      </rPr>
      <t xml:space="preserve">Административный персонал </t>
    </r>
    <r>
      <rPr>
        <b/>
        <sz val="12"/>
        <color rgb="FFFF0000"/>
        <rFont val="Times New Roman"/>
      </rPr>
      <t>(кроме зам. директора по АХР)</t>
    </r>
    <r>
      <rPr>
        <sz val="12"/>
        <color rgb="FF000000"/>
        <rFont val="Times New Roman"/>
      </rPr>
      <t xml:space="preserve"> (кол. чел.)</t>
    </r>
  </si>
  <si>
    <r>
      <rPr>
        <sz val="12"/>
        <color rgb="FFFFFFFF"/>
        <rFont val="Times New Roman"/>
      </rPr>
      <t>Всего педработников</t>
    </r>
    <r>
      <rPr>
        <sz val="12"/>
        <color rgb="FFF4CCCC"/>
        <rFont val="Times New Roman"/>
      </rPr>
      <t xml:space="preserve">  </t>
    </r>
    <r>
      <rPr>
        <b/>
        <sz val="12"/>
        <color rgb="FFFF0000"/>
        <rFont val="Times New Roman"/>
      </rPr>
      <t>Столбец не трогать!!! Автоматический подсчет!!!</t>
    </r>
  </si>
  <si>
    <r>
      <rPr>
        <sz val="12"/>
        <color theme="1"/>
        <rFont val="Times New Roman"/>
      </rPr>
      <t xml:space="preserve">Впервые приступившие к работе в 2021/2022 уч.г. (МОЛОДЫЕ СПЕЦИАЛИСТЫ) </t>
    </r>
    <r>
      <rPr>
        <b/>
        <sz val="12"/>
        <color rgb="FFFF0000"/>
        <rFont val="Times New Roman"/>
      </rPr>
      <t xml:space="preserve">(студентов старших курсов не считать) </t>
    </r>
    <r>
      <rPr>
        <sz val="12"/>
        <color theme="1"/>
        <rFont val="Times New Roman"/>
      </rPr>
      <t xml:space="preserve"> (кол. чел.)</t>
    </r>
  </si>
  <si>
    <t>Педагогический стаж до 3-х лет  (кол. чел.)</t>
  </si>
  <si>
    <t>Педагогов до 35 лет  (кол. чел.)</t>
  </si>
  <si>
    <r>
      <rPr>
        <sz val="12"/>
        <color rgb="FF000000"/>
        <rFont val="Times New Roman"/>
      </rPr>
      <t xml:space="preserve">Трудоустроенных студентов старших курсов </t>
    </r>
    <r>
      <rPr>
        <b/>
        <sz val="12"/>
        <color rgb="FF000000"/>
        <rFont val="Times New Roman"/>
      </rPr>
      <t>(ЧГПУ)</t>
    </r>
    <r>
      <rPr>
        <sz val="12"/>
        <color rgb="FF000000"/>
        <rFont val="Times New Roman"/>
      </rPr>
      <t xml:space="preserve">  (кол. чел.)</t>
    </r>
  </si>
  <si>
    <r>
      <rPr>
        <sz val="12"/>
        <color rgb="FF000000"/>
        <rFont val="Times New Roman"/>
      </rPr>
      <t xml:space="preserve">Трудоустроенных студентов старших курсов </t>
    </r>
    <r>
      <rPr>
        <b/>
        <sz val="12"/>
        <color rgb="FF000000"/>
        <rFont val="Times New Roman"/>
      </rPr>
      <t>(ЧГУ)</t>
    </r>
    <r>
      <rPr>
        <sz val="12"/>
        <color rgb="FF000000"/>
        <rFont val="Times New Roman"/>
      </rPr>
      <t xml:space="preserve">  (кол. чел.)</t>
    </r>
  </si>
  <si>
    <r>
      <rPr>
        <sz val="12"/>
        <color rgb="FF000000"/>
        <rFont val="Times New Roman"/>
      </rPr>
      <t xml:space="preserve">Трудоустроенных студентов старших курсов </t>
    </r>
    <r>
      <rPr>
        <b/>
        <sz val="12"/>
        <color rgb="FF000000"/>
        <rFont val="Times New Roman"/>
      </rPr>
      <t>(др. ВУЗы)</t>
    </r>
    <r>
      <rPr>
        <sz val="12"/>
        <color rgb="FF000000"/>
        <rFont val="Times New Roman"/>
      </rPr>
      <t xml:space="preserve">  (кол. чел.)</t>
    </r>
  </si>
  <si>
    <r>
      <rPr>
        <sz val="12"/>
        <color rgb="FF000000"/>
        <rFont val="Times New Roman"/>
      </rPr>
      <t xml:space="preserve">Трудоустроенных студентов старших курсов </t>
    </r>
    <r>
      <rPr>
        <b/>
        <sz val="12"/>
        <color rgb="FF000000"/>
        <rFont val="Times New Roman"/>
      </rPr>
      <t>(ссузы)</t>
    </r>
    <r>
      <rPr>
        <sz val="12"/>
        <color rgb="FF000000"/>
        <rFont val="Times New Roman"/>
      </rPr>
      <t xml:space="preserve">  (кол. чел.)</t>
    </r>
  </si>
  <si>
    <t>СОШ № 36</t>
  </si>
  <si>
    <t>СОШ  № 47</t>
  </si>
  <si>
    <t>ЦО-2</t>
  </si>
  <si>
    <t>ОО</t>
  </si>
  <si>
    <t>Информация на 28.12.2021</t>
  </si>
  <si>
    <r>
      <rPr>
        <sz val="10"/>
        <color theme="0"/>
        <rFont val="Arial"/>
      </rPr>
      <t xml:space="preserve">Информация по системе </t>
    </r>
    <r>
      <rPr>
        <u/>
        <sz val="10"/>
        <color theme="0"/>
        <rFont val="Arial"/>
      </rPr>
      <t>educont.ru на        14.12.2021</t>
    </r>
  </si>
  <si>
    <t>Общее количество обучающихся в ОО</t>
  </si>
  <si>
    <r>
      <rPr>
        <b/>
        <sz val="12"/>
        <color rgb="FF000000"/>
        <rFont val="Times New Roman"/>
      </rPr>
      <t xml:space="preserve">Количество, зарегистрированных обучающихся в системе </t>
    </r>
    <r>
      <rPr>
        <b/>
        <sz val="12"/>
        <color rgb="FFFF0000"/>
        <rFont val="Times New Roman"/>
      </rPr>
      <t xml:space="preserve">educont.ru  </t>
    </r>
  </si>
  <si>
    <t>Доля %</t>
  </si>
  <si>
    <t>Общее количество педагогов в ОО</t>
  </si>
  <si>
    <r>
      <rPr>
        <b/>
        <sz val="12"/>
        <color rgb="FF000000"/>
        <rFont val="Times New Roman"/>
      </rPr>
      <t xml:space="preserve">Количество, зарегистрированных педагогов в системе </t>
    </r>
    <r>
      <rPr>
        <b/>
        <sz val="12"/>
        <color rgb="FFFF0000"/>
        <rFont val="Times New Roman"/>
      </rPr>
      <t xml:space="preserve">educont.ru  </t>
    </r>
  </si>
  <si>
    <t>Количество, зарегистрированных обучающихся</t>
  </si>
  <si>
    <t>Количество, зарегистрированных педагогов</t>
  </si>
  <si>
    <t xml:space="preserve">Примечание </t>
  </si>
  <si>
    <t>у 2 педагогов не пускают госуслуги, обратились в техподдержку (непредвиденная ошибка при проверке поставщика учетной записи)</t>
  </si>
  <si>
    <t>9 обратились в техподдержку (непредвиденная ошибка при проверке поставщика учетной записи)</t>
  </si>
  <si>
    <t>Система выдает непредвиденную ошибку, не пропускают госуслуги, в техподдержку обращались</t>
  </si>
  <si>
    <t>Некоторые педагоги и родители не хотят регистрировать детей, т.к. система запрашивает подтвержения учетной записи через Госуслуги, где размещены сведения о персональных данных. Давать разрешение на использование их персональных данных они не хотят.</t>
  </si>
  <si>
    <t>у 2 педагогов не пускают госуслуги</t>
  </si>
  <si>
    <t>Система не пропускает. Писали в техподдержку, безрезультатно.</t>
  </si>
  <si>
    <t>Некоторые педагоги и родители не хотят регистрироватьcя и регистрировать детей, т.к. система запрашивает подтвержения учетной записи через Госуслуги, где размещены сведения о персональных данных. Часть родителей и учителей зарегистрировались, но система их не видит.</t>
  </si>
  <si>
    <t>5 педагогов написали в техподдержку не пускают госуслуги , 1-психолог, 1-учитель физкультуры</t>
  </si>
  <si>
    <t>Учителя: технические проблемы при регистрации, не активированный контент образовательной платформы, поэтому не отражаются в профиле школы. Родители: отрицательное отношение ко всем дистанционным формам обучения, технические сложности при регистрации, родитель не подтвердил свой профиль на образовательной платформе</t>
  </si>
  <si>
    <t>1- тьютор, 1-соцпедагог, 1-психолог</t>
  </si>
  <si>
    <t>33 (кроме 2 учителей физкультуры, 3-учителей чувашского, 1- социальный педагог, 1-психолог, 1-учитель музыки, 1-педагог-библиотекарь, 1-старший вожатый)</t>
  </si>
  <si>
    <t>продолжаем, у 4-х - не пропускает, 1 педагог-психолог, 2 соц.педагога, 1 ст.вожатый</t>
  </si>
  <si>
    <t>новые пользователи не подтверждаются, система их не видит, работа по регистрации продолжается</t>
  </si>
  <si>
    <t>2 педагога обратились в техподдержку для подтверждения учетной записи через Госуслуги</t>
  </si>
  <si>
    <t>продолжение следует</t>
  </si>
  <si>
    <t xml:space="preserve">продлжаем, но выдает ошибку Такой пользователь уже зарегистрирован в системе. попытаемся сегодня еще раз с каждым учителем </t>
  </si>
  <si>
    <t xml:space="preserve">общее количество педагогов указано без учета учителей физ-ры, чувашского языка, музыки, психолога, дефектолога </t>
  </si>
  <si>
    <t xml:space="preserve">работа по регистрации педагогов и учащихся продолжается. многие дети в системе не отображаются, хотя зарегистрированы. </t>
  </si>
  <si>
    <t>работа по регистрации педагогов и учащихся продолжается</t>
  </si>
  <si>
    <t>работа по регистрации педагогов и учащихся продолжается, некоторые зарегистрированы, но не отображаются</t>
  </si>
  <si>
    <t>5 педагогов не могут подтвердиться, так система выдает техническую ошибку. В графе "количество зарегистрированных педагогов" указано только количество подтвержденных учетных записей без психолога, социальных педагогов, логопеда, учителей чувашского языка и физической культуры</t>
  </si>
  <si>
    <t>зарегистрировались 33</t>
  </si>
  <si>
    <t>новые пользователи не подтверждаются, система их не видит</t>
  </si>
  <si>
    <t>остальные не подтверждаются, система их не видит.</t>
  </si>
  <si>
    <t>многие   в системе не отображаются, хотя зарегистрированы</t>
  </si>
  <si>
    <t>Нач.шк.-дет.сад</t>
  </si>
  <si>
    <t>некоторые зарегистрированы, но не отображаются</t>
  </si>
  <si>
    <t xml:space="preserve">        ПРОСЬБА,     КРАСНЫЕ     СТОЛБЦЫ    НЕ    ОФОРМЛЯТЬ!!!                      </t>
  </si>
  <si>
    <t xml:space="preserve">     ПРОСЬБА,     КРАСНЫЕ     СТОЛБЦЫ    НЕ    ОФОРМЛЯТЬ!!!         КРАСНЫЕ     СТОЛБЦЫ    НЕ    ОФОРМЛЯТЬ!!!     </t>
  </si>
  <si>
    <t>Автоматический подсчет</t>
  </si>
  <si>
    <t>Автоматический          подсчет</t>
  </si>
  <si>
    <r>
      <rPr>
        <sz val="10"/>
        <color theme="1"/>
        <rFont val="Arial"/>
      </rPr>
      <t xml:space="preserve">учитель начальных классов </t>
    </r>
    <r>
      <rPr>
        <b/>
        <sz val="10"/>
        <color theme="1"/>
        <rFont val="Arial"/>
      </rPr>
      <t>(кол. чел.)</t>
    </r>
  </si>
  <si>
    <t>кол. часов</t>
  </si>
  <si>
    <r>
      <rPr>
        <sz val="10"/>
        <color theme="1"/>
        <rFont val="Arial"/>
      </rPr>
      <t xml:space="preserve">учитель русского языка и литературы </t>
    </r>
    <r>
      <rPr>
        <b/>
        <sz val="10"/>
        <color theme="1"/>
        <rFont val="Arial"/>
      </rPr>
      <t>(кол. чел.)</t>
    </r>
  </si>
  <si>
    <r>
      <rPr>
        <sz val="10"/>
        <color theme="1"/>
        <rFont val="Arial"/>
      </rPr>
      <t xml:space="preserve">учитель родного (чувашского) языка и литературы </t>
    </r>
    <r>
      <rPr>
        <b/>
        <sz val="10"/>
        <color theme="1"/>
        <rFont val="Arial"/>
      </rPr>
      <t>(кол. чел.)</t>
    </r>
  </si>
  <si>
    <r>
      <rPr>
        <sz val="10"/>
        <color theme="1"/>
        <rFont val="Arial"/>
      </rPr>
      <t xml:space="preserve">учитель математики </t>
    </r>
    <r>
      <rPr>
        <b/>
        <sz val="10"/>
        <color theme="1"/>
        <rFont val="Arial"/>
      </rPr>
      <t>(кол. чел.)</t>
    </r>
  </si>
  <si>
    <r>
      <rPr>
        <sz val="10"/>
        <color theme="1"/>
        <rFont val="Arial"/>
      </rPr>
      <t xml:space="preserve">учитель информатики </t>
    </r>
    <r>
      <rPr>
        <b/>
        <sz val="10"/>
        <color theme="1"/>
        <rFont val="Arial"/>
      </rPr>
      <t>(кол. чел.)</t>
    </r>
  </si>
  <si>
    <r>
      <rPr>
        <sz val="10"/>
        <color theme="1"/>
        <rFont val="Arial"/>
      </rPr>
      <t xml:space="preserve">учитель физики     </t>
    </r>
    <r>
      <rPr>
        <b/>
        <sz val="10"/>
        <color theme="1"/>
        <rFont val="Arial"/>
      </rPr>
      <t xml:space="preserve"> (кол. чел.)</t>
    </r>
  </si>
  <si>
    <r>
      <rPr>
        <sz val="10"/>
        <color theme="1"/>
        <rFont val="Arial"/>
      </rPr>
      <t xml:space="preserve">учитель химии </t>
    </r>
    <r>
      <rPr>
        <b/>
        <sz val="10"/>
        <color theme="1"/>
        <rFont val="Arial"/>
      </rPr>
      <t>(кол. чел.)</t>
    </r>
  </si>
  <si>
    <r>
      <rPr>
        <sz val="10"/>
        <color theme="1"/>
        <rFont val="Arial"/>
      </rPr>
      <t xml:space="preserve">учитель биологии </t>
    </r>
    <r>
      <rPr>
        <b/>
        <sz val="10"/>
        <color theme="1"/>
        <rFont val="Arial"/>
      </rPr>
      <t>(кол. чел.)</t>
    </r>
  </si>
  <si>
    <t>учитель географии (кол. чел.)</t>
  </si>
  <si>
    <t>учитель  английского языка (кол.чел.)</t>
  </si>
  <si>
    <t>учитель французкого языка     (кол. чел.)</t>
  </si>
  <si>
    <t>учитель немецкого языка     (кол. чел.)</t>
  </si>
  <si>
    <t>учитель истории и обществозн. (кол. чел.)</t>
  </si>
  <si>
    <t>учитель физической культуры (кол. чел.)</t>
  </si>
  <si>
    <t>учитель технологии (мальчики) (кол. чел.)</t>
  </si>
  <si>
    <t>учитель технологии (девочки) (кол. чел.)</t>
  </si>
  <si>
    <t>учитель музыки (кол. чел.)</t>
  </si>
  <si>
    <t>учитель ИЗО      (кол. чел.)</t>
  </si>
  <si>
    <r>
      <rPr>
        <b/>
        <sz val="10"/>
        <color rgb="FF999999"/>
        <rFont val="Arial"/>
      </rPr>
      <t>Вакансии педагогических кадров</t>
    </r>
    <r>
      <rPr>
        <b/>
        <sz val="10"/>
        <color theme="1"/>
        <rFont val="Arial"/>
      </rPr>
      <t xml:space="preserve"> </t>
    </r>
    <r>
      <rPr>
        <b/>
        <sz val="10"/>
        <color rgb="FFFF0000"/>
        <rFont val="Arial"/>
      </rPr>
      <t>СТОЛБЕЦ НЕ ТРОГАТЬ! Автоматический подсчет!</t>
    </r>
  </si>
  <si>
    <r>
      <rPr>
        <b/>
        <sz val="10"/>
        <color rgb="FFB7B7B7"/>
        <rFont val="Arial"/>
      </rPr>
      <t>Всего кол. часов</t>
    </r>
    <r>
      <rPr>
        <b/>
        <sz val="10"/>
        <color theme="1"/>
        <rFont val="Arial"/>
      </rPr>
      <t xml:space="preserve"> </t>
    </r>
    <r>
      <rPr>
        <b/>
        <sz val="10"/>
        <color rgb="FFFF0000"/>
        <rFont val="Arial"/>
      </rPr>
      <t xml:space="preserve">СТОЛБЕЦ НЕ ТРОГАТЬ! </t>
    </r>
  </si>
  <si>
    <t>директор, руководитель (кол. чел.)</t>
  </si>
  <si>
    <t>заместитель директора (кол. чел.)</t>
  </si>
  <si>
    <t>преподаватель-организатор ОБЖ                 (кол. чел.)</t>
  </si>
  <si>
    <t>педагог-     организатор                   (кол. чел.)</t>
  </si>
  <si>
    <t>старший вожатый             (кол. чел.)</t>
  </si>
  <si>
    <t>педагог- психолог (кол. чел.)</t>
  </si>
  <si>
    <t>дефектолог (кол. чел.)</t>
  </si>
  <si>
    <t>логопед (кол. чел.)</t>
  </si>
  <si>
    <t>социальный педагог      (кол. чел.)</t>
  </si>
  <si>
    <t>педагог допобразования (хореограф) (кол. чел.)</t>
  </si>
  <si>
    <t>педагог допобразования (вокал)      (кол. чел.)</t>
  </si>
  <si>
    <t>педагог допобразования (художественно-прикл. творчества) (кол. чел.)</t>
  </si>
  <si>
    <t>педагог допобразования (технич. творчества, робототехники, моделирования) (кол. чел.)</t>
  </si>
  <si>
    <t>педагог допобразования (естественно-   научного цикла) (кол. чел.)</t>
  </si>
  <si>
    <t>методист (кол. чел.)</t>
  </si>
  <si>
    <t>воспитатель ГПД</t>
  </si>
  <si>
    <t>тьютор</t>
  </si>
  <si>
    <r>
      <rPr>
        <b/>
        <sz val="10"/>
        <color rgb="FF999999"/>
        <rFont val="Arial"/>
      </rPr>
      <t>Вакансии прочих педработников</t>
    </r>
    <r>
      <rPr>
        <b/>
        <sz val="10"/>
        <color theme="1"/>
        <rFont val="Arial"/>
      </rPr>
      <t xml:space="preserve"> </t>
    </r>
    <r>
      <rPr>
        <b/>
        <sz val="10"/>
        <color rgb="FFFF0000"/>
        <rFont val="Arial"/>
      </rPr>
      <t>СТОЛБЕЦ НЕ ТРОГАТЬ! Автоматический подсчет!</t>
    </r>
  </si>
  <si>
    <r>
      <rPr>
        <b/>
        <sz val="10"/>
        <color rgb="FFB7B7B7"/>
        <rFont val="Arial"/>
      </rPr>
      <t xml:space="preserve">Всего кол. </t>
    </r>
    <r>
      <rPr>
        <b/>
        <sz val="10"/>
        <color rgb="FF999999"/>
        <rFont val="Arial"/>
      </rPr>
      <t>часов</t>
    </r>
    <r>
      <rPr>
        <b/>
        <sz val="10"/>
        <color rgb="FF000000"/>
        <rFont val="Arial"/>
      </rPr>
      <t xml:space="preserve"> </t>
    </r>
    <r>
      <rPr>
        <b/>
        <sz val="10"/>
        <color rgb="FFFF0000"/>
        <rFont val="Arial"/>
      </rPr>
      <t>СТОЛБЕЦ НЕ ТРОГАТЬ! Автоматический подсчет!</t>
    </r>
  </si>
  <si>
    <t>уборщик служебных помещений (кол. чел.)</t>
  </si>
  <si>
    <t>Библиотекарь (кол. чел.)</t>
  </si>
  <si>
    <t>Лаборант (кол. чел.)</t>
  </si>
  <si>
    <t>дворник (кол. чел.)</t>
  </si>
  <si>
    <t>рабочий по обслуживанию и текущему ремонту зданий              (кол. чел.)</t>
  </si>
  <si>
    <t>вахтер     (кол. чел.)</t>
  </si>
  <si>
    <t>повар (кол. чел.)</t>
  </si>
  <si>
    <t>официант</t>
  </si>
  <si>
    <t>секретарь руководителя (кол. чел.)</t>
  </si>
  <si>
    <t>звукооператор (кол. чел.)</t>
  </si>
  <si>
    <t>водитель (кол. чел.)</t>
  </si>
  <si>
    <t>электрик (кол. чел.)</t>
  </si>
  <si>
    <t>инженер (кол. чел.)</t>
  </si>
  <si>
    <t>специалист по охране труда (кол. чел.)</t>
  </si>
  <si>
    <r>
      <rPr>
        <b/>
        <sz val="10"/>
        <color rgb="FFB7B7B7"/>
        <rFont val="Arial"/>
      </rPr>
      <t>Вакансии обслуживающего персонала</t>
    </r>
    <r>
      <rPr>
        <b/>
        <sz val="10"/>
        <color theme="1"/>
        <rFont val="Arial"/>
      </rPr>
      <t xml:space="preserve"> </t>
    </r>
    <r>
      <rPr>
        <b/>
        <sz val="10"/>
        <color rgb="FFFF0000"/>
        <rFont val="Arial"/>
      </rPr>
      <t>СТОЛБЕЦ НЕ ТРОГАТЬ! Автоматический подсчет!</t>
    </r>
  </si>
  <si>
    <r>
      <rPr>
        <sz val="10"/>
        <color rgb="FFB7B7B7"/>
        <rFont val="Arial"/>
      </rPr>
      <t>Всего кол. часов</t>
    </r>
    <r>
      <rPr>
        <sz val="10"/>
        <color rgb="FF000000"/>
        <rFont val="Arial"/>
      </rPr>
      <t xml:space="preserve"> </t>
    </r>
    <r>
      <rPr>
        <b/>
        <sz val="10"/>
        <color rgb="FFFF0000"/>
        <rFont val="Arial"/>
      </rPr>
      <t xml:space="preserve">СТОЛБЕЦ НЕ ТРОГАТЬ! </t>
    </r>
  </si>
  <si>
    <r>
      <rPr>
        <b/>
        <sz val="10"/>
        <color rgb="FFB7B7B7"/>
        <rFont val="Arial"/>
      </rPr>
      <t>Общее количество вакансий</t>
    </r>
    <r>
      <rPr>
        <b/>
        <sz val="10"/>
        <color theme="1"/>
        <rFont val="Arial"/>
      </rPr>
      <t xml:space="preserve"> </t>
    </r>
    <r>
      <rPr>
        <b/>
        <sz val="10"/>
        <color rgb="FFFF0000"/>
        <rFont val="Arial"/>
      </rPr>
      <t>СТОЛБЕЦ НЕ ТРОГАТЬ! Автоматический подсчет!</t>
    </r>
  </si>
  <si>
    <r>
      <rPr>
        <sz val="10"/>
        <color rgb="FFB7B7B7"/>
        <rFont val="Arial"/>
      </rPr>
      <t xml:space="preserve">Всего  кол. часов </t>
    </r>
    <r>
      <rPr>
        <sz val="10"/>
        <color rgb="FFFF0000"/>
        <rFont val="Arial"/>
      </rPr>
      <t xml:space="preserve">СТОЛБЕЦ НЕ ТРОГАТЬ! </t>
    </r>
  </si>
  <si>
    <t>социальный педагог</t>
  </si>
  <si>
    <t>педагог-психолог</t>
  </si>
  <si>
    <t>Кад.школа</t>
  </si>
  <si>
    <t>учитель математики</t>
  </si>
  <si>
    <t>учитель истории</t>
  </si>
  <si>
    <t>учитель музыки</t>
  </si>
  <si>
    <t>вожатая</t>
  </si>
  <si>
    <t>Педагогические работники, имеющие высшую квалификационную категорию</t>
  </si>
  <si>
    <t>Педагогические работники, имеющие первую квалификационную категорию</t>
  </si>
  <si>
    <t>Кол-во человек</t>
  </si>
  <si>
    <t>Образец</t>
  </si>
  <si>
    <t>Столбцы D и I должны иметь одинаковую цифру.                          Красные столбцы не трогать!!!</t>
  </si>
  <si>
    <r>
      <rPr>
        <sz val="24"/>
        <color theme="1"/>
        <rFont val="Arial"/>
      </rPr>
      <t>Общее количество</t>
    </r>
    <r>
      <rPr>
        <b/>
        <sz val="24"/>
        <color theme="1"/>
        <rFont val="Arial"/>
      </rPr>
      <t xml:space="preserve"> </t>
    </r>
    <r>
      <rPr>
        <b/>
        <sz val="24"/>
        <color rgb="FFFF0000"/>
        <rFont val="Arial"/>
      </rPr>
      <t>педагогических</t>
    </r>
    <r>
      <rPr>
        <b/>
        <sz val="24"/>
        <color theme="1"/>
        <rFont val="Arial"/>
      </rPr>
      <t xml:space="preserve"> </t>
    </r>
    <r>
      <rPr>
        <b/>
        <sz val="24"/>
        <color rgb="FFFF0000"/>
        <rFont val="Arial"/>
      </rPr>
      <t>работников</t>
    </r>
    <r>
      <rPr>
        <sz val="24"/>
        <color theme="1"/>
        <rFont val="Arial"/>
      </rPr>
      <t>, чел.</t>
    </r>
  </si>
  <si>
    <t>Молодые педагоги со стажем работы до 3-х лет</t>
  </si>
  <si>
    <t>Педагоги, имеющие ученую степень кандидата и доктора наук</t>
  </si>
  <si>
    <t>Педагоги, имеющие звание "Заслуженный учитель ЧР"</t>
  </si>
  <si>
    <t>Педагоги, имеющие звание «Почетный работник общего образования РФ»</t>
  </si>
  <si>
    <t>Педагоги, имеющие звание «Почетный работник воспитания и просвещения РФ»</t>
  </si>
  <si>
    <r>
      <rPr>
        <b/>
        <sz val="12"/>
        <color theme="1"/>
        <rFont val="Arial"/>
      </rPr>
      <t xml:space="preserve">Руководящий состав </t>
    </r>
    <r>
      <rPr>
        <sz val="12"/>
        <color theme="1"/>
        <rFont val="Arial"/>
      </rPr>
      <t>(директор, замы)</t>
    </r>
    <r>
      <rPr>
        <b/>
        <sz val="12"/>
        <color theme="1"/>
        <rFont val="Arial"/>
      </rPr>
      <t xml:space="preserve">, </t>
    </r>
    <r>
      <rPr>
        <b/>
        <sz val="12"/>
        <color rgb="FFFF0000"/>
        <rFont val="Arial"/>
      </rPr>
      <t>кроме заместителя по АХР</t>
    </r>
    <r>
      <rPr>
        <b/>
        <sz val="12"/>
        <color theme="1"/>
        <rFont val="Arial"/>
      </rPr>
      <t>, чел.</t>
    </r>
  </si>
  <si>
    <r>
      <rPr>
        <b/>
        <sz val="12"/>
        <color theme="1"/>
        <rFont val="Arial"/>
      </rPr>
      <t xml:space="preserve">Педагогический состав </t>
    </r>
    <r>
      <rPr>
        <sz val="12"/>
        <color theme="1"/>
        <rFont val="Arial"/>
      </rPr>
      <t>(учителя, прочие педработники, методисты)</t>
    </r>
    <r>
      <rPr>
        <b/>
        <sz val="12"/>
        <color theme="1"/>
        <rFont val="Arial"/>
      </rPr>
      <t>, чел.</t>
    </r>
  </si>
  <si>
    <r>
      <rPr>
        <b/>
        <sz val="12"/>
        <color rgb="FF999999"/>
        <rFont val="Arial"/>
      </rPr>
      <t>Всего</t>
    </r>
    <r>
      <rPr>
        <b/>
        <sz val="12"/>
        <color rgb="FFFF0000"/>
        <rFont val="Arial"/>
      </rPr>
      <t>СТОЛБЕЦ НЕ ТРОГАТЬ! Автоматический подсчет!</t>
    </r>
  </si>
  <si>
    <t>до 30 лет</t>
  </si>
  <si>
    <t>до 35 лет</t>
  </si>
  <si>
    <t>от 35 до 55 лет</t>
  </si>
  <si>
    <t>от 55 лет</t>
  </si>
  <si>
    <r>
      <rPr>
        <sz val="12"/>
        <color rgb="FF999999"/>
        <rFont val="Arial"/>
      </rPr>
      <t>Всего</t>
    </r>
    <r>
      <rPr>
        <sz val="12"/>
        <color rgb="FF000000"/>
        <rFont val="Arial"/>
      </rPr>
      <t xml:space="preserve"> </t>
    </r>
    <r>
      <rPr>
        <b/>
        <sz val="12"/>
        <color rgb="FFFF0000"/>
        <rFont val="Arial"/>
      </rPr>
      <t>СТОЛБЕЦ НЕ ТРОГАТЬ! Автоматический подсчет!</t>
    </r>
  </si>
  <si>
    <r>
      <rPr>
        <b/>
        <sz val="12"/>
        <color theme="1"/>
        <rFont val="Arial"/>
      </rPr>
      <t xml:space="preserve">доля % </t>
    </r>
    <r>
      <rPr>
        <b/>
        <sz val="12"/>
        <color rgb="FFFF0000"/>
        <rFont val="Arial"/>
      </rPr>
      <t>НЕ ТРОГАТЬ!!! Автоматический подсчет!</t>
    </r>
  </si>
  <si>
    <r>
      <rPr>
        <b/>
        <sz val="12"/>
        <color rgb="FF000000"/>
        <rFont val="Arial"/>
      </rPr>
      <t xml:space="preserve">доля % </t>
    </r>
    <r>
      <rPr>
        <b/>
        <sz val="12"/>
        <color rgb="FFFF0000"/>
        <rFont val="Arial"/>
      </rPr>
      <t>НЕ ТРОГАТЬ!!! Автоматический подсчет!</t>
    </r>
  </si>
  <si>
    <r>
      <rPr>
        <b/>
        <sz val="12"/>
        <color theme="1"/>
        <rFont val="Arial"/>
      </rPr>
      <t xml:space="preserve">доля % </t>
    </r>
    <r>
      <rPr>
        <b/>
        <sz val="12"/>
        <color rgb="FFFF0000"/>
        <rFont val="Arial"/>
      </rPr>
      <t>НЕ ТРОГАТЬ!!! Автоматический подсчет!</t>
    </r>
  </si>
  <si>
    <r>
      <rPr>
        <b/>
        <sz val="12"/>
        <color theme="1"/>
        <rFont val="Arial"/>
      </rPr>
      <t xml:space="preserve">доля % </t>
    </r>
    <r>
      <rPr>
        <b/>
        <sz val="12"/>
        <color rgb="FFFF0000"/>
        <rFont val="Arial"/>
      </rPr>
      <t>НЕ ТРОГАТЬ!!! Автоматический подсчет!</t>
    </r>
  </si>
  <si>
    <r>
      <rPr>
        <b/>
        <sz val="12"/>
        <color theme="1"/>
        <rFont val="Arial"/>
      </rPr>
      <t xml:space="preserve">доля % </t>
    </r>
    <r>
      <rPr>
        <b/>
        <sz val="12"/>
        <color rgb="FFFF0000"/>
        <rFont val="Arial"/>
      </rPr>
      <t>НЕ ТРОГАТЬ!!! Автоматический подсчет!</t>
    </r>
  </si>
  <si>
    <r>
      <rPr>
        <b/>
        <sz val="12"/>
        <color theme="1"/>
        <rFont val="Arial"/>
      </rPr>
      <t xml:space="preserve">доля % </t>
    </r>
    <r>
      <rPr>
        <b/>
        <sz val="12"/>
        <color rgb="FFFF0000"/>
        <rFont val="Arial"/>
      </rPr>
      <t>НЕ ТРОГАТЬ!!! Автоматический подсчет!</t>
    </r>
  </si>
  <si>
    <r>
      <rPr>
        <b/>
        <sz val="12"/>
        <color theme="1"/>
        <rFont val="Arial"/>
      </rPr>
      <t xml:space="preserve">доля % </t>
    </r>
    <r>
      <rPr>
        <b/>
        <sz val="12"/>
        <color rgb="FFFF0000"/>
        <rFont val="Arial"/>
      </rPr>
      <t>НЕ ТРОГАТЬ!!! Автоматический подсчет!</t>
    </r>
  </si>
  <si>
    <t>Наименование  ОО</t>
  </si>
  <si>
    <t>ЧРИО</t>
  </si>
  <si>
    <t>Учитель технологии</t>
  </si>
  <si>
    <t>учитель</t>
  </si>
  <si>
    <t>Учитель начальных классов</t>
  </si>
  <si>
    <t>ООО "Инфоурок"</t>
  </si>
  <si>
    <t>ЧГПУ им.И.Я.Яковлева</t>
  </si>
  <si>
    <t>Профпереподготовка сентябрь-декабрь 2021</t>
  </si>
  <si>
    <r>
      <rPr>
        <b/>
        <sz val="11"/>
        <color theme="1"/>
        <rFont val="Arial"/>
      </rPr>
      <t xml:space="preserve">Профпереподготовка </t>
    </r>
    <r>
      <rPr>
        <b/>
        <sz val="11"/>
        <color rgb="FFFF0000"/>
        <rFont val="Arial"/>
      </rPr>
      <t>апрель-май 2021 г.</t>
    </r>
  </si>
  <si>
    <t>Профпереподготовка сентябрь-декабрь 2020 г.</t>
  </si>
  <si>
    <r>
      <rPr>
        <b/>
        <sz val="11"/>
        <color theme="1"/>
        <rFont val="Arial"/>
      </rPr>
      <t xml:space="preserve">Профпереподготовка </t>
    </r>
    <r>
      <rPr>
        <b/>
        <sz val="11"/>
        <color rgb="FFFF0000"/>
        <rFont val="Arial"/>
      </rPr>
      <t>январь-март 2021 г.</t>
    </r>
  </si>
  <si>
    <t>Общее количество человек, прошедших переподготовку</t>
  </si>
  <si>
    <t>Специальность до переподготовки</t>
  </si>
  <si>
    <t>Специальность, полученная в результате переподготовки</t>
  </si>
  <si>
    <t>Название образовательной организации, в которой педагог проходил переподготовку</t>
  </si>
  <si>
    <r>
      <rPr>
        <b/>
        <sz val="11"/>
        <color theme="1"/>
        <rFont val="Arial"/>
      </rPr>
      <t>Общее количество человек, прошедших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>проходящих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 xml:space="preserve"> переподготовку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</si>
  <si>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Количество сотрудников  </t>
    </r>
    <r>
      <rPr>
        <b/>
        <sz val="11"/>
        <color rgb="FFFF0000"/>
        <rFont val="Arial"/>
      </rPr>
      <t>(50-59 лет женщины, 50-64 лет мужчины)</t>
    </r>
    <r>
      <rPr>
        <b/>
        <sz val="11"/>
        <color theme="1"/>
        <rFont val="Arial"/>
      </rPr>
      <t xml:space="preserve"> </t>
    </r>
    <r>
      <rPr>
        <b/>
        <sz val="11"/>
        <color rgb="FFFF0000"/>
        <rFont val="Arial"/>
      </rPr>
      <t>всего в ОО</t>
    </r>
  </si>
  <si>
    <r>
      <rPr>
        <b/>
        <sz val="11"/>
        <color theme="1"/>
        <rFont val="Arial"/>
      </rPr>
      <t xml:space="preserve">Количество человек, прошедших/проходящих/ переподготовку по проекту "Старшее поколение" (50 лет и старше)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</si>
  <si>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Количество человек, прошедших/проходящих/ переподготовку по проекту "Демография" (для женщин, имеющих детей до 3 лет)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</si>
  <si>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Количество человек, прошедших/проходящих/ переподготовку за свой счет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</si>
  <si>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Специальность, полученная/получаемая/ в результате переподготовки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</si>
  <si>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>Общее количество человек, прошедших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>проходящих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 xml:space="preserve"> переподготовку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</si>
  <si>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>Общее количество человек, прошедших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>проходящих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 xml:space="preserve"> переподготовку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</si>
  <si>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Количество сотрудников  </t>
    </r>
    <r>
      <rPr>
        <b/>
        <sz val="11"/>
        <color rgb="FFFF0000"/>
        <rFont val="Arial"/>
      </rPr>
      <t>(50-59 лет женщины, 50-64 лет мужчины)</t>
    </r>
    <r>
      <rPr>
        <b/>
        <sz val="11"/>
        <color theme="1"/>
        <rFont val="Arial"/>
      </rPr>
      <t xml:space="preserve"> </t>
    </r>
    <r>
      <rPr>
        <b/>
        <sz val="11"/>
        <color rgb="FFFF0000"/>
        <rFont val="Arial"/>
      </rPr>
      <t>всего в ОО</t>
    </r>
  </si>
  <si>
    <r>
      <rPr>
        <b/>
        <sz val="11"/>
        <color theme="1"/>
        <rFont val="Arial"/>
      </rPr>
      <t xml:space="preserve">Количество человек, прошедших/проходящих/ переподготовку по проекту "Старшее поколение" (50 лет и старше)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</si>
  <si>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Количество человек, прошедших/проходящих/ переподготовку по проекту "Демография" (для женщин, имеющих детей до 3 лет)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</si>
  <si>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Количество человек, прошедших/проходящих/ переподготовку за свой счет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</si>
  <si>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Специальность, полученная/получаемая/ в результате переподготовки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</si>
  <si>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>Общее количество человек, прошедших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>проходящих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 xml:space="preserve"> переподготовку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</si>
  <si>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>Общее количество человек, прошедших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>проходящих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 xml:space="preserve"> переподготовку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</si>
  <si>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Количество сотрудников  </t>
    </r>
    <r>
      <rPr>
        <b/>
        <sz val="11"/>
        <color rgb="FFFF0000"/>
        <rFont val="Arial"/>
      </rPr>
      <t>(50-59 лет женщины, 50-64 лет мужчины)</t>
    </r>
    <r>
      <rPr>
        <b/>
        <sz val="11"/>
        <color theme="1"/>
        <rFont val="Arial"/>
      </rPr>
      <t xml:space="preserve"> </t>
    </r>
    <r>
      <rPr>
        <b/>
        <sz val="11"/>
        <color rgb="FFFF0000"/>
        <rFont val="Arial"/>
      </rPr>
      <t>всего в ОО</t>
    </r>
  </si>
  <si>
    <r>
      <rPr>
        <b/>
        <sz val="11"/>
        <color theme="1"/>
        <rFont val="Arial"/>
      </rPr>
      <t xml:space="preserve">Количество человек, прошедших/проходящих/ переподготовку по проекту "Старшее поколение" (50 лет и старше)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</si>
  <si>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Количество человек, прошедших/проходящих/ переподготовку по проекту "Демография" (для женщин, имеющих детей до 3 лет)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</si>
  <si>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Количество человек, прошедших/проходящих/ переподготовку за свой счет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</si>
  <si>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 xml:space="preserve">Специальность, полученная/получаемая/ в результате переподготовки </t>
    </r>
    <r>
      <rPr>
        <b/>
        <sz val="11"/>
        <color rgb="FFFF0000"/>
        <rFont val="Arial"/>
      </rPr>
      <t>(УКАЗЫВАЕМ через ДРОБЬ)</t>
    </r>
  </si>
  <si>
    <r>
      <rPr>
        <b/>
        <sz val="11"/>
        <color theme="1"/>
        <rFont val="Arial"/>
      </rPr>
      <t>Общее количество человек, прошедших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>проходящих</t>
    </r>
    <r>
      <rPr>
        <b/>
        <sz val="11"/>
        <color rgb="FFFF0000"/>
        <rFont val="Arial"/>
      </rPr>
      <t>/</t>
    </r>
    <r>
      <rPr>
        <b/>
        <sz val="11"/>
        <color theme="1"/>
        <rFont val="Arial"/>
      </rPr>
      <t xml:space="preserve"> переподготовку </t>
    </r>
    <r>
      <rPr>
        <b/>
        <sz val="11"/>
        <color rgb="FFFF0000"/>
        <rFont val="Arial"/>
      </rPr>
      <t>(УКАЗЫВАЕМ через ДРОБЬ)</t>
    </r>
  </si>
  <si>
    <t>0/2</t>
  </si>
  <si>
    <t>2/0</t>
  </si>
  <si>
    <t>?/?</t>
  </si>
  <si>
    <t>0/0</t>
  </si>
  <si>
    <t>0/1</t>
  </si>
  <si>
    <t>педагог основ безопасности жизнедеятельности</t>
  </si>
  <si>
    <t>ГМУ</t>
  </si>
  <si>
    <t>ФГБОУ ВПО "ЧГУ им. И. Н. Ульянова"</t>
  </si>
  <si>
    <t>1/0</t>
  </si>
  <si>
    <t>Государственное и муниципальное управление/менеджер</t>
  </si>
  <si>
    <t>0/ учитель начальных классов</t>
  </si>
  <si>
    <t>0/</t>
  </si>
  <si>
    <t>Графическая графика и дизайн/английский язык</t>
  </si>
  <si>
    <t>46/7</t>
  </si>
  <si>
    <t>7/0</t>
  </si>
  <si>
    <t>0/государственное и муниципальное управление</t>
  </si>
  <si>
    <t>экономист</t>
  </si>
  <si>
    <t>СОШ №3</t>
  </si>
  <si>
    <t xml:space="preserve">Организация работы классного руководителя в образовательной организации/Ведение профессиональной деятельности в сфере психолого-педагогического сопровождения образовательного процесса в дошкольных образовательных  организациях </t>
  </si>
  <si>
    <t>Учитель (преподаватель) изобразительного
искусства в общеобразовательных организациях и организациях
профессионального образования, Цифровой куратор в сфере общего образования /Цифровой куратор в сфере общего образования</t>
  </si>
  <si>
    <t>Начальные классы/0</t>
  </si>
  <si>
    <t>"Организация работы классного руководителя в образовательной организации"</t>
  </si>
  <si>
    <t>"Цифровая грамотность педагогического работника"</t>
  </si>
  <si>
    <t>27/16</t>
  </si>
  <si>
    <t>Учитель, преподаватель технологии/0</t>
  </si>
  <si>
    <t>Цифровая грамотность педагогического работника, учитель начальных классов</t>
  </si>
  <si>
    <t>учитель русского языка</t>
  </si>
  <si>
    <t>менеджер в образовании</t>
  </si>
  <si>
    <t>Актион Университет</t>
  </si>
  <si>
    <t>Цифровая грамотность пед.работника</t>
  </si>
  <si>
    <t>Менеджмент в образовании в условиях реализации ФГОС нового поколения</t>
  </si>
  <si>
    <t>ЧОУ ДПО «Институт повышения квалификации и профессиональной переподготовки», г. Санкт-Петербург</t>
  </si>
  <si>
    <t>Управление образовательной организацией</t>
  </si>
  <si>
    <t>ООО "Московский институт профессиональной переподготовки и повышения квалификации педагогов", г. Москва</t>
  </si>
  <si>
    <t>44/0</t>
  </si>
  <si>
    <t>Цифровая грамотность
педагогического работника</t>
  </si>
  <si>
    <t>44/1</t>
  </si>
  <si>
    <t>организатор-преподаватель ОБЖ</t>
  </si>
  <si>
    <t>13/0</t>
  </si>
  <si>
    <t>0/учитель физической культуры</t>
  </si>
  <si>
    <t>15/0</t>
  </si>
  <si>
    <t>0/физическая культура</t>
  </si>
  <si>
    <t>8/22</t>
  </si>
  <si>
    <t>8/23</t>
  </si>
  <si>
    <t>4/0</t>
  </si>
  <si>
    <t>2/учитель математики; 1/учитель-логопед; 1/государственное и муниципальное управление</t>
  </si>
  <si>
    <t>0/3</t>
  </si>
  <si>
    <t>0/4</t>
  </si>
  <si>
    <t>2-учитель математики; 1-учитель-логопед; 1-государственное и муниципальное управление</t>
  </si>
  <si>
    <t>учитель физкультуры</t>
  </si>
  <si>
    <t>"Специалист по охране труда"</t>
  </si>
  <si>
    <t>"Актион-МЦФЭР"</t>
  </si>
  <si>
    <t>учитель-дефектолог/0</t>
  </si>
  <si>
    <t>1/1</t>
  </si>
  <si>
    <t>классный руководитель /0</t>
  </si>
  <si>
    <t>35/0</t>
  </si>
  <si>
    <t>Инженер-баллист</t>
  </si>
  <si>
    <t>педагог дополнительного образования</t>
  </si>
  <si>
    <t>учитель начальных классов/дошкольное воспитание</t>
  </si>
  <si>
    <t>0/учитель русского языка и литературы</t>
  </si>
  <si>
    <t>0/учитель начальных классов</t>
  </si>
  <si>
    <t>0/10</t>
  </si>
  <si>
    <t>менеджмент в образвание</t>
  </si>
  <si>
    <t>ГМУ/0</t>
  </si>
  <si>
    <t>0/ГМУ</t>
  </si>
  <si>
    <t>юрист</t>
  </si>
  <si>
    <t>нач.кл,психолог/юридическое</t>
  </si>
  <si>
    <t>0/юрист,учитель начальных класов,психолог</t>
  </si>
  <si>
    <t>Цифровая грамотность педагогического работника/0</t>
  </si>
  <si>
    <t>Педагогическая деятельность в обшеобразовательной организации, Организация работы классного руководителя в образовательной организации/0</t>
  </si>
  <si>
    <t>0,/0</t>
  </si>
  <si>
    <t>Менеджмент в общем образовании; Организация работы классного руководителя в образовательной организации /0</t>
  </si>
  <si>
    <t>9/0</t>
  </si>
  <si>
    <t>Профессиональная деятельность логопеда в ОО; Цифровой куратор в сфере образования/ 0</t>
  </si>
  <si>
    <t>Цифровой куратор в сфере образования; Учитель
французского языка / 0</t>
  </si>
  <si>
    <t>Социальный педагог   и учитель права</t>
  </si>
  <si>
    <t xml:space="preserve">Преподавание истории в образовательных организациях </t>
  </si>
  <si>
    <t xml:space="preserve">ООО "Центр инновационного образования и воспитания" </t>
  </si>
  <si>
    <t>Государственное и муниципальное управление</t>
  </si>
  <si>
    <t>0/учитель истории и обществознания; государственное и муниципальное управление</t>
  </si>
  <si>
    <t>учитель истории и обществознания/государственное и муниципальное управление</t>
  </si>
  <si>
    <t>Провизор, формацевт</t>
  </si>
  <si>
    <t>Русский язык и литература:т теория и методика преподавания в образовательной организации 1 чел</t>
  </si>
  <si>
    <t xml:space="preserve">ООО "Инфоурок" </t>
  </si>
  <si>
    <t>педагог ОДНКНР и ОРКСЭ</t>
  </si>
  <si>
    <t>Государственное управление в сфере образования, внедрение и функционирование целевой модели цифровой образовательной среды/0</t>
  </si>
  <si>
    <t>Государственное и муниципальное управление/0</t>
  </si>
  <si>
    <t>Учитель ИЗО</t>
  </si>
  <si>
    <t>Актион Университет Онлайн образование</t>
  </si>
  <si>
    <t xml:space="preserve">Государственное муниципальное управление/0
</t>
  </si>
  <si>
    <t>Цифровая грамотность педагогического работника/0
Государственное муниципальное управление/1</t>
  </si>
  <si>
    <t>33/1</t>
  </si>
  <si>
    <t>/педагог-психолог</t>
  </si>
  <si>
    <t>2/1</t>
  </si>
  <si>
    <t>Цифровая грамотность педагогического работника / 0</t>
  </si>
  <si>
    <t>Преподавание информатики в образовательных организациях, Преподавание в начальных классах /0</t>
  </si>
  <si>
    <t>00/0</t>
  </si>
  <si>
    <t>начальное обоазование</t>
  </si>
  <si>
    <t>Теория и методика обучения и воспитания младших школьников/0</t>
  </si>
  <si>
    <t>0|0</t>
  </si>
  <si>
    <t>Учитель родного языка и литературы</t>
  </si>
  <si>
    <t>Перевод и переводоведение (английский язык)</t>
  </si>
  <si>
    <t>Учитель английского языка</t>
  </si>
  <si>
    <t xml:space="preserve">Учитель биологии, 
</t>
  </si>
  <si>
    <t>"Государственное и муниципальное управление"</t>
  </si>
  <si>
    <t>ФГБОУ ВО "ЧГПУ им. И. Я. Яковлева"</t>
  </si>
  <si>
    <t>"Организация работы классного руководителя в образовательной организации", "Государственное и муниципальное управление"/"Государственное и муниципальное управление"</t>
  </si>
  <si>
    <t>государственное и муниципальное управление</t>
  </si>
  <si>
    <t>0/5</t>
  </si>
  <si>
    <t xml:space="preserve">Цифровая грамотность педагогического работника/Педагог дополнительного образования  </t>
  </si>
  <si>
    <t>29/2</t>
  </si>
  <si>
    <t xml:space="preserve">Учитель </t>
  </si>
  <si>
    <t xml:space="preserve">ЧРИО </t>
  </si>
  <si>
    <t>АНОДПО "Федеральный институт повышения калификации и переподготовки.г.Москва</t>
  </si>
  <si>
    <t>педагогическое образование: педагог-библиотекарь, педагогическое образование:учитель начальных классов</t>
  </si>
  <si>
    <t>Теория и методика начального общего образования. Цифровая грамотность педагогического работника/Цифровая грамотность педагогического работника</t>
  </si>
  <si>
    <t>педагогическое образование: педагог-библиотекарь, управление персоналом</t>
  </si>
  <si>
    <t>прикладная информатика ( в экономике)</t>
  </si>
  <si>
    <t>менеджмент в образовании</t>
  </si>
  <si>
    <t xml:space="preserve">учитель начальных классов/Менеджмент в образовании </t>
  </si>
  <si>
    <t>Менеджмент в образовании/Учитель начальных классов</t>
  </si>
  <si>
    <t>Экономист-менеджер</t>
  </si>
  <si>
    <t>0/теория и методика обучения младших школьников</t>
  </si>
  <si>
    <t>еория и методика обучения младших школьников/теория и методика обучения младших школьников</t>
  </si>
  <si>
    <t>учитель-логопед с дополнительной квалификацией "педагог-дефектолог"</t>
  </si>
  <si>
    <t>Автономная некомерческая организация дополнительного профессионального образования "ПЛАТФОРМА"</t>
  </si>
  <si>
    <t>0/"Педагог-психолог"</t>
  </si>
  <si>
    <t>"Преподаватель-организатор ОБЖ" и "Учитель. Преподаватель химии"/0</t>
  </si>
  <si>
    <t>учитель физической культуры/0</t>
  </si>
  <si>
    <t xml:space="preserve">0/учитель начальных классов </t>
  </si>
  <si>
    <t>16/0</t>
  </si>
  <si>
    <t>управление персоналом</t>
  </si>
  <si>
    <t>бухгалтер по зарплате</t>
  </si>
  <si>
    <t>Актион-МЦФЭР</t>
  </si>
  <si>
    <t>0/12</t>
  </si>
  <si>
    <t>0/Педагог дополнительного образования</t>
  </si>
  <si>
    <t>0/13</t>
  </si>
  <si>
    <t>0/8</t>
  </si>
  <si>
    <t>технология с\х производства</t>
  </si>
  <si>
    <t>руководитель отделом кадров</t>
  </si>
  <si>
    <t>0\0</t>
  </si>
  <si>
    <t>24 человека в 2020 году прошли переподготовку</t>
  </si>
  <si>
    <t>Наличие программы поддержки молодых педагогов в ОО(методическое сопровождение, наставничество и др.) (да/нет)</t>
  </si>
  <si>
    <t>да</t>
  </si>
  <si>
    <t>Количество молодых педагогов со стажем от 1 до 3 лет</t>
  </si>
  <si>
    <t>Количество молодых педагогов,за которыми закреплены наставники</t>
  </si>
  <si>
    <t>Количество педагогов, выполняющих функции наставников</t>
  </si>
  <si>
    <t xml:space="preserve">Кадетская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</si>
</sst>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"/>
    <numFmt numFmtId="165" formatCode="d\ m"/>
  </numFmts>
  <fonts count="60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9"/>
      <color rgb="FF000000"/>
      <name val="Arial"/>
    </font>
    <font>
      <sz val="10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sz val="11"/>
      <color theme="1"/>
      <name val="&quot;Times New Roman&quot;"/>
    </font>
    <font>
      <sz val="10"/>
      <color rgb="FF000000"/>
      <name val="Roboto"/>
    </font>
    <font>
      <sz val="10"/>
      <color theme="1"/>
      <name val="Roboto"/>
    </font>
    <font>
      <sz val="12"/>
      <color rgb="FF000000"/>
      <name val="Times New Roman"/>
    </font>
    <font>
      <sz val="12"/>
      <color theme="1"/>
      <name val="Arial"/>
    </font>
    <font>
      <b/>
      <sz val="12"/>
      <color rgb="FFFF0000"/>
      <name val="Arial"/>
    </font>
    <font>
      <sz val="12"/>
      <color theme="1"/>
      <name val="Times New Roman"/>
    </font>
    <font>
      <sz val="12"/>
      <color rgb="FFF4CCCC"/>
      <name val="Times New Roman"/>
    </font>
    <font>
      <sz val="10"/>
      <color theme="1"/>
      <name val="Serif"/>
    </font>
    <font>
      <b/>
      <sz val="11"/>
      <color theme="1"/>
      <name val="Arial"/>
    </font>
    <font>
      <b/>
      <sz val="12"/>
      <color rgb="FF000000"/>
      <name val="Times New Roman"/>
    </font>
    <font>
      <b/>
      <sz val="18"/>
      <color rgb="FFFF0000"/>
      <name val="Arial"/>
    </font>
    <font>
      <u/>
      <sz val="10"/>
      <color theme="0"/>
      <name val="Arial"/>
    </font>
    <font>
      <sz val="10"/>
      <color theme="0"/>
      <name val="Arial"/>
    </font>
    <font>
      <sz val="12"/>
      <color theme="0"/>
      <name val="Times New Roman"/>
    </font>
    <font>
      <sz val="10"/>
      <color rgb="FFFFFFFF"/>
      <name val="Arial"/>
    </font>
    <font>
      <b/>
      <sz val="12"/>
      <color theme="1"/>
      <name val="Arial"/>
    </font>
    <font>
      <b/>
      <sz val="10"/>
      <color theme="0"/>
      <name val="Arial"/>
    </font>
    <font>
      <b/>
      <i/>
      <sz val="12"/>
      <color rgb="FFFF0000"/>
      <name val="Roboto"/>
    </font>
    <font>
      <b/>
      <i/>
      <sz val="12"/>
      <color rgb="FFFF0000"/>
      <name val="Arial"/>
    </font>
    <font>
      <b/>
      <sz val="10"/>
      <color rgb="FF000000"/>
      <name val="Roboto"/>
    </font>
    <font>
      <sz val="10"/>
      <color theme="1"/>
      <name val="Times New Roman"/>
    </font>
    <font>
      <sz val="11"/>
      <color theme="1"/>
      <name val="Times New Roman"/>
    </font>
    <font>
      <sz val="10"/>
      <color rgb="FFFF0000"/>
      <name val="Arial"/>
    </font>
    <font>
      <sz val="11"/>
      <color rgb="FF000000"/>
      <name val="Times New Roman"/>
    </font>
    <font>
      <sz val="11"/>
      <color rgb="FF333333"/>
      <name val="Times New Roman"/>
    </font>
    <font>
      <sz val="11"/>
      <color rgb="FF000000"/>
      <name val="&quot;Times New Roman&quot;"/>
    </font>
    <font>
      <b/>
      <sz val="10"/>
      <color rgb="FFFF0000"/>
      <name val="Arial"/>
    </font>
    <font>
      <sz val="11"/>
      <color rgb="FF000000"/>
      <name val="Arial"/>
    </font>
    <font>
      <sz val="24"/>
      <color rgb="FFFF0000"/>
      <name val="Arial"/>
    </font>
    <font>
      <b/>
      <sz val="10"/>
      <color rgb="FF000000"/>
      <name val="Arial"/>
    </font>
    <font>
      <b/>
      <sz val="24"/>
      <color theme="1"/>
      <name val="Arial"/>
    </font>
    <font>
      <b/>
      <sz val="12"/>
      <color rgb="FF000000"/>
      <name val="Arial"/>
    </font>
    <font>
      <sz val="12"/>
      <color rgb="FF000000"/>
      <name val="Inconsolata"/>
    </font>
    <font>
      <sz val="12"/>
      <color rgb="FF000000"/>
      <name val="Arial"/>
    </font>
    <font>
      <b/>
      <sz val="11"/>
      <color rgb="FFFF0000"/>
      <name val="Arial"/>
    </font>
    <font>
      <sz val="11"/>
      <color rgb="FFFF0000"/>
      <name val="Arial"/>
    </font>
    <font>
      <b/>
      <sz val="11"/>
      <color rgb="FFFF0000"/>
      <name val="Times New Roman"/>
    </font>
    <font>
      <sz val="11"/>
      <color rgb="FF000000"/>
      <name val="Roboto"/>
    </font>
    <font>
      <b/>
      <sz val="24"/>
      <color rgb="FFFF0000"/>
      <name val="Arial"/>
    </font>
    <font>
      <b/>
      <sz val="12"/>
      <color rgb="FFFF0000"/>
      <name val="Times New Roman"/>
    </font>
    <font>
      <sz val="12"/>
      <color rgb="FFFFFFFF"/>
      <name val="Times New Roman"/>
    </font>
    <font>
      <b/>
      <sz val="10"/>
      <color rgb="FF999999"/>
      <name val="Arial"/>
    </font>
    <font>
      <b/>
      <sz val="10"/>
      <color rgb="FFB7B7B7"/>
      <name val="Arial"/>
    </font>
    <font>
      <sz val="10"/>
      <color rgb="FFB7B7B7"/>
      <name val="Arial"/>
    </font>
    <font>
      <sz val="24"/>
      <color theme="1"/>
      <name val="Arial"/>
    </font>
    <font>
      <b/>
      <sz val="12"/>
      <color rgb="FF999999"/>
      <name val="Arial"/>
    </font>
    <font>
      <sz val="12"/>
      <color rgb="FF999999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00FFFF"/>
        <bgColor rgb="FF00FFFF"/>
      </patternFill>
    </fill>
    <fill>
      <patternFill patternType="solid">
        <fgColor rgb="FFC9DAF8"/>
        <bgColor rgb="FFC9DAF8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00FF00"/>
        <bgColor rgb="FF00FF00"/>
      </patternFill>
    </fill>
    <fill>
      <patternFill patternType="solid">
        <fgColor rgb="FF93C47D"/>
        <bgColor rgb="FF93C47D"/>
      </patternFill>
    </fill>
    <fill>
      <patternFill patternType="solid">
        <fgColor rgb="FFEA9999"/>
        <bgColor rgb="FFEA9999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B7E1CD"/>
        <bgColor rgb="FFB7E1CD"/>
      </patternFill>
    </fill>
    <fill>
      <patternFill patternType="solid">
        <fgColor rgb="FFFF9900"/>
        <bgColor rgb="FFFF9900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/>
    </xf>
    <xf numFmtId="0" fontId="4" fillId="0" borderId="0" xfId="0" applyFont="1" applyAlignment="1"/>
    <xf numFmtId="0" fontId="4" fillId="0" borderId="5" xfId="0" applyFont="1" applyBorder="1" applyAlignment="1"/>
    <xf numFmtId="0" fontId="4" fillId="0" borderId="5" xfId="0" applyFont="1" applyBorder="1"/>
    <xf numFmtId="0" fontId="4" fillId="2" borderId="5" xfId="0" applyFont="1" applyFill="1" applyBorder="1" applyAlignment="1"/>
    <xf numFmtId="0" fontId="4" fillId="0" borderId="5" xfId="0" applyFont="1" applyBorder="1" applyAlignment="1">
      <alignment horizontal="center"/>
    </xf>
    <xf numFmtId="0" fontId="9" fillId="3" borderId="0" xfId="0" applyFont="1" applyFill="1" applyAlignment="1">
      <alignment wrapText="1"/>
    </xf>
    <xf numFmtId="0" fontId="11" fillId="0" borderId="5" xfId="0" applyFont="1" applyBorder="1" applyAlignment="1"/>
    <xf numFmtId="0" fontId="11" fillId="2" borderId="5" xfId="0" applyFont="1" applyFill="1" applyBorder="1" applyAlignment="1"/>
    <xf numFmtId="0" fontId="11" fillId="2" borderId="7" xfId="0" applyFont="1" applyFill="1" applyBorder="1" applyAlignment="1"/>
    <xf numFmtId="0" fontId="11" fillId="3" borderId="5" xfId="0" applyFont="1" applyFill="1" applyBorder="1" applyAlignment="1"/>
    <xf numFmtId="0" fontId="11" fillId="5" borderId="5" xfId="0" applyFont="1" applyFill="1" applyBorder="1" applyAlignment="1"/>
    <xf numFmtId="0" fontId="4" fillId="12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1" fillId="0" borderId="7" xfId="0" applyFont="1" applyBorder="1" applyAlignment="1"/>
    <xf numFmtId="0" fontId="4" fillId="2" borderId="0" xfId="0" applyFont="1" applyFill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0" xfId="0" applyFont="1" applyFill="1"/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14" fillId="12" borderId="5" xfId="0" applyFont="1" applyFill="1" applyBorder="1" applyAlignment="1"/>
    <xf numFmtId="0" fontId="4" fillId="12" borderId="5" xfId="0" applyFont="1" applyFill="1" applyBorder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/>
    <xf numFmtId="0" fontId="4" fillId="6" borderId="0" xfId="0" applyFont="1" applyFill="1"/>
    <xf numFmtId="0" fontId="4" fillId="6" borderId="5" xfId="0" applyFont="1" applyFill="1" applyBorder="1" applyAlignment="1"/>
    <xf numFmtId="0" fontId="4" fillId="0" borderId="5" xfId="0" applyFont="1" applyBorder="1" applyAlignment="1">
      <alignment horizontal="center" wrapText="1"/>
    </xf>
    <xf numFmtId="0" fontId="21" fillId="5" borderId="0" xfId="0" applyFont="1" applyFill="1"/>
    <xf numFmtId="0" fontId="21" fillId="0" borderId="0" xfId="0" applyFont="1"/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15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4" fontId="18" fillId="12" borderId="5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4" fontId="12" fillId="11" borderId="5" xfId="0" applyNumberFormat="1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1" fillId="5" borderId="5" xfId="0" applyFont="1" applyFill="1" applyBorder="1" applyAlignment="1">
      <alignment wrapText="1"/>
    </xf>
    <xf numFmtId="0" fontId="21" fillId="3" borderId="5" xfId="0" applyFont="1" applyFill="1" applyBorder="1" applyAlignment="1">
      <alignment horizontal="center"/>
    </xf>
    <xf numFmtId="4" fontId="12" fillId="12" borderId="5" xfId="0" applyNumberFormat="1" applyFont="1" applyFill="1" applyBorder="1" applyAlignment="1">
      <alignment horizontal="center"/>
    </xf>
    <xf numFmtId="0" fontId="11" fillId="13" borderId="5" xfId="0" applyFont="1" applyFill="1" applyBorder="1" applyAlignment="1"/>
    <xf numFmtId="0" fontId="21" fillId="5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4" fontId="12" fillId="15" borderId="5" xfId="0" applyNumberFormat="1" applyFont="1" applyFill="1" applyBorder="1" applyAlignment="1">
      <alignment horizontal="center"/>
    </xf>
    <xf numFmtId="4" fontId="12" fillId="10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1" fillId="5" borderId="5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21" fillId="5" borderId="0" xfId="0" applyFont="1" applyFill="1" applyAlignment="1">
      <alignment wrapText="1"/>
    </xf>
    <xf numFmtId="0" fontId="11" fillId="13" borderId="7" xfId="0" applyFont="1" applyFill="1" applyBorder="1" applyAlignment="1"/>
    <xf numFmtId="0" fontId="12" fillId="0" borderId="5" xfId="0" applyFont="1" applyBorder="1" applyAlignment="1"/>
    <xf numFmtId="0" fontId="24" fillId="14" borderId="5" xfId="0" applyFont="1" applyFill="1" applyBorder="1" applyAlignment="1">
      <alignment horizontal="center"/>
    </xf>
    <xf numFmtId="4" fontId="12" fillId="14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/>
    <xf numFmtId="0" fontId="6" fillId="2" borderId="0" xfId="0" applyFont="1" applyFill="1" applyAlignment="1">
      <alignment wrapText="1"/>
    </xf>
    <xf numFmtId="0" fontId="4" fillId="6" borderId="5" xfId="0" applyFont="1" applyFill="1" applyBorder="1" applyAlignment="1">
      <alignment wrapText="1"/>
    </xf>
    <xf numFmtId="0" fontId="4" fillId="6" borderId="5" xfId="0" applyFont="1" applyFill="1" applyBorder="1" applyAlignment="1">
      <alignment textRotation="90" wrapText="1"/>
    </xf>
    <xf numFmtId="0" fontId="6" fillId="12" borderId="5" xfId="0" applyFont="1" applyFill="1" applyBorder="1" applyAlignment="1">
      <alignment horizontal="center" wrapText="1"/>
    </xf>
    <xf numFmtId="0" fontId="6" fillId="12" borderId="5" xfId="0" applyFont="1" applyFill="1" applyBorder="1" applyAlignment="1">
      <alignment horizontal="center" textRotation="90" wrapText="1"/>
    </xf>
    <xf numFmtId="0" fontId="9" fillId="6" borderId="5" xfId="0" applyFont="1" applyFill="1" applyBorder="1" applyAlignment="1">
      <alignment textRotation="90"/>
    </xf>
    <xf numFmtId="0" fontId="4" fillId="6" borderId="5" xfId="0" applyFont="1" applyFill="1" applyBorder="1" applyAlignment="1">
      <alignment vertical="top" wrapText="1"/>
    </xf>
    <xf numFmtId="0" fontId="6" fillId="12" borderId="5" xfId="0" applyFont="1" applyFill="1" applyBorder="1" applyAlignment="1">
      <alignment wrapText="1"/>
    </xf>
    <xf numFmtId="0" fontId="28" fillId="12" borderId="5" xfId="0" applyFont="1" applyFill="1" applyBorder="1" applyAlignment="1">
      <alignment textRotation="90" wrapText="1"/>
    </xf>
    <xf numFmtId="0" fontId="9" fillId="12" borderId="5" xfId="0" applyFont="1" applyFill="1" applyBorder="1" applyAlignment="1">
      <alignment textRotation="90" wrapText="1"/>
    </xf>
    <xf numFmtId="0" fontId="6" fillId="12" borderId="5" xfId="0" applyFont="1" applyFill="1" applyBorder="1" applyAlignment="1">
      <alignment horizontal="center" wrapText="1"/>
    </xf>
    <xf numFmtId="0" fontId="3" fillId="6" borderId="5" xfId="0" applyFont="1" applyFill="1" applyBorder="1" applyAlignment="1"/>
    <xf numFmtId="0" fontId="6" fillId="12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3" fillId="6" borderId="7" xfId="0" applyFont="1" applyFill="1" applyBorder="1" applyAlignment="1"/>
    <xf numFmtId="0" fontId="7" fillId="3" borderId="5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3" fillId="12" borderId="5" xfId="0" applyFont="1" applyFill="1" applyBorder="1" applyAlignment="1"/>
    <xf numFmtId="0" fontId="10" fillId="2" borderId="5" xfId="0" applyFont="1" applyFill="1" applyBorder="1" applyAlignment="1"/>
    <xf numFmtId="0" fontId="4" fillId="2" borderId="0" xfId="0" applyFont="1" applyFill="1" applyAlignment="1"/>
    <xf numFmtId="0" fontId="3" fillId="6" borderId="0" xfId="0" applyFont="1" applyFill="1" applyAlignment="1"/>
    <xf numFmtId="0" fontId="6" fillId="4" borderId="5" xfId="0" applyFont="1" applyFill="1" applyBorder="1" applyAlignment="1">
      <alignment horizontal="center"/>
    </xf>
    <xf numFmtId="0" fontId="4" fillId="14" borderId="5" xfId="0" applyFont="1" applyFill="1" applyBorder="1" applyAlignment="1"/>
    <xf numFmtId="0" fontId="4" fillId="14" borderId="5" xfId="0" applyFont="1" applyFill="1" applyBorder="1"/>
    <xf numFmtId="0" fontId="6" fillId="14" borderId="5" xfId="0" applyFont="1" applyFill="1" applyBorder="1" applyAlignment="1">
      <alignment horizontal="center"/>
    </xf>
    <xf numFmtId="0" fontId="6" fillId="16" borderId="5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0" fillId="0" borderId="5" xfId="0" applyFont="1" applyBorder="1" applyAlignment="1">
      <alignment vertical="top" wrapText="1"/>
    </xf>
    <xf numFmtId="0" fontId="34" fillId="3" borderId="0" xfId="0" applyFont="1" applyFill="1" applyAlignment="1">
      <alignment horizontal="left"/>
    </xf>
    <xf numFmtId="0" fontId="34" fillId="3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24" fillId="9" borderId="5" xfId="0" applyFont="1" applyFill="1" applyBorder="1" applyAlignment="1">
      <alignment wrapText="1"/>
    </xf>
    <xf numFmtId="0" fontId="24" fillId="9" borderId="5" xfId="0" applyFont="1" applyFill="1" applyBorder="1" applyAlignment="1">
      <alignment vertical="top" wrapText="1"/>
    </xf>
    <xf numFmtId="0" fontId="40" fillId="12" borderId="5" xfId="0" applyFont="1" applyFill="1" applyBorder="1" applyAlignment="1">
      <alignment horizontal="center" vertical="top" wrapText="1"/>
    </xf>
    <xf numFmtId="0" fontId="24" fillId="9" borderId="5" xfId="0" applyFont="1" applyFill="1" applyBorder="1" applyAlignment="1">
      <alignment vertical="top"/>
    </xf>
    <xf numFmtId="0" fontId="41" fillId="12" borderId="0" xfId="0" applyFont="1" applyFill="1" applyAlignment="1">
      <alignment vertical="top" wrapText="1"/>
    </xf>
    <xf numFmtId="0" fontId="24" fillId="17" borderId="5" xfId="0" applyFont="1" applyFill="1" applyBorder="1" applyAlignment="1">
      <alignment horizontal="center" vertical="top" wrapText="1"/>
    </xf>
    <xf numFmtId="0" fontId="40" fillId="12" borderId="5" xfId="0" applyFont="1" applyFill="1" applyBorder="1" applyAlignment="1">
      <alignment vertical="top" wrapText="1"/>
    </xf>
    <xf numFmtId="0" fontId="24" fillId="17" borderId="5" xfId="0" applyFont="1" applyFill="1" applyBorder="1" applyAlignment="1">
      <alignment vertical="top" wrapText="1"/>
    </xf>
    <xf numFmtId="0" fontId="42" fillId="0" borderId="5" xfId="0" applyFont="1" applyBorder="1" applyAlignment="1"/>
    <xf numFmtId="0" fontId="42" fillId="12" borderId="5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12" fillId="17" borderId="5" xfId="0" applyFont="1" applyFill="1" applyBorder="1"/>
    <xf numFmtId="0" fontId="12" fillId="2" borderId="5" xfId="0" applyFont="1" applyFill="1" applyBorder="1" applyAlignment="1"/>
    <xf numFmtId="0" fontId="12" fillId="0" borderId="5" xfId="0" applyFont="1" applyBorder="1" applyAlignment="1">
      <alignment horizontal="center"/>
    </xf>
    <xf numFmtId="0" fontId="42" fillId="2" borderId="5" xfId="0" applyFont="1" applyFill="1" applyBorder="1" applyAlignment="1"/>
    <xf numFmtId="0" fontId="42" fillId="2" borderId="7" xfId="0" applyFont="1" applyFill="1" applyBorder="1" applyAlignment="1"/>
    <xf numFmtId="0" fontId="12" fillId="0" borderId="5" xfId="0" applyFont="1" applyBorder="1" applyAlignment="1">
      <alignment horizontal="center"/>
    </xf>
    <xf numFmtId="0" fontId="12" fillId="17" borderId="5" xfId="0" applyFont="1" applyFill="1" applyBorder="1" applyAlignment="1"/>
    <xf numFmtId="0" fontId="12" fillId="0" borderId="0" xfId="0" applyFont="1" applyAlignment="1">
      <alignment horizontal="center"/>
    </xf>
    <xf numFmtId="0" fontId="42" fillId="2" borderId="5" xfId="0" applyFont="1" applyFill="1" applyBorder="1" applyAlignment="1">
      <alignment horizontal="center"/>
    </xf>
    <xf numFmtId="0" fontId="42" fillId="2" borderId="5" xfId="0" applyFont="1" applyFill="1" applyBorder="1" applyAlignment="1">
      <alignment horizontal="right"/>
    </xf>
    <xf numFmtId="0" fontId="42" fillId="0" borderId="7" xfId="0" applyFont="1" applyBorder="1" applyAlignment="1"/>
    <xf numFmtId="0" fontId="12" fillId="4" borderId="5" xfId="0" applyFont="1" applyFill="1" applyBorder="1" applyAlignment="1"/>
    <xf numFmtId="0" fontId="12" fillId="4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" xfId="0" applyFont="1" applyFill="1" applyBorder="1"/>
    <xf numFmtId="0" fontId="12" fillId="0" borderId="0" xfId="0" applyFont="1"/>
    <xf numFmtId="0" fontId="36" fillId="6" borderId="5" xfId="0" applyFont="1" applyFill="1" applyBorder="1" applyAlignment="1"/>
    <xf numFmtId="0" fontId="29" fillId="0" borderId="5" xfId="0" applyFont="1" applyBorder="1" applyAlignment="1">
      <alignment horizontal="left" vertical="top" wrapText="1"/>
    </xf>
    <xf numFmtId="0" fontId="9" fillId="6" borderId="0" xfId="0" applyFont="1" applyFill="1" applyAlignment="1"/>
    <xf numFmtId="0" fontId="8" fillId="0" borderId="0" xfId="0" applyFont="1" applyAlignment="1">
      <alignment wrapText="1"/>
    </xf>
    <xf numFmtId="0" fontId="30" fillId="0" borderId="5" xfId="0" applyFont="1" applyBorder="1" applyAlignment="1">
      <alignment wrapText="1"/>
    </xf>
    <xf numFmtId="0" fontId="9" fillId="6" borderId="5" xfId="0" applyFont="1" applyFill="1" applyBorder="1" applyAlignment="1">
      <alignment wrapText="1"/>
    </xf>
    <xf numFmtId="0" fontId="9" fillId="6" borderId="0" xfId="0" applyFont="1" applyFill="1" applyAlignment="1">
      <alignment wrapText="1"/>
    </xf>
    <xf numFmtId="0" fontId="17" fillId="6" borderId="5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9" fillId="0" borderId="0" xfId="0" applyFont="1" applyAlignment="1"/>
    <xf numFmtId="0" fontId="17" fillId="6" borderId="4" xfId="0" applyFont="1" applyFill="1" applyBorder="1" applyAlignment="1">
      <alignment horizontal="center"/>
    </xf>
    <xf numFmtId="0" fontId="44" fillId="6" borderId="5" xfId="0" applyFont="1" applyFill="1" applyBorder="1" applyAlignment="1"/>
    <xf numFmtId="164" fontId="43" fillId="0" borderId="5" xfId="0" applyNumberFormat="1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164" fontId="43" fillId="0" borderId="4" xfId="0" applyNumberFormat="1" applyFont="1" applyBorder="1" applyAlignment="1">
      <alignment horizontal="center"/>
    </xf>
    <xf numFmtId="0" fontId="45" fillId="0" borderId="5" xfId="0" applyFont="1" applyBorder="1" applyAlignment="1">
      <alignment horizontal="center" wrapText="1"/>
    </xf>
    <xf numFmtId="0" fontId="5" fillId="18" borderId="5" xfId="0" applyFont="1" applyFill="1" applyBorder="1" applyAlignment="1">
      <alignment horizontal="center"/>
    </xf>
    <xf numFmtId="0" fontId="30" fillId="18" borderId="5" xfId="0" applyFont="1" applyFill="1" applyBorder="1" applyAlignment="1">
      <alignment wrapText="1"/>
    </xf>
    <xf numFmtId="0" fontId="36" fillId="6" borderId="5" xfId="0" applyFont="1" applyFill="1" applyBorder="1" applyAlignment="1">
      <alignment wrapText="1"/>
    </xf>
    <xf numFmtId="164" fontId="5" fillId="18" borderId="5" xfId="0" applyNumberFormat="1" applyFont="1" applyFill="1" applyBorder="1" applyAlignment="1">
      <alignment horizontal="center"/>
    </xf>
    <xf numFmtId="0" fontId="30" fillId="2" borderId="5" xfId="0" applyFont="1" applyFill="1" applyBorder="1" applyAlignment="1">
      <alignment vertical="top" wrapText="1"/>
    </xf>
    <xf numFmtId="0" fontId="30" fillId="18" borderId="5" xfId="0" applyFont="1" applyFill="1" applyBorder="1" applyAlignment="1">
      <alignment vertical="top" wrapText="1"/>
    </xf>
    <xf numFmtId="0" fontId="36" fillId="3" borderId="0" xfId="0" applyFont="1" applyFill="1" applyAlignment="1">
      <alignment horizontal="center"/>
    </xf>
    <xf numFmtId="0" fontId="36" fillId="6" borderId="7" xfId="0" applyFont="1" applyFill="1" applyBorder="1" applyAlignment="1"/>
    <xf numFmtId="0" fontId="36" fillId="6" borderId="7" xfId="0" applyFont="1" applyFill="1" applyBorder="1" applyAlignment="1">
      <alignment wrapText="1"/>
    </xf>
    <xf numFmtId="0" fontId="30" fillId="2" borderId="5" xfId="0" applyFont="1" applyFill="1" applyBorder="1" applyAlignment="1">
      <alignment wrapText="1"/>
    </xf>
    <xf numFmtId="0" fontId="5" fillId="0" borderId="5" xfId="0" applyFont="1" applyBorder="1" applyAlignment="1">
      <alignment horizontal="left" wrapText="1"/>
    </xf>
    <xf numFmtId="164" fontId="5" fillId="0" borderId="5" xfId="0" applyNumberFormat="1" applyFont="1" applyBorder="1" applyAlignment="1">
      <alignment horizontal="center"/>
    </xf>
    <xf numFmtId="0" fontId="5" fillId="18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/>
    </xf>
    <xf numFmtId="0" fontId="9" fillId="18" borderId="0" xfId="0" applyFont="1" applyFill="1" applyAlignment="1">
      <alignment wrapText="1"/>
    </xf>
    <xf numFmtId="0" fontId="46" fillId="3" borderId="5" xfId="0" applyFont="1" applyFill="1" applyBorder="1" applyAlignment="1">
      <alignment wrapText="1"/>
    </xf>
    <xf numFmtId="0" fontId="46" fillId="18" borderId="5" xfId="0" applyFont="1" applyFill="1" applyBorder="1" applyAlignment="1">
      <alignment wrapText="1"/>
    </xf>
    <xf numFmtId="0" fontId="36" fillId="6" borderId="5" xfId="0" applyFont="1" applyFill="1" applyBorder="1" applyAlignment="1">
      <alignment vertical="top" wrapText="1"/>
    </xf>
    <xf numFmtId="0" fontId="9" fillId="6" borderId="5" xfId="0" applyFont="1" applyFill="1" applyBorder="1" applyAlignment="1"/>
    <xf numFmtId="0" fontId="46" fillId="3" borderId="0" xfId="0" applyFont="1" applyFill="1" applyAlignment="1"/>
    <xf numFmtId="0" fontId="46" fillId="18" borderId="0" xfId="0" applyFont="1" applyFill="1" applyAlignment="1"/>
    <xf numFmtId="0" fontId="36" fillId="4" borderId="5" xfId="0" applyFont="1" applyFill="1" applyBorder="1" applyAlignment="1"/>
    <xf numFmtId="0" fontId="5" fillId="19" borderId="5" xfId="0" applyFont="1" applyFill="1" applyBorder="1" applyAlignment="1">
      <alignment horizontal="center"/>
    </xf>
    <xf numFmtId="0" fontId="30" fillId="19" borderId="5" xfId="0" applyFont="1" applyFill="1" applyBorder="1" applyAlignment="1">
      <alignment wrapText="1"/>
    </xf>
    <xf numFmtId="0" fontId="46" fillId="3" borderId="5" xfId="0" applyFont="1" applyFill="1" applyBorder="1" applyAlignment="1">
      <alignment horizontal="center"/>
    </xf>
    <xf numFmtId="0" fontId="46" fillId="3" borderId="5" xfId="0" applyFont="1" applyFill="1" applyBorder="1" applyAlignment="1">
      <alignment horizontal="center" wrapText="1"/>
    </xf>
    <xf numFmtId="0" fontId="46" fillId="18" borderId="5" xfId="0" applyFont="1" applyFill="1" applyBorder="1" applyAlignment="1">
      <alignment horizontal="center"/>
    </xf>
    <xf numFmtId="0" fontId="46" fillId="3" borderId="8" xfId="0" applyFont="1" applyFill="1" applyBorder="1" applyAlignment="1">
      <alignment horizontal="center"/>
    </xf>
    <xf numFmtId="0" fontId="46" fillId="3" borderId="7" xfId="0" applyFont="1" applyFill="1" applyBorder="1" applyAlignment="1">
      <alignment horizontal="center"/>
    </xf>
    <xf numFmtId="0" fontId="14" fillId="2" borderId="5" xfId="0" applyFont="1" applyFill="1" applyBorder="1" applyAlignment="1">
      <alignment wrapText="1"/>
    </xf>
    <xf numFmtId="164" fontId="5" fillId="2" borderId="5" xfId="0" applyNumberFormat="1" applyFont="1" applyFill="1" applyBorder="1" applyAlignment="1">
      <alignment horizontal="center"/>
    </xf>
    <xf numFmtId="0" fontId="36" fillId="6" borderId="11" xfId="0" applyFont="1" applyFill="1" applyBorder="1" applyAlignment="1">
      <alignment horizontal="left" wrapText="1"/>
    </xf>
    <xf numFmtId="0" fontId="10" fillId="6" borderId="10" xfId="0" applyFont="1" applyFill="1" applyBorder="1" applyAlignment="1">
      <alignment horizontal="left" wrapText="1"/>
    </xf>
    <xf numFmtId="0" fontId="34" fillId="18" borderId="0" xfId="0" applyFont="1" applyFill="1" applyAlignment="1">
      <alignment horizontal="left" wrapText="1"/>
    </xf>
    <xf numFmtId="0" fontId="9" fillId="6" borderId="11" xfId="0" applyFont="1" applyFill="1" applyBorder="1" applyAlignment="1">
      <alignment wrapText="1"/>
    </xf>
    <xf numFmtId="0" fontId="9" fillId="6" borderId="11" xfId="0" applyFont="1" applyFill="1" applyBorder="1" applyAlignment="1"/>
    <xf numFmtId="0" fontId="7" fillId="18" borderId="0" xfId="0" applyFont="1" applyFill="1" applyAlignment="1">
      <alignment horizontal="left"/>
    </xf>
    <xf numFmtId="0" fontId="36" fillId="6" borderId="0" xfId="0" applyFont="1" applyFill="1" applyAlignment="1">
      <alignment horizontal="left" wrapText="1"/>
    </xf>
    <xf numFmtId="0" fontId="30" fillId="0" borderId="0" xfId="0" applyFont="1" applyAlignment="1">
      <alignment wrapText="1"/>
    </xf>
    <xf numFmtId="0" fontId="33" fillId="3" borderId="5" xfId="0" applyFont="1" applyFill="1" applyBorder="1" applyAlignment="1">
      <alignment wrapText="1"/>
    </xf>
    <xf numFmtId="0" fontId="33" fillId="18" borderId="5" xfId="0" applyFont="1" applyFill="1" applyBorder="1" applyAlignment="1">
      <alignment wrapText="1"/>
    </xf>
    <xf numFmtId="0" fontId="36" fillId="6" borderId="5" xfId="0" applyFont="1" applyFill="1" applyBorder="1" applyAlignment="1">
      <alignment horizontal="left" wrapText="1"/>
    </xf>
    <xf numFmtId="0" fontId="32" fillId="3" borderId="5" xfId="0" applyFont="1" applyFill="1" applyBorder="1" applyAlignment="1">
      <alignment wrapText="1"/>
    </xf>
    <xf numFmtId="0" fontId="32" fillId="18" borderId="5" xfId="0" applyFont="1" applyFill="1" applyBorder="1" applyAlignment="1">
      <alignment wrapText="1"/>
    </xf>
    <xf numFmtId="165" fontId="36" fillId="3" borderId="0" xfId="0" applyNumberFormat="1" applyFont="1" applyFill="1" applyAlignment="1">
      <alignment horizontal="center"/>
    </xf>
    <xf numFmtId="0" fontId="34" fillId="3" borderId="0" xfId="0" applyFont="1" applyFill="1" applyAlignment="1">
      <alignment horizontal="left" wrapText="1"/>
    </xf>
    <xf numFmtId="0" fontId="36" fillId="6" borderId="5" xfId="0" applyFont="1" applyFill="1" applyBorder="1" applyAlignment="1">
      <alignment horizontal="center" vertical="top"/>
    </xf>
    <xf numFmtId="0" fontId="36" fillId="6" borderId="5" xfId="0" applyFont="1" applyFill="1" applyBorder="1" applyAlignment="1">
      <alignment horizontal="center" vertical="top" wrapText="1"/>
    </xf>
    <xf numFmtId="0" fontId="36" fillId="6" borderId="5" xfId="0" applyFont="1" applyFill="1" applyBorder="1" applyAlignment="1">
      <alignment vertical="top"/>
    </xf>
    <xf numFmtId="0" fontId="8" fillId="18" borderId="0" xfId="0" applyFont="1" applyFill="1" applyAlignment="1">
      <alignment wrapText="1"/>
    </xf>
    <xf numFmtId="0" fontId="5" fillId="8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/>
    </xf>
    <xf numFmtId="164" fontId="5" fillId="8" borderId="5" xfId="0" applyNumberFormat="1" applyFont="1" applyFill="1" applyBorder="1" applyAlignment="1">
      <alignment horizontal="center"/>
    </xf>
    <xf numFmtId="0" fontId="5" fillId="8" borderId="5" xfId="0" applyFont="1" applyFill="1" applyBorder="1"/>
    <xf numFmtId="0" fontId="36" fillId="2" borderId="5" xfId="0" applyFont="1" applyFill="1" applyBorder="1" applyAlignment="1"/>
    <xf numFmtId="0" fontId="9" fillId="2" borderId="11" xfId="0" applyFont="1" applyFill="1" applyBorder="1" applyAlignment="1"/>
    <xf numFmtId="0" fontId="0" fillId="0" borderId="0" xfId="0" applyFont="1" applyAlignment="1"/>
    <xf numFmtId="0" fontId="4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2" fillId="0" borderId="6" xfId="0" applyFont="1" applyBorder="1"/>
    <xf numFmtId="0" fontId="13" fillId="0" borderId="0" xfId="0" applyFont="1" applyAlignment="1">
      <alignment horizontal="left"/>
    </xf>
    <xf numFmtId="0" fontId="0" fillId="0" borderId="0" xfId="0" applyFont="1" applyAlignment="1"/>
    <xf numFmtId="0" fontId="14" fillId="0" borderId="1" xfId="0" applyFont="1" applyBorder="1" applyAlignment="1">
      <alignment horizontal="center" vertical="top" wrapText="1"/>
    </xf>
    <xf numFmtId="0" fontId="15" fillId="1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0" fillId="5" borderId="2" xfId="0" applyFont="1" applyFill="1" applyBorder="1" applyAlignment="1">
      <alignment horizontal="center" wrapText="1"/>
    </xf>
    <xf numFmtId="0" fontId="26" fillId="11" borderId="2" xfId="0" applyFont="1" applyFill="1" applyBorder="1" applyAlignment="1">
      <alignment horizontal="center"/>
    </xf>
    <xf numFmtId="0" fontId="26" fillId="11" borderId="0" xfId="0" applyFont="1" applyFill="1" applyAlignment="1"/>
    <xf numFmtId="0" fontId="27" fillId="11" borderId="2" xfId="0" applyFont="1" applyFill="1" applyBorder="1" applyAlignment="1">
      <alignment horizontal="center" wrapText="1"/>
    </xf>
    <xf numFmtId="0" fontId="26" fillId="11" borderId="2" xfId="0" applyFont="1" applyFill="1" applyBorder="1" applyAlignment="1">
      <alignment horizontal="center" wrapText="1"/>
    </xf>
    <xf numFmtId="0" fontId="24" fillId="4" borderId="2" xfId="0" applyFont="1" applyFill="1" applyBorder="1" applyAlignment="1">
      <alignment horizontal="center" wrapText="1"/>
    </xf>
    <xf numFmtId="0" fontId="37" fillId="11" borderId="0" xfId="0" applyFont="1" applyFill="1" applyAlignment="1">
      <alignment horizontal="left" wrapText="1"/>
    </xf>
    <xf numFmtId="0" fontId="24" fillId="0" borderId="1" xfId="0" applyFont="1" applyBorder="1" applyAlignment="1">
      <alignment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7" fillId="9" borderId="1" xfId="0" applyFont="1" applyFill="1" applyBorder="1" applyAlignment="1">
      <alignment horizontal="center" vertical="top" wrapText="1"/>
    </xf>
    <xf numFmtId="0" fontId="17" fillId="9" borderId="9" xfId="0" applyFont="1" applyFill="1" applyBorder="1" applyAlignment="1">
      <alignment horizontal="center" vertical="top" wrapText="1"/>
    </xf>
    <xf numFmtId="0" fontId="2" fillId="0" borderId="10" xfId="0" applyFont="1" applyBorder="1"/>
    <xf numFmtId="0" fontId="17" fillId="6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7" fillId="9" borderId="4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6" borderId="9" xfId="0" applyFont="1" applyFill="1" applyBorder="1" applyAlignment="1">
      <alignment horizontal="center" vertical="top" wrapText="1"/>
    </xf>
    <xf numFmtId="0" fontId="36" fillId="6" borderId="1" xfId="0" applyFont="1" applyFill="1" applyBorder="1" applyAlignment="1"/>
    <xf numFmtId="0" fontId="2" fillId="0" borderId="7" xfId="0" applyFont="1" applyBorder="1"/>
    <xf numFmtId="0" fontId="36" fillId="6" borderId="1" xfId="0" applyFont="1" applyFill="1" applyBorder="1" applyAlignment="1">
      <alignment vertical="top"/>
    </xf>
    <xf numFmtId="0" fontId="36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top"/>
    </xf>
    <xf numFmtId="0" fontId="56" fillId="6" borderId="5" xfId="0" applyFont="1" applyFill="1" applyBorder="1" applyAlignment="1">
      <alignment horizontal="center" wrapText="1"/>
    </xf>
    <xf numFmtId="0" fontId="57" fillId="0" borderId="5" xfId="0" applyFont="1" applyBorder="1" applyAlignment="1">
      <alignment horizontal="center"/>
    </xf>
    <xf numFmtId="0" fontId="56" fillId="6" borderId="5" xfId="0" applyFont="1" applyFill="1" applyBorder="1" applyAlignment="1">
      <alignment horizontal="center" vertical="center" wrapText="1"/>
    </xf>
    <xf numFmtId="0" fontId="56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58" fillId="21" borderId="12" xfId="0" applyFont="1" applyFill="1" applyBorder="1" applyAlignment="1">
      <alignment wrapText="1"/>
    </xf>
    <xf numFmtId="0" fontId="59" fillId="6" borderId="5" xfId="0" applyFont="1" applyFill="1" applyBorder="1" applyAlignment="1"/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21" borderId="12" xfId="0" applyFont="1" applyFill="1" applyBorder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ducont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7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2578125" defaultRowHeight="15.75" customHeight="1"/>
  <cols>
    <col min="1" max="1" width="18" customWidth="1"/>
    <col min="2" max="2" width="17.5703125" customWidth="1"/>
    <col min="3" max="3" width="21.28515625" customWidth="1"/>
    <col min="4" max="4" width="18.42578125" customWidth="1"/>
    <col min="5" max="5" width="25.7109375" customWidth="1"/>
    <col min="6" max="6" width="17.5703125" customWidth="1"/>
    <col min="7" max="7" width="12" customWidth="1"/>
    <col min="8" max="8" width="19.5703125" customWidth="1"/>
    <col min="9" max="9" width="20.42578125" customWidth="1"/>
    <col min="10" max="11" width="20" customWidth="1"/>
  </cols>
  <sheetData>
    <row r="1" spans="1:12">
      <c r="A1" s="7">
        <v>1</v>
      </c>
      <c r="B1" s="213" t="s">
        <v>76</v>
      </c>
      <c r="C1" s="214"/>
      <c r="D1" s="214"/>
      <c r="E1" s="214"/>
      <c r="F1" s="214"/>
      <c r="G1" s="214"/>
      <c r="H1" s="214"/>
      <c r="I1" s="214"/>
      <c r="J1" s="214"/>
    </row>
    <row r="2" spans="1:12" ht="12.75">
      <c r="A2" s="215" t="s">
        <v>60</v>
      </c>
      <c r="B2" s="211" t="s">
        <v>77</v>
      </c>
      <c r="C2" s="211" t="s">
        <v>78</v>
      </c>
      <c r="D2" s="216" t="s">
        <v>79</v>
      </c>
      <c r="E2" s="215" t="s">
        <v>80</v>
      </c>
      <c r="F2" s="211" t="s">
        <v>81</v>
      </c>
      <c r="G2" s="211" t="s">
        <v>82</v>
      </c>
      <c r="H2" s="211" t="s">
        <v>83</v>
      </c>
      <c r="I2" s="211" t="s">
        <v>84</v>
      </c>
      <c r="J2" s="211" t="s">
        <v>85</v>
      </c>
      <c r="K2" s="211" t="s">
        <v>86</v>
      </c>
    </row>
    <row r="3" spans="1:12" ht="92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7" t="s">
        <v>65</v>
      </c>
    </row>
    <row r="4" spans="1:12">
      <c r="A4" s="13" t="s">
        <v>0</v>
      </c>
      <c r="B4" s="1">
        <v>68</v>
      </c>
      <c r="C4" s="1">
        <v>6</v>
      </c>
      <c r="D4" s="18">
        <f t="shared" ref="D4:D68" si="0">SUM(B4+C4)</f>
        <v>74</v>
      </c>
      <c r="E4" s="1">
        <v>6</v>
      </c>
      <c r="F4" s="1">
        <v>10</v>
      </c>
      <c r="G4" s="1">
        <v>25</v>
      </c>
      <c r="H4" s="1">
        <v>2</v>
      </c>
      <c r="I4" s="1">
        <v>0</v>
      </c>
      <c r="J4" s="1">
        <v>0</v>
      </c>
      <c r="K4" s="8">
        <v>0</v>
      </c>
    </row>
    <row r="5" spans="1:12">
      <c r="A5" s="13" t="s">
        <v>66</v>
      </c>
      <c r="B5" s="1">
        <v>39</v>
      </c>
      <c r="C5" s="1">
        <v>4</v>
      </c>
      <c r="D5" s="18">
        <f t="shared" si="0"/>
        <v>43</v>
      </c>
      <c r="E5" s="1">
        <v>2</v>
      </c>
      <c r="F5" s="1">
        <v>4</v>
      </c>
      <c r="G5" s="1">
        <v>12</v>
      </c>
      <c r="H5" s="1">
        <v>0</v>
      </c>
      <c r="I5" s="1">
        <v>0</v>
      </c>
      <c r="J5" s="1">
        <v>0</v>
      </c>
      <c r="K5" s="8">
        <v>0</v>
      </c>
    </row>
    <row r="6" spans="1:12">
      <c r="A6" s="13" t="s">
        <v>1</v>
      </c>
      <c r="B6" s="1">
        <v>68</v>
      </c>
      <c r="C6" s="1">
        <v>5</v>
      </c>
      <c r="D6" s="18">
        <f t="shared" si="0"/>
        <v>73</v>
      </c>
      <c r="E6" s="1">
        <v>3</v>
      </c>
      <c r="F6" s="1">
        <v>6</v>
      </c>
      <c r="G6" s="1">
        <v>17</v>
      </c>
      <c r="H6" s="1">
        <v>1</v>
      </c>
      <c r="I6" s="1">
        <v>0</v>
      </c>
      <c r="J6" s="1">
        <v>0</v>
      </c>
      <c r="K6" s="8">
        <v>0</v>
      </c>
    </row>
    <row r="7" spans="1:12">
      <c r="A7" s="13" t="s">
        <v>2</v>
      </c>
      <c r="B7" s="1">
        <v>137</v>
      </c>
      <c r="C7" s="1">
        <v>7</v>
      </c>
      <c r="D7" s="18">
        <f t="shared" si="0"/>
        <v>144</v>
      </c>
      <c r="E7" s="1">
        <v>6</v>
      </c>
      <c r="F7" s="1">
        <v>30</v>
      </c>
      <c r="G7" s="1">
        <v>43</v>
      </c>
      <c r="H7" s="1">
        <v>0</v>
      </c>
      <c r="I7" s="1">
        <v>0</v>
      </c>
      <c r="J7" s="1">
        <v>0</v>
      </c>
      <c r="K7" s="8">
        <v>0</v>
      </c>
    </row>
    <row r="8" spans="1:12">
      <c r="A8" s="13" t="s">
        <v>3</v>
      </c>
      <c r="B8" s="1">
        <v>59</v>
      </c>
      <c r="C8" s="1">
        <v>6</v>
      </c>
      <c r="D8" s="18">
        <f t="shared" si="0"/>
        <v>65</v>
      </c>
      <c r="E8" s="1">
        <v>4</v>
      </c>
      <c r="F8" s="1">
        <v>3</v>
      </c>
      <c r="G8" s="1">
        <v>10</v>
      </c>
      <c r="H8" s="1">
        <v>0</v>
      </c>
      <c r="I8" s="1">
        <v>0</v>
      </c>
      <c r="J8" s="1">
        <v>0</v>
      </c>
      <c r="K8" s="8">
        <v>0</v>
      </c>
    </row>
    <row r="9" spans="1:12">
      <c r="A9" s="13" t="s">
        <v>4</v>
      </c>
      <c r="B9" s="1">
        <v>39</v>
      </c>
      <c r="C9" s="1">
        <v>3</v>
      </c>
      <c r="D9" s="18">
        <f t="shared" si="0"/>
        <v>42</v>
      </c>
      <c r="E9" s="19">
        <v>0</v>
      </c>
      <c r="F9" s="1">
        <v>0</v>
      </c>
      <c r="G9" s="1">
        <v>6</v>
      </c>
      <c r="H9" s="1">
        <v>0</v>
      </c>
      <c r="I9" s="1">
        <v>0</v>
      </c>
      <c r="J9" s="1">
        <v>0</v>
      </c>
      <c r="K9" s="8">
        <v>0</v>
      </c>
    </row>
    <row r="10" spans="1:12">
      <c r="A10" s="13" t="s">
        <v>5</v>
      </c>
      <c r="B10" s="1">
        <v>54</v>
      </c>
      <c r="C10" s="1">
        <v>5</v>
      </c>
      <c r="D10" s="18">
        <f t="shared" si="0"/>
        <v>59</v>
      </c>
      <c r="E10" s="1">
        <v>3</v>
      </c>
      <c r="F10" s="1">
        <v>0</v>
      </c>
      <c r="G10" s="1">
        <v>4</v>
      </c>
      <c r="H10" s="1">
        <v>0</v>
      </c>
      <c r="I10" s="1">
        <v>0</v>
      </c>
      <c r="J10" s="1">
        <v>0</v>
      </c>
      <c r="K10" s="8">
        <v>0</v>
      </c>
    </row>
    <row r="11" spans="1:12">
      <c r="A11" s="13" t="s">
        <v>6</v>
      </c>
      <c r="B11" s="1">
        <v>75</v>
      </c>
      <c r="C11" s="1">
        <v>7</v>
      </c>
      <c r="D11" s="18">
        <f t="shared" si="0"/>
        <v>82</v>
      </c>
      <c r="E11" s="1">
        <v>1</v>
      </c>
      <c r="F11" s="1">
        <v>5</v>
      </c>
      <c r="G11" s="1">
        <v>22</v>
      </c>
      <c r="H11" s="1">
        <v>1</v>
      </c>
      <c r="I11" s="1">
        <v>1</v>
      </c>
      <c r="J11" s="1">
        <v>0</v>
      </c>
      <c r="K11" s="8">
        <v>0</v>
      </c>
    </row>
    <row r="12" spans="1:12">
      <c r="A12" s="20" t="s">
        <v>67</v>
      </c>
      <c r="B12" s="1">
        <v>46</v>
      </c>
      <c r="C12" s="1">
        <v>6</v>
      </c>
      <c r="D12" s="18">
        <f t="shared" si="0"/>
        <v>52</v>
      </c>
      <c r="E12" s="1">
        <v>3</v>
      </c>
      <c r="F12" s="1">
        <v>4</v>
      </c>
      <c r="G12" s="1">
        <v>17</v>
      </c>
      <c r="H12" s="1">
        <v>0</v>
      </c>
      <c r="I12" s="1">
        <v>0</v>
      </c>
      <c r="J12" s="1">
        <v>0</v>
      </c>
      <c r="K12" s="8">
        <v>0</v>
      </c>
    </row>
    <row r="13" spans="1:12">
      <c r="A13" s="13" t="s">
        <v>8</v>
      </c>
      <c r="B13" s="1">
        <v>85</v>
      </c>
      <c r="C13" s="1">
        <v>7</v>
      </c>
      <c r="D13" s="18">
        <f t="shared" si="0"/>
        <v>92</v>
      </c>
      <c r="E13" s="1">
        <v>2</v>
      </c>
      <c r="F13" s="1">
        <v>9</v>
      </c>
      <c r="G13" s="1">
        <v>25</v>
      </c>
      <c r="H13" s="1">
        <v>3</v>
      </c>
      <c r="I13" s="1">
        <v>0</v>
      </c>
      <c r="J13" s="1">
        <v>0</v>
      </c>
      <c r="K13" s="8">
        <v>2</v>
      </c>
    </row>
    <row r="14" spans="1:12">
      <c r="A14" s="13" t="s">
        <v>9</v>
      </c>
      <c r="B14" s="1">
        <v>68</v>
      </c>
      <c r="C14" s="1">
        <v>5</v>
      </c>
      <c r="D14" s="18">
        <f t="shared" si="0"/>
        <v>73</v>
      </c>
      <c r="E14" s="1">
        <v>1</v>
      </c>
      <c r="F14" s="1">
        <v>3</v>
      </c>
      <c r="G14" s="1">
        <v>20</v>
      </c>
      <c r="H14" s="1">
        <v>2</v>
      </c>
      <c r="I14" s="1">
        <v>0</v>
      </c>
      <c r="J14" s="1">
        <v>0</v>
      </c>
      <c r="K14" s="8">
        <v>2</v>
      </c>
    </row>
    <row r="15" spans="1:12">
      <c r="A15" s="13" t="s">
        <v>10</v>
      </c>
      <c r="B15" s="1">
        <v>41</v>
      </c>
      <c r="C15" s="1">
        <v>5</v>
      </c>
      <c r="D15" s="18">
        <f t="shared" si="0"/>
        <v>46</v>
      </c>
      <c r="E15" s="1">
        <v>3</v>
      </c>
      <c r="F15" s="1">
        <v>7</v>
      </c>
      <c r="G15" s="1">
        <v>8</v>
      </c>
      <c r="H15" s="1">
        <v>1</v>
      </c>
      <c r="I15" s="1">
        <v>0</v>
      </c>
      <c r="J15" s="1">
        <v>0</v>
      </c>
      <c r="K15" s="8">
        <v>0</v>
      </c>
    </row>
    <row r="16" spans="1:12">
      <c r="A16" s="13" t="s">
        <v>68</v>
      </c>
      <c r="B16" s="1">
        <v>78</v>
      </c>
      <c r="C16" s="1">
        <v>5</v>
      </c>
      <c r="D16" s="18">
        <f t="shared" si="0"/>
        <v>83</v>
      </c>
      <c r="E16" s="19">
        <v>0</v>
      </c>
      <c r="F16" s="1">
        <v>5</v>
      </c>
      <c r="G16" s="1">
        <v>18</v>
      </c>
      <c r="H16" s="1">
        <v>1</v>
      </c>
      <c r="I16" s="1">
        <v>0</v>
      </c>
      <c r="J16" s="1">
        <v>0</v>
      </c>
      <c r="K16" s="8">
        <v>0</v>
      </c>
    </row>
    <row r="17" spans="1:27">
      <c r="A17" s="13" t="s">
        <v>12</v>
      </c>
      <c r="B17" s="1">
        <v>44</v>
      </c>
      <c r="C17" s="1">
        <v>5</v>
      </c>
      <c r="D17" s="18">
        <f t="shared" si="0"/>
        <v>49</v>
      </c>
      <c r="E17" s="1">
        <v>3</v>
      </c>
      <c r="F17" s="1">
        <v>6</v>
      </c>
      <c r="G17" s="1">
        <v>10</v>
      </c>
      <c r="H17" s="1">
        <v>1</v>
      </c>
      <c r="I17" s="1">
        <v>0</v>
      </c>
      <c r="J17" s="1">
        <v>0</v>
      </c>
      <c r="K17" s="8">
        <v>1</v>
      </c>
    </row>
    <row r="18" spans="1:27">
      <c r="A18" s="13" t="s">
        <v>69</v>
      </c>
      <c r="B18" s="1">
        <v>45</v>
      </c>
      <c r="C18" s="1">
        <v>4</v>
      </c>
      <c r="D18" s="18">
        <f t="shared" si="0"/>
        <v>49</v>
      </c>
      <c r="E18" s="1">
        <v>3</v>
      </c>
      <c r="F18" s="1">
        <v>11</v>
      </c>
      <c r="G18" s="1">
        <v>22</v>
      </c>
      <c r="H18" s="1">
        <v>0</v>
      </c>
      <c r="I18" s="1">
        <v>0</v>
      </c>
      <c r="J18" s="1">
        <v>0</v>
      </c>
      <c r="K18" s="8">
        <v>0</v>
      </c>
    </row>
    <row r="19" spans="1:27">
      <c r="A19" s="13" t="s">
        <v>14</v>
      </c>
      <c r="B19" s="1">
        <v>52</v>
      </c>
      <c r="C19" s="1">
        <v>6</v>
      </c>
      <c r="D19" s="18">
        <f t="shared" si="0"/>
        <v>58</v>
      </c>
      <c r="E19" s="1">
        <v>0</v>
      </c>
      <c r="F19" s="1">
        <v>4</v>
      </c>
      <c r="G19" s="1">
        <v>13</v>
      </c>
      <c r="H19" s="1">
        <v>0</v>
      </c>
      <c r="I19" s="1">
        <v>0</v>
      </c>
      <c r="J19" s="1">
        <v>0</v>
      </c>
      <c r="K19" s="8">
        <v>0</v>
      </c>
    </row>
    <row r="20" spans="1:27">
      <c r="A20" s="13" t="s">
        <v>15</v>
      </c>
      <c r="B20" s="1">
        <v>34</v>
      </c>
      <c r="C20" s="1">
        <v>1</v>
      </c>
      <c r="D20" s="18">
        <f t="shared" si="0"/>
        <v>35</v>
      </c>
      <c r="E20" s="19">
        <v>0</v>
      </c>
      <c r="F20" s="1">
        <v>7</v>
      </c>
      <c r="G20" s="1">
        <v>8</v>
      </c>
      <c r="H20" s="1">
        <v>0</v>
      </c>
      <c r="I20" s="1">
        <v>0</v>
      </c>
      <c r="J20" s="1">
        <v>0</v>
      </c>
      <c r="K20" s="8">
        <v>0</v>
      </c>
    </row>
    <row r="21" spans="1:27">
      <c r="A21" s="13" t="s">
        <v>16</v>
      </c>
      <c r="B21" s="1">
        <v>41</v>
      </c>
      <c r="C21" s="1">
        <v>4</v>
      </c>
      <c r="D21" s="18">
        <f t="shared" si="0"/>
        <v>45</v>
      </c>
      <c r="E21" s="1">
        <v>3</v>
      </c>
      <c r="F21" s="1">
        <v>6</v>
      </c>
      <c r="G21" s="1">
        <v>11</v>
      </c>
      <c r="H21" s="1">
        <v>1</v>
      </c>
      <c r="I21" s="1">
        <v>0</v>
      </c>
      <c r="J21" s="1">
        <v>0</v>
      </c>
      <c r="K21" s="8">
        <v>0</v>
      </c>
    </row>
    <row r="22" spans="1:27">
      <c r="A22" s="13" t="s">
        <v>17</v>
      </c>
      <c r="B22" s="1">
        <v>52</v>
      </c>
      <c r="C22" s="1">
        <v>5</v>
      </c>
      <c r="D22" s="18">
        <f t="shared" si="0"/>
        <v>57</v>
      </c>
      <c r="E22" s="1">
        <v>1</v>
      </c>
      <c r="F22" s="1">
        <v>2</v>
      </c>
      <c r="G22" s="1">
        <v>18</v>
      </c>
      <c r="H22" s="1">
        <v>0</v>
      </c>
      <c r="I22" s="1">
        <v>0</v>
      </c>
      <c r="J22" s="1">
        <v>0</v>
      </c>
      <c r="K22" s="8">
        <v>0</v>
      </c>
    </row>
    <row r="23" spans="1:27">
      <c r="A23" s="14" t="s">
        <v>18</v>
      </c>
      <c r="B23" s="4">
        <v>65</v>
      </c>
      <c r="C23" s="4">
        <v>5</v>
      </c>
      <c r="D23" s="18">
        <f t="shared" si="0"/>
        <v>70</v>
      </c>
      <c r="E23" s="4">
        <v>1</v>
      </c>
      <c r="F23" s="4">
        <v>11</v>
      </c>
      <c r="G23" s="4">
        <v>17</v>
      </c>
      <c r="H23" s="4">
        <v>0</v>
      </c>
      <c r="I23" s="4">
        <v>0</v>
      </c>
      <c r="J23" s="4">
        <v>0</v>
      </c>
      <c r="K23" s="10">
        <v>2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>
      <c r="A24" s="14" t="s">
        <v>19</v>
      </c>
      <c r="B24" s="4">
        <v>46</v>
      </c>
      <c r="C24" s="4">
        <v>5</v>
      </c>
      <c r="D24" s="18">
        <f t="shared" si="0"/>
        <v>51</v>
      </c>
      <c r="E24" s="4">
        <v>1</v>
      </c>
      <c r="F24" s="4">
        <v>9</v>
      </c>
      <c r="G24" s="4">
        <v>24</v>
      </c>
      <c r="H24" s="4">
        <v>0</v>
      </c>
      <c r="I24" s="4">
        <v>0</v>
      </c>
      <c r="J24" s="4">
        <v>0</v>
      </c>
      <c r="K24" s="10">
        <v>0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>
      <c r="A25" s="13" t="s">
        <v>20</v>
      </c>
      <c r="B25" s="1">
        <v>56</v>
      </c>
      <c r="C25" s="1">
        <v>5</v>
      </c>
      <c r="D25" s="18">
        <f t="shared" si="0"/>
        <v>61</v>
      </c>
      <c r="E25" s="1">
        <v>2</v>
      </c>
      <c r="F25" s="1">
        <v>0</v>
      </c>
      <c r="G25" s="1">
        <v>9</v>
      </c>
      <c r="H25" s="1">
        <v>0</v>
      </c>
      <c r="I25" s="1">
        <v>0</v>
      </c>
      <c r="J25" s="1">
        <v>0</v>
      </c>
      <c r="K25" s="8">
        <v>0</v>
      </c>
    </row>
    <row r="26" spans="1:27">
      <c r="A26" s="13" t="s">
        <v>21</v>
      </c>
      <c r="B26" s="1">
        <v>50</v>
      </c>
      <c r="C26" s="1">
        <v>5</v>
      </c>
      <c r="D26" s="18">
        <f t="shared" si="0"/>
        <v>55</v>
      </c>
      <c r="E26" s="1">
        <v>3</v>
      </c>
      <c r="F26" s="1">
        <v>11</v>
      </c>
      <c r="G26" s="1">
        <v>11</v>
      </c>
      <c r="H26" s="1">
        <v>1</v>
      </c>
      <c r="I26" s="1">
        <v>0</v>
      </c>
      <c r="J26" s="1">
        <v>0</v>
      </c>
      <c r="K26" s="8">
        <v>1</v>
      </c>
    </row>
    <row r="27" spans="1:27">
      <c r="A27" s="13" t="s">
        <v>22</v>
      </c>
      <c r="B27" s="1">
        <v>34</v>
      </c>
      <c r="C27" s="1">
        <v>4</v>
      </c>
      <c r="D27" s="18">
        <f t="shared" si="0"/>
        <v>38</v>
      </c>
      <c r="E27" s="1">
        <v>1</v>
      </c>
      <c r="F27" s="1">
        <v>3</v>
      </c>
      <c r="G27" s="1">
        <v>10</v>
      </c>
      <c r="H27" s="1">
        <v>0</v>
      </c>
      <c r="I27" s="1">
        <v>0</v>
      </c>
      <c r="J27" s="1">
        <v>0</v>
      </c>
      <c r="K27" s="8">
        <v>1</v>
      </c>
    </row>
    <row r="28" spans="1:27">
      <c r="A28" s="13" t="s">
        <v>23</v>
      </c>
      <c r="B28" s="1">
        <v>39</v>
      </c>
      <c r="C28" s="1">
        <v>4</v>
      </c>
      <c r="D28" s="18">
        <f t="shared" si="0"/>
        <v>43</v>
      </c>
      <c r="E28" s="19">
        <v>0</v>
      </c>
      <c r="F28" s="1">
        <v>0</v>
      </c>
      <c r="G28" s="1">
        <v>5</v>
      </c>
      <c r="H28" s="1">
        <v>0</v>
      </c>
      <c r="I28" s="1">
        <v>0</v>
      </c>
      <c r="J28" s="1">
        <v>0</v>
      </c>
      <c r="K28" s="8">
        <v>0</v>
      </c>
    </row>
    <row r="29" spans="1:27">
      <c r="A29" s="13" t="s">
        <v>24</v>
      </c>
      <c r="B29" s="1">
        <v>55</v>
      </c>
      <c r="C29" s="1">
        <v>5</v>
      </c>
      <c r="D29" s="18">
        <f t="shared" si="0"/>
        <v>60</v>
      </c>
      <c r="E29" s="1">
        <v>2</v>
      </c>
      <c r="F29" s="1">
        <v>3</v>
      </c>
      <c r="G29" s="1">
        <v>8</v>
      </c>
      <c r="H29" s="1">
        <v>0</v>
      </c>
      <c r="I29" s="1">
        <v>0</v>
      </c>
      <c r="J29" s="1">
        <v>0</v>
      </c>
      <c r="K29" s="8">
        <v>0</v>
      </c>
    </row>
    <row r="30" spans="1:27">
      <c r="A30" s="13" t="s">
        <v>25</v>
      </c>
      <c r="B30" s="1">
        <v>54</v>
      </c>
      <c r="C30" s="1">
        <v>5</v>
      </c>
      <c r="D30" s="18">
        <f t="shared" si="0"/>
        <v>59</v>
      </c>
      <c r="E30" s="1">
        <v>2</v>
      </c>
      <c r="F30" s="1">
        <v>8</v>
      </c>
      <c r="G30" s="1">
        <v>9</v>
      </c>
      <c r="H30" s="1">
        <v>1</v>
      </c>
      <c r="I30" s="1">
        <v>0</v>
      </c>
      <c r="J30" s="1">
        <v>0</v>
      </c>
      <c r="K30" s="8">
        <v>0</v>
      </c>
    </row>
    <row r="31" spans="1:27">
      <c r="A31" s="13" t="s">
        <v>26</v>
      </c>
      <c r="B31" s="1">
        <v>53</v>
      </c>
      <c r="C31" s="1">
        <v>4</v>
      </c>
      <c r="D31" s="18">
        <f t="shared" si="0"/>
        <v>57</v>
      </c>
      <c r="E31" s="1">
        <v>1</v>
      </c>
      <c r="F31" s="1">
        <v>2</v>
      </c>
      <c r="G31" s="1">
        <v>10</v>
      </c>
      <c r="H31" s="1">
        <v>2</v>
      </c>
      <c r="I31" s="1">
        <v>0</v>
      </c>
      <c r="J31" s="1">
        <v>0</v>
      </c>
      <c r="K31" s="8">
        <v>1</v>
      </c>
    </row>
    <row r="32" spans="1:27">
      <c r="A32" s="13" t="s">
        <v>27</v>
      </c>
      <c r="B32" s="1">
        <v>39</v>
      </c>
      <c r="C32" s="1">
        <v>4</v>
      </c>
      <c r="D32" s="18">
        <f t="shared" si="0"/>
        <v>43</v>
      </c>
      <c r="E32" s="19">
        <v>0</v>
      </c>
      <c r="F32" s="1">
        <v>2</v>
      </c>
      <c r="G32" s="1">
        <v>9</v>
      </c>
      <c r="H32" s="1">
        <v>0</v>
      </c>
      <c r="I32" s="1">
        <v>0</v>
      </c>
      <c r="J32" s="1">
        <v>0</v>
      </c>
      <c r="K32" s="8">
        <v>0</v>
      </c>
    </row>
    <row r="33" spans="1:27">
      <c r="A33" s="13" t="s">
        <v>28</v>
      </c>
      <c r="B33" s="1">
        <v>51</v>
      </c>
      <c r="C33" s="1">
        <v>3</v>
      </c>
      <c r="D33" s="18">
        <f t="shared" si="0"/>
        <v>54</v>
      </c>
      <c r="E33" s="1">
        <v>2</v>
      </c>
      <c r="F33" s="1">
        <v>2</v>
      </c>
      <c r="G33" s="1">
        <v>11</v>
      </c>
      <c r="H33" s="1">
        <v>2</v>
      </c>
      <c r="I33" s="1">
        <v>0</v>
      </c>
      <c r="J33" s="1">
        <v>0</v>
      </c>
      <c r="K33" s="8">
        <v>0</v>
      </c>
    </row>
    <row r="34" spans="1:27">
      <c r="A34" s="13" t="s">
        <v>29</v>
      </c>
      <c r="B34" s="1">
        <v>34</v>
      </c>
      <c r="C34" s="1">
        <v>4</v>
      </c>
      <c r="D34" s="18">
        <f t="shared" si="0"/>
        <v>38</v>
      </c>
      <c r="E34" s="1">
        <v>3</v>
      </c>
      <c r="F34" s="1">
        <v>7</v>
      </c>
      <c r="G34" s="1">
        <v>9</v>
      </c>
      <c r="H34" s="1">
        <v>0</v>
      </c>
      <c r="I34" s="1">
        <v>0</v>
      </c>
      <c r="J34" s="1">
        <v>0</v>
      </c>
      <c r="K34" s="8">
        <v>0</v>
      </c>
    </row>
    <row r="35" spans="1:27">
      <c r="A35" s="14" t="s">
        <v>30</v>
      </c>
      <c r="B35" s="4">
        <v>55</v>
      </c>
      <c r="C35" s="4">
        <v>4</v>
      </c>
      <c r="D35" s="18">
        <f t="shared" si="0"/>
        <v>59</v>
      </c>
      <c r="E35" s="19">
        <v>0</v>
      </c>
      <c r="F35" s="4">
        <v>4</v>
      </c>
      <c r="G35" s="4">
        <v>5</v>
      </c>
      <c r="H35" s="4">
        <v>0</v>
      </c>
      <c r="I35" s="4">
        <v>0</v>
      </c>
      <c r="J35" s="4">
        <v>0</v>
      </c>
      <c r="K35" s="10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>
      <c r="A36" s="13" t="s">
        <v>31</v>
      </c>
      <c r="B36" s="1">
        <v>42</v>
      </c>
      <c r="C36" s="1">
        <v>4</v>
      </c>
      <c r="D36" s="18">
        <f t="shared" si="0"/>
        <v>46</v>
      </c>
      <c r="E36" s="1">
        <v>2</v>
      </c>
      <c r="F36" s="1">
        <v>3</v>
      </c>
      <c r="G36" s="1">
        <v>13</v>
      </c>
      <c r="H36" s="1">
        <v>0</v>
      </c>
      <c r="I36" s="1">
        <v>0</v>
      </c>
      <c r="J36" s="1">
        <v>0</v>
      </c>
      <c r="K36" s="8">
        <v>0</v>
      </c>
    </row>
    <row r="37" spans="1:27" ht="19.5" customHeight="1">
      <c r="A37" s="14" t="s">
        <v>32</v>
      </c>
      <c r="B37" s="4">
        <v>64</v>
      </c>
      <c r="C37" s="4">
        <v>5</v>
      </c>
      <c r="D37" s="18">
        <f t="shared" si="0"/>
        <v>69</v>
      </c>
      <c r="E37" s="4">
        <v>7</v>
      </c>
      <c r="F37" s="4">
        <v>10</v>
      </c>
      <c r="G37" s="4">
        <v>25</v>
      </c>
      <c r="H37" s="4">
        <v>0</v>
      </c>
      <c r="I37" s="4">
        <v>0</v>
      </c>
      <c r="J37" s="4">
        <v>0</v>
      </c>
      <c r="K37" s="10">
        <v>3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.5" customHeight="1">
      <c r="A38" s="13" t="s">
        <v>33</v>
      </c>
      <c r="B38" s="11"/>
      <c r="C38" s="11"/>
      <c r="D38" s="18">
        <f t="shared" si="0"/>
        <v>0</v>
      </c>
      <c r="E38" s="11"/>
      <c r="F38" s="11"/>
      <c r="G38" s="11"/>
      <c r="H38" s="11"/>
      <c r="I38" s="11"/>
      <c r="J38" s="11"/>
      <c r="K38" s="9"/>
    </row>
    <row r="39" spans="1:27">
      <c r="A39" s="13" t="s">
        <v>33</v>
      </c>
      <c r="B39" s="1">
        <v>46</v>
      </c>
      <c r="C39" s="1">
        <v>4</v>
      </c>
      <c r="D39" s="18">
        <f t="shared" si="0"/>
        <v>50</v>
      </c>
      <c r="E39" s="1">
        <v>1</v>
      </c>
      <c r="F39" s="1">
        <v>9</v>
      </c>
      <c r="G39" s="1">
        <v>23</v>
      </c>
      <c r="H39" s="1">
        <v>0</v>
      </c>
      <c r="I39" s="1">
        <v>0</v>
      </c>
      <c r="J39" s="1">
        <v>0</v>
      </c>
      <c r="K39" s="8">
        <v>0</v>
      </c>
    </row>
    <row r="40" spans="1:27">
      <c r="A40" s="13" t="s">
        <v>34</v>
      </c>
      <c r="B40" s="1">
        <v>54</v>
      </c>
      <c r="C40" s="1">
        <v>6</v>
      </c>
      <c r="D40" s="18">
        <f t="shared" si="0"/>
        <v>60</v>
      </c>
      <c r="E40" s="1">
        <v>4</v>
      </c>
      <c r="F40" s="1">
        <v>9</v>
      </c>
      <c r="G40" s="1">
        <v>18</v>
      </c>
      <c r="H40" s="1">
        <v>2</v>
      </c>
      <c r="I40" s="1">
        <v>0</v>
      </c>
      <c r="J40" s="1">
        <v>0</v>
      </c>
      <c r="K40" s="8">
        <v>0</v>
      </c>
    </row>
    <row r="41" spans="1:27">
      <c r="A41" s="13" t="s">
        <v>35</v>
      </c>
      <c r="B41" s="1">
        <v>62</v>
      </c>
      <c r="C41" s="22">
        <v>6</v>
      </c>
      <c r="D41" s="18">
        <f t="shared" si="0"/>
        <v>68</v>
      </c>
      <c r="E41" s="1">
        <v>2</v>
      </c>
      <c r="F41" s="22">
        <v>5</v>
      </c>
      <c r="G41" s="22">
        <v>15</v>
      </c>
      <c r="H41" s="22">
        <v>0</v>
      </c>
      <c r="I41" s="22">
        <v>0</v>
      </c>
      <c r="J41" s="22">
        <v>0</v>
      </c>
      <c r="K41" s="23">
        <v>0</v>
      </c>
    </row>
    <row r="42" spans="1:27">
      <c r="A42" s="13" t="s">
        <v>36</v>
      </c>
      <c r="B42" s="1">
        <v>52</v>
      </c>
      <c r="C42" s="1">
        <v>5</v>
      </c>
      <c r="D42" s="18">
        <f t="shared" si="0"/>
        <v>57</v>
      </c>
      <c r="E42" s="1">
        <v>1</v>
      </c>
      <c r="F42" s="1">
        <v>3</v>
      </c>
      <c r="G42" s="1">
        <v>8</v>
      </c>
      <c r="H42" s="1">
        <v>1</v>
      </c>
      <c r="I42" s="1">
        <v>0</v>
      </c>
      <c r="J42" s="1">
        <v>0</v>
      </c>
      <c r="K42" s="8">
        <v>0</v>
      </c>
    </row>
    <row r="43" spans="1:27">
      <c r="A43" s="14" t="s">
        <v>37</v>
      </c>
      <c r="B43" s="4">
        <v>18</v>
      </c>
      <c r="C43" s="4">
        <v>4</v>
      </c>
      <c r="D43" s="18">
        <f t="shared" si="0"/>
        <v>22</v>
      </c>
      <c r="E43" s="4">
        <v>1</v>
      </c>
      <c r="F43" s="4">
        <v>2</v>
      </c>
      <c r="G43" s="4">
        <v>9</v>
      </c>
      <c r="H43" s="4">
        <v>0</v>
      </c>
      <c r="I43" s="4">
        <v>0</v>
      </c>
      <c r="J43" s="4">
        <v>0</v>
      </c>
      <c r="K43" s="10">
        <v>0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>
      <c r="A44" s="13" t="s">
        <v>38</v>
      </c>
      <c r="B44" s="1">
        <v>71</v>
      </c>
      <c r="C44" s="1">
        <v>4</v>
      </c>
      <c r="D44" s="18">
        <f t="shared" si="0"/>
        <v>75</v>
      </c>
      <c r="E44" s="1">
        <v>2</v>
      </c>
      <c r="F44" s="1">
        <v>10</v>
      </c>
      <c r="G44" s="1">
        <v>33</v>
      </c>
      <c r="H44" s="1">
        <v>0</v>
      </c>
      <c r="I44" s="1">
        <v>2</v>
      </c>
      <c r="J44" s="1">
        <v>0</v>
      </c>
      <c r="K44" s="8">
        <v>0</v>
      </c>
    </row>
    <row r="45" spans="1:27">
      <c r="A45" s="16" t="s">
        <v>39</v>
      </c>
      <c r="B45" s="24">
        <v>48</v>
      </c>
      <c r="C45" s="24">
        <v>4</v>
      </c>
      <c r="D45" s="18">
        <f t="shared" si="0"/>
        <v>52</v>
      </c>
      <c r="E45" s="24">
        <v>1</v>
      </c>
      <c r="F45" s="24">
        <v>3</v>
      </c>
      <c r="G45" s="24">
        <v>15</v>
      </c>
      <c r="H45" s="24">
        <v>0</v>
      </c>
      <c r="I45" s="24">
        <v>0</v>
      </c>
      <c r="J45" s="24">
        <v>0</v>
      </c>
      <c r="K45" s="25">
        <v>0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>
      <c r="A46" s="13" t="s">
        <v>40</v>
      </c>
      <c r="B46" s="1">
        <v>62</v>
      </c>
      <c r="C46" s="1">
        <v>5</v>
      </c>
      <c r="D46" s="18">
        <f t="shared" si="0"/>
        <v>67</v>
      </c>
      <c r="E46" s="1">
        <v>3</v>
      </c>
      <c r="F46" s="1">
        <v>10</v>
      </c>
      <c r="G46" s="1">
        <v>15</v>
      </c>
      <c r="H46" s="1">
        <v>0</v>
      </c>
      <c r="I46" s="1">
        <v>0</v>
      </c>
      <c r="J46" s="1">
        <v>0</v>
      </c>
      <c r="K46" s="8">
        <v>0</v>
      </c>
    </row>
    <row r="47" spans="1:27">
      <c r="A47" s="13" t="s">
        <v>41</v>
      </c>
      <c r="B47" s="1">
        <v>50</v>
      </c>
      <c r="C47" s="1">
        <v>5</v>
      </c>
      <c r="D47" s="18">
        <f t="shared" si="0"/>
        <v>55</v>
      </c>
      <c r="E47" s="19">
        <v>0</v>
      </c>
      <c r="F47" s="4">
        <v>4</v>
      </c>
      <c r="G47" s="4">
        <v>13</v>
      </c>
      <c r="H47" s="4">
        <v>1</v>
      </c>
      <c r="I47" s="4">
        <v>0</v>
      </c>
      <c r="J47" s="4">
        <v>0</v>
      </c>
      <c r="K47" s="10">
        <v>0</v>
      </c>
    </row>
    <row r="48" spans="1:27">
      <c r="A48" s="13" t="s">
        <v>42</v>
      </c>
      <c r="B48" s="1">
        <v>62</v>
      </c>
      <c r="C48" s="1">
        <v>4</v>
      </c>
      <c r="D48" s="18">
        <f t="shared" si="0"/>
        <v>66</v>
      </c>
      <c r="E48" s="1">
        <v>2</v>
      </c>
      <c r="F48" s="1">
        <v>4</v>
      </c>
      <c r="G48" s="1">
        <v>7</v>
      </c>
      <c r="H48" s="1">
        <v>1</v>
      </c>
      <c r="I48" s="1">
        <v>0</v>
      </c>
      <c r="J48" s="1">
        <v>0</v>
      </c>
      <c r="K48" s="8">
        <v>1</v>
      </c>
    </row>
    <row r="49" spans="1:27">
      <c r="A49" s="13" t="s">
        <v>43</v>
      </c>
      <c r="B49" s="1">
        <v>63</v>
      </c>
      <c r="C49" s="1">
        <v>3</v>
      </c>
      <c r="D49" s="18">
        <f t="shared" si="0"/>
        <v>66</v>
      </c>
      <c r="E49" s="1">
        <v>1</v>
      </c>
      <c r="F49" s="1">
        <v>3</v>
      </c>
      <c r="G49" s="1">
        <v>22</v>
      </c>
      <c r="H49" s="1">
        <v>0</v>
      </c>
      <c r="I49" s="1">
        <v>0</v>
      </c>
      <c r="J49" s="1">
        <v>0</v>
      </c>
      <c r="K49" s="8">
        <v>0</v>
      </c>
    </row>
    <row r="50" spans="1:27">
      <c r="A50" s="13" t="s">
        <v>44</v>
      </c>
      <c r="B50" s="1">
        <v>68</v>
      </c>
      <c r="C50" s="1">
        <v>6</v>
      </c>
      <c r="D50" s="18">
        <f t="shared" si="0"/>
        <v>74</v>
      </c>
      <c r="E50" s="1">
        <v>1</v>
      </c>
      <c r="F50" s="1">
        <v>6</v>
      </c>
      <c r="G50" s="1">
        <v>12</v>
      </c>
      <c r="H50" s="1">
        <v>0</v>
      </c>
      <c r="I50" s="1">
        <v>0</v>
      </c>
      <c r="J50" s="1">
        <v>0</v>
      </c>
      <c r="K50" s="8">
        <v>0</v>
      </c>
    </row>
    <row r="51" spans="1:27">
      <c r="A51" s="14" t="s">
        <v>45</v>
      </c>
      <c r="B51" s="4">
        <v>56</v>
      </c>
      <c r="C51" s="4">
        <v>6</v>
      </c>
      <c r="D51" s="18">
        <f t="shared" si="0"/>
        <v>62</v>
      </c>
      <c r="E51" s="19">
        <v>0</v>
      </c>
      <c r="F51" s="4">
        <v>2</v>
      </c>
      <c r="G51" s="4">
        <v>6</v>
      </c>
      <c r="H51" s="4">
        <v>2</v>
      </c>
      <c r="I51" s="4">
        <v>0</v>
      </c>
      <c r="J51" s="4">
        <v>0</v>
      </c>
      <c r="K51" s="10">
        <v>0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>
      <c r="A52" s="13" t="s">
        <v>46</v>
      </c>
      <c r="B52" s="1">
        <v>72</v>
      </c>
      <c r="C52" s="1">
        <v>6</v>
      </c>
      <c r="D52" s="18">
        <f t="shared" si="0"/>
        <v>78</v>
      </c>
      <c r="E52" s="19">
        <v>0</v>
      </c>
      <c r="F52" s="1">
        <v>5</v>
      </c>
      <c r="G52" s="1">
        <v>8</v>
      </c>
      <c r="H52" s="1">
        <v>2</v>
      </c>
      <c r="I52" s="1">
        <v>0</v>
      </c>
      <c r="J52" s="1">
        <v>0</v>
      </c>
      <c r="K52" s="8">
        <v>0</v>
      </c>
    </row>
    <row r="53" spans="1:27">
      <c r="A53" s="13" t="s">
        <v>47</v>
      </c>
      <c r="B53" s="1">
        <v>78</v>
      </c>
      <c r="C53" s="1">
        <v>3</v>
      </c>
      <c r="D53" s="18">
        <f t="shared" si="0"/>
        <v>81</v>
      </c>
      <c r="E53" s="1">
        <v>4</v>
      </c>
      <c r="F53" s="1">
        <v>13</v>
      </c>
      <c r="G53" s="1">
        <v>34</v>
      </c>
      <c r="H53" s="1">
        <v>1</v>
      </c>
      <c r="I53" s="1">
        <v>0</v>
      </c>
      <c r="J53" s="1">
        <v>0</v>
      </c>
      <c r="K53" s="8">
        <v>0</v>
      </c>
    </row>
    <row r="54" spans="1:27">
      <c r="A54" s="14" t="s">
        <v>70</v>
      </c>
      <c r="B54" s="4">
        <v>45</v>
      </c>
      <c r="C54" s="4">
        <v>4</v>
      </c>
      <c r="D54" s="18">
        <f t="shared" si="0"/>
        <v>49</v>
      </c>
      <c r="E54" s="4">
        <v>1</v>
      </c>
      <c r="F54" s="4">
        <v>9</v>
      </c>
      <c r="G54" s="4">
        <v>19</v>
      </c>
      <c r="H54" s="4">
        <v>1</v>
      </c>
      <c r="I54" s="4">
        <v>0</v>
      </c>
      <c r="J54" s="4">
        <v>0</v>
      </c>
      <c r="K54" s="10">
        <v>2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>
      <c r="A55" s="13" t="s">
        <v>48</v>
      </c>
      <c r="B55" s="1">
        <v>83</v>
      </c>
      <c r="C55" s="1">
        <v>29</v>
      </c>
      <c r="D55" s="18">
        <f t="shared" si="0"/>
        <v>112</v>
      </c>
      <c r="E55" s="1">
        <v>3</v>
      </c>
      <c r="F55" s="1">
        <v>3</v>
      </c>
      <c r="G55" s="1">
        <v>6</v>
      </c>
      <c r="H55" s="1">
        <v>0</v>
      </c>
      <c r="I55" s="1">
        <v>0</v>
      </c>
      <c r="J55" s="1">
        <v>0</v>
      </c>
      <c r="K55" s="8">
        <v>0</v>
      </c>
    </row>
    <row r="56" spans="1:27">
      <c r="A56" s="13" t="s">
        <v>49</v>
      </c>
      <c r="B56" s="1">
        <v>54</v>
      </c>
      <c r="C56" s="1">
        <v>6</v>
      </c>
      <c r="D56" s="18">
        <f t="shared" si="0"/>
        <v>60</v>
      </c>
      <c r="E56" s="19">
        <v>0</v>
      </c>
      <c r="F56" s="1">
        <v>8</v>
      </c>
      <c r="G56" s="1">
        <v>16</v>
      </c>
      <c r="H56" s="1">
        <v>0</v>
      </c>
      <c r="I56" s="1">
        <v>2</v>
      </c>
      <c r="J56" s="1">
        <v>0</v>
      </c>
      <c r="K56" s="8">
        <v>0</v>
      </c>
    </row>
    <row r="57" spans="1:27">
      <c r="A57" s="13" t="s">
        <v>50</v>
      </c>
      <c r="B57" s="1">
        <v>110</v>
      </c>
      <c r="C57" s="1">
        <v>6</v>
      </c>
      <c r="D57" s="18">
        <f t="shared" si="0"/>
        <v>116</v>
      </c>
      <c r="E57" s="1">
        <v>2</v>
      </c>
      <c r="F57" s="1">
        <v>5</v>
      </c>
      <c r="G57" s="1">
        <v>16</v>
      </c>
      <c r="H57" s="1">
        <v>0</v>
      </c>
      <c r="I57" s="1">
        <v>0</v>
      </c>
      <c r="J57" s="1">
        <v>0</v>
      </c>
      <c r="K57" s="8">
        <v>0</v>
      </c>
    </row>
    <row r="58" spans="1:27">
      <c r="A58" s="14" t="s">
        <v>51</v>
      </c>
      <c r="B58" s="4">
        <v>71</v>
      </c>
      <c r="C58" s="4">
        <v>6</v>
      </c>
      <c r="D58" s="18">
        <f t="shared" si="0"/>
        <v>77</v>
      </c>
      <c r="E58" s="4">
        <v>2</v>
      </c>
      <c r="F58" s="4">
        <v>8</v>
      </c>
      <c r="G58" s="4">
        <v>24</v>
      </c>
      <c r="H58" s="4">
        <v>1</v>
      </c>
      <c r="I58" s="4">
        <v>1</v>
      </c>
      <c r="J58" s="4">
        <v>0</v>
      </c>
      <c r="K58" s="10">
        <v>0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>
      <c r="A59" s="13" t="s">
        <v>52</v>
      </c>
      <c r="B59" s="1">
        <v>36</v>
      </c>
      <c r="C59" s="1">
        <v>3</v>
      </c>
      <c r="D59" s="18">
        <f t="shared" si="0"/>
        <v>39</v>
      </c>
      <c r="E59" s="19">
        <v>0</v>
      </c>
      <c r="F59" s="1">
        <v>2</v>
      </c>
      <c r="G59" s="1">
        <v>14</v>
      </c>
      <c r="H59" s="1">
        <v>1</v>
      </c>
      <c r="I59" s="1">
        <v>0</v>
      </c>
      <c r="J59" s="1">
        <v>0</v>
      </c>
      <c r="K59" s="8">
        <v>0</v>
      </c>
    </row>
    <row r="60" spans="1:27">
      <c r="A60" s="13" t="s">
        <v>53</v>
      </c>
      <c r="B60" s="1">
        <v>68</v>
      </c>
      <c r="C60" s="1">
        <v>5</v>
      </c>
      <c r="D60" s="18">
        <f t="shared" si="0"/>
        <v>73</v>
      </c>
      <c r="E60" s="1">
        <v>2</v>
      </c>
      <c r="F60" s="1">
        <v>10</v>
      </c>
      <c r="G60" s="1">
        <v>11</v>
      </c>
      <c r="H60" s="1">
        <v>3</v>
      </c>
      <c r="I60" s="1">
        <v>0</v>
      </c>
      <c r="J60" s="1">
        <v>0</v>
      </c>
      <c r="K60" s="8">
        <v>0</v>
      </c>
    </row>
    <row r="61" spans="1:27">
      <c r="A61" s="15" t="s">
        <v>54</v>
      </c>
      <c r="B61" s="4">
        <v>118</v>
      </c>
      <c r="C61" s="4">
        <v>10</v>
      </c>
      <c r="D61" s="18">
        <f t="shared" si="0"/>
        <v>128</v>
      </c>
      <c r="E61" s="4">
        <v>6</v>
      </c>
      <c r="F61" s="4">
        <v>23</v>
      </c>
      <c r="G61" s="4">
        <v>56</v>
      </c>
      <c r="H61" s="4">
        <v>2</v>
      </c>
      <c r="I61" s="4">
        <v>0</v>
      </c>
      <c r="J61" s="4">
        <v>0</v>
      </c>
      <c r="K61" s="10">
        <v>0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>
      <c r="A62" s="13" t="s">
        <v>71</v>
      </c>
      <c r="B62" s="1">
        <v>38</v>
      </c>
      <c r="C62" s="1">
        <v>4</v>
      </c>
      <c r="D62" s="18">
        <f t="shared" si="0"/>
        <v>42</v>
      </c>
      <c r="E62" s="1">
        <v>2</v>
      </c>
      <c r="F62" s="1">
        <v>4</v>
      </c>
      <c r="G62" s="1">
        <v>15</v>
      </c>
      <c r="H62" s="1">
        <v>1</v>
      </c>
      <c r="I62" s="1">
        <v>0</v>
      </c>
      <c r="J62" s="1">
        <v>0</v>
      </c>
      <c r="K62" s="8">
        <v>0</v>
      </c>
    </row>
    <row r="63" spans="1:27">
      <c r="A63" s="13" t="s">
        <v>56</v>
      </c>
      <c r="B63" s="1">
        <v>24</v>
      </c>
      <c r="C63" s="1">
        <v>2</v>
      </c>
      <c r="D63" s="18">
        <f t="shared" si="0"/>
        <v>26</v>
      </c>
      <c r="E63" s="19">
        <v>0</v>
      </c>
      <c r="F63" s="1">
        <v>0</v>
      </c>
      <c r="G63" s="1">
        <v>4</v>
      </c>
      <c r="H63" s="1">
        <v>0</v>
      </c>
      <c r="I63" s="1">
        <v>0</v>
      </c>
      <c r="J63" s="1">
        <v>0</v>
      </c>
      <c r="K63" s="8">
        <v>0</v>
      </c>
    </row>
    <row r="64" spans="1:27">
      <c r="A64" s="13" t="s">
        <v>57</v>
      </c>
      <c r="B64" s="1">
        <v>16</v>
      </c>
      <c r="C64" s="1">
        <v>4</v>
      </c>
      <c r="D64" s="18">
        <f t="shared" si="0"/>
        <v>20</v>
      </c>
      <c r="E64" s="19">
        <v>0</v>
      </c>
      <c r="F64" s="1">
        <v>0</v>
      </c>
      <c r="G64" s="1">
        <v>2</v>
      </c>
      <c r="H64" s="1">
        <v>0</v>
      </c>
      <c r="I64" s="1">
        <v>0</v>
      </c>
      <c r="J64" s="1">
        <v>0</v>
      </c>
      <c r="K64" s="8">
        <v>0</v>
      </c>
    </row>
    <row r="65" spans="1:27">
      <c r="A65" s="14" t="s">
        <v>58</v>
      </c>
      <c r="B65" s="4">
        <v>49</v>
      </c>
      <c r="C65" s="4">
        <v>5</v>
      </c>
      <c r="D65" s="18">
        <f t="shared" si="0"/>
        <v>54</v>
      </c>
      <c r="E65" s="19">
        <v>0</v>
      </c>
      <c r="F65" s="4">
        <v>5</v>
      </c>
      <c r="G65" s="4">
        <v>12</v>
      </c>
      <c r="H65" s="4">
        <v>1</v>
      </c>
      <c r="I65" s="4">
        <v>0</v>
      </c>
      <c r="J65" s="4">
        <v>0</v>
      </c>
      <c r="K65" s="10">
        <v>0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>
      <c r="A66" s="17" t="s">
        <v>75</v>
      </c>
      <c r="B66" s="27">
        <v>100</v>
      </c>
      <c r="C66" s="27">
        <v>6</v>
      </c>
      <c r="D66" s="18">
        <f t="shared" si="0"/>
        <v>106</v>
      </c>
      <c r="E66" s="27">
        <v>0</v>
      </c>
      <c r="F66" s="27">
        <v>5</v>
      </c>
      <c r="G66" s="27">
        <v>35</v>
      </c>
      <c r="H66" s="27">
        <v>0</v>
      </c>
      <c r="I66" s="27">
        <v>0</v>
      </c>
      <c r="J66" s="27">
        <v>0</v>
      </c>
      <c r="K66" s="28">
        <v>0</v>
      </c>
    </row>
    <row r="67" spans="1:27">
      <c r="A67" s="17" t="s">
        <v>64</v>
      </c>
      <c r="B67" s="27">
        <v>21</v>
      </c>
      <c r="C67" s="27">
        <v>1</v>
      </c>
      <c r="D67" s="18">
        <f t="shared" si="0"/>
        <v>22</v>
      </c>
      <c r="E67" s="27">
        <v>0</v>
      </c>
      <c r="F67" s="27">
        <v>5</v>
      </c>
      <c r="G67" s="27">
        <v>16</v>
      </c>
      <c r="H67" s="27">
        <v>2</v>
      </c>
      <c r="I67" s="27">
        <v>0</v>
      </c>
      <c r="J67" s="27">
        <v>0</v>
      </c>
      <c r="K67" s="28">
        <v>0</v>
      </c>
    </row>
    <row r="68" spans="1:27">
      <c r="A68" s="29" t="s">
        <v>59</v>
      </c>
      <c r="B68" s="18">
        <f t="shared" ref="B68:C68" si="1">SUM(B4:B67)</f>
        <v>3557</v>
      </c>
      <c r="C68" s="18">
        <f t="shared" si="1"/>
        <v>324</v>
      </c>
      <c r="D68" s="18">
        <f t="shared" si="0"/>
        <v>3881</v>
      </c>
      <c r="E68" s="18">
        <f t="shared" ref="E68:K68" si="2">SUM(E4:E67)</f>
        <v>112</v>
      </c>
      <c r="F68" s="18">
        <f t="shared" si="2"/>
        <v>372</v>
      </c>
      <c r="G68" s="18">
        <f t="shared" si="2"/>
        <v>968</v>
      </c>
      <c r="H68" s="18">
        <f t="shared" si="2"/>
        <v>41</v>
      </c>
      <c r="I68" s="18">
        <f t="shared" si="2"/>
        <v>6</v>
      </c>
      <c r="J68" s="18">
        <f t="shared" si="2"/>
        <v>0</v>
      </c>
      <c r="K68" s="30">
        <f t="shared" si="2"/>
        <v>16</v>
      </c>
      <c r="L68" s="7" t="s">
        <v>65</v>
      </c>
    </row>
    <row r="70" spans="1:27" ht="12.75">
      <c r="B70" s="31">
        <v>3441</v>
      </c>
      <c r="C70" s="31">
        <v>330</v>
      </c>
      <c r="D70" s="31">
        <v>3771</v>
      </c>
      <c r="E70" s="31">
        <v>113</v>
      </c>
      <c r="F70" s="31">
        <v>363</v>
      </c>
      <c r="G70" s="31">
        <v>911</v>
      </c>
      <c r="H70" s="31">
        <v>62</v>
      </c>
      <c r="I70" s="32">
        <v>6</v>
      </c>
      <c r="J70" s="33"/>
      <c r="K70" s="32">
        <v>15</v>
      </c>
    </row>
    <row r="75" spans="1:27" ht="12.75">
      <c r="G75" s="7" t="s">
        <v>65</v>
      </c>
    </row>
  </sheetData>
  <mergeCells count="12">
    <mergeCell ref="K2:K3"/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999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8.5703125" customWidth="1"/>
    <col min="2" max="2" width="15.42578125" customWidth="1"/>
    <col min="3" max="3" width="18.7109375" customWidth="1"/>
    <col min="4" max="4" width="15.28515625" customWidth="1"/>
    <col min="5" max="5" width="16.85546875" customWidth="1"/>
    <col min="6" max="6" width="19" customWidth="1"/>
    <col min="7" max="7" width="14.5703125" customWidth="1"/>
    <col min="8" max="10" width="16.28515625" customWidth="1"/>
    <col min="11" max="11" width="15.42578125" customWidth="1"/>
    <col min="12" max="13" width="22" customWidth="1"/>
    <col min="14" max="14" width="24.5703125" customWidth="1"/>
    <col min="15" max="15" width="22" customWidth="1"/>
    <col min="16" max="16" width="17.42578125" customWidth="1"/>
  </cols>
  <sheetData>
    <row r="1" spans="1:40" ht="15">
      <c r="A1" s="217" t="s">
        <v>60</v>
      </c>
      <c r="B1" s="218" t="s">
        <v>91</v>
      </c>
      <c r="C1" s="219"/>
      <c r="D1" s="219"/>
      <c r="E1" s="219"/>
      <c r="F1" s="219"/>
      <c r="G1" s="220"/>
      <c r="H1" s="35"/>
      <c r="I1" s="35"/>
      <c r="J1" s="35"/>
      <c r="K1" s="221" t="s">
        <v>92</v>
      </c>
      <c r="L1" s="219"/>
      <c r="M1" s="219"/>
      <c r="N1" s="220"/>
      <c r="O1" s="36"/>
      <c r="P1" s="37"/>
      <c r="Q1" s="37"/>
      <c r="R1" s="37"/>
      <c r="S1" s="37"/>
    </row>
    <row r="2" spans="1:40" ht="94.5">
      <c r="A2" s="212"/>
      <c r="B2" s="38" t="s">
        <v>93</v>
      </c>
      <c r="C2" s="39" t="s">
        <v>94</v>
      </c>
      <c r="D2" s="40" t="s">
        <v>95</v>
      </c>
      <c r="E2" s="38" t="s">
        <v>96</v>
      </c>
      <c r="F2" s="38" t="s">
        <v>97</v>
      </c>
      <c r="G2" s="40" t="s">
        <v>95</v>
      </c>
      <c r="H2" s="41"/>
      <c r="I2" s="41"/>
      <c r="J2" s="41"/>
      <c r="K2" s="42" t="s">
        <v>93</v>
      </c>
      <c r="L2" s="42" t="s">
        <v>98</v>
      </c>
      <c r="M2" s="42" t="s">
        <v>96</v>
      </c>
      <c r="N2" s="42" t="s">
        <v>99</v>
      </c>
      <c r="O2" s="43" t="s">
        <v>100</v>
      </c>
      <c r="P2" s="44" t="s">
        <v>93</v>
      </c>
      <c r="Q2" s="44" t="s">
        <v>98</v>
      </c>
      <c r="R2" s="44"/>
      <c r="S2" s="44" t="s">
        <v>96</v>
      </c>
      <c r="T2" s="41" t="s">
        <v>99</v>
      </c>
      <c r="W2" s="38" t="s">
        <v>93</v>
      </c>
      <c r="X2" s="38" t="s">
        <v>98</v>
      </c>
      <c r="Y2" s="45" t="s">
        <v>95</v>
      </c>
      <c r="Z2" s="38" t="s">
        <v>96</v>
      </c>
      <c r="AA2" s="38" t="s">
        <v>99</v>
      </c>
      <c r="AB2" s="45" t="s">
        <v>95</v>
      </c>
    </row>
    <row r="3" spans="1:40">
      <c r="A3" s="13" t="s">
        <v>0</v>
      </c>
      <c r="B3" s="46">
        <v>1126</v>
      </c>
      <c r="C3" s="46">
        <v>786</v>
      </c>
      <c r="D3" s="47">
        <f t="shared" ref="D3:D64" si="0">(100*C3)/B3</f>
        <v>69.804618117229126</v>
      </c>
      <c r="E3" s="46">
        <v>68</v>
      </c>
      <c r="F3" s="46">
        <v>68</v>
      </c>
      <c r="G3" s="47">
        <f t="shared" ref="G3:G64" si="1">(100*F3)/E3</f>
        <v>100</v>
      </c>
      <c r="H3" s="24" t="s">
        <v>65</v>
      </c>
      <c r="I3" s="24"/>
      <c r="J3" s="24"/>
      <c r="K3" s="48">
        <v>1126</v>
      </c>
      <c r="L3" s="48">
        <v>498</v>
      </c>
      <c r="M3" s="48">
        <v>67</v>
      </c>
      <c r="N3" s="43">
        <v>67</v>
      </c>
      <c r="O3" s="49"/>
      <c r="P3" s="50">
        <v>1126</v>
      </c>
      <c r="Q3" s="50">
        <v>591</v>
      </c>
      <c r="R3" s="50"/>
      <c r="S3" s="50">
        <v>67</v>
      </c>
      <c r="T3" s="24">
        <v>68</v>
      </c>
      <c r="V3" s="13" t="s">
        <v>0</v>
      </c>
      <c r="W3" s="46">
        <v>1126</v>
      </c>
      <c r="X3" s="46">
        <v>591</v>
      </c>
      <c r="Y3" s="51">
        <f t="shared" ref="Y3:Y64" si="2">(100*X3)/W3</f>
        <v>52.486678507992892</v>
      </c>
      <c r="Z3" s="46">
        <v>67</v>
      </c>
      <c r="AA3" s="46">
        <v>68</v>
      </c>
      <c r="AB3" s="51">
        <f t="shared" ref="AB3:AB64" si="3">(100*AA3)/Z3</f>
        <v>101.49253731343283</v>
      </c>
    </row>
    <row r="4" spans="1:40" ht="24.75" customHeight="1">
      <c r="A4" s="14" t="s">
        <v>66</v>
      </c>
      <c r="B4" s="46">
        <v>788</v>
      </c>
      <c r="C4" s="46">
        <v>695</v>
      </c>
      <c r="D4" s="47">
        <f t="shared" si="0"/>
        <v>88.197969543147209</v>
      </c>
      <c r="E4" s="46">
        <v>38</v>
      </c>
      <c r="F4" s="46">
        <v>38</v>
      </c>
      <c r="G4" s="47">
        <f t="shared" si="1"/>
        <v>100</v>
      </c>
      <c r="H4" s="24"/>
      <c r="I4" s="24"/>
      <c r="J4" s="24"/>
      <c r="K4" s="48">
        <v>788</v>
      </c>
      <c r="L4" s="48">
        <v>527</v>
      </c>
      <c r="M4" s="48">
        <v>39</v>
      </c>
      <c r="N4" s="43">
        <v>37</v>
      </c>
      <c r="O4" s="49" t="s">
        <v>101</v>
      </c>
      <c r="P4" s="50">
        <v>788</v>
      </c>
      <c r="Q4" s="50">
        <v>527</v>
      </c>
      <c r="R4" s="50"/>
      <c r="S4" s="50">
        <v>39</v>
      </c>
      <c r="T4" s="24">
        <v>37</v>
      </c>
      <c r="V4" s="52" t="s">
        <v>66</v>
      </c>
      <c r="W4" s="46">
        <v>788</v>
      </c>
      <c r="X4" s="46"/>
      <c r="Y4" s="51">
        <f t="shared" si="2"/>
        <v>0</v>
      </c>
      <c r="Z4" s="46">
        <v>39</v>
      </c>
      <c r="AA4" s="46"/>
      <c r="AB4" s="51">
        <f t="shared" si="3"/>
        <v>0</v>
      </c>
    </row>
    <row r="5" spans="1:40" ht="24.75" customHeight="1">
      <c r="A5" s="13" t="s">
        <v>1</v>
      </c>
      <c r="B5" s="46">
        <v>1009</v>
      </c>
      <c r="C5" s="46">
        <v>722</v>
      </c>
      <c r="D5" s="47">
        <f t="shared" si="0"/>
        <v>71.555996035678888</v>
      </c>
      <c r="E5" s="46">
        <v>63</v>
      </c>
      <c r="F5" s="46">
        <v>57</v>
      </c>
      <c r="G5" s="47">
        <f t="shared" si="1"/>
        <v>90.476190476190482</v>
      </c>
      <c r="H5" s="24"/>
      <c r="I5" s="24"/>
      <c r="J5" s="24"/>
      <c r="K5" s="48">
        <v>1009</v>
      </c>
      <c r="L5" s="48">
        <v>140</v>
      </c>
      <c r="M5" s="48">
        <v>63</v>
      </c>
      <c r="N5" s="43">
        <v>33</v>
      </c>
      <c r="O5" s="49" t="s">
        <v>102</v>
      </c>
      <c r="P5" s="50">
        <v>1009</v>
      </c>
      <c r="Q5" s="50">
        <v>149</v>
      </c>
      <c r="R5" s="50">
        <v>1009</v>
      </c>
      <c r="S5" s="50">
        <v>63</v>
      </c>
      <c r="T5" s="24">
        <v>44</v>
      </c>
      <c r="U5" s="7" t="s">
        <v>65</v>
      </c>
      <c r="V5" s="13" t="s">
        <v>1</v>
      </c>
      <c r="W5" s="46">
        <v>1009</v>
      </c>
      <c r="X5" s="46">
        <v>149</v>
      </c>
      <c r="Y5" s="51">
        <f t="shared" si="2"/>
        <v>14.767096134786918</v>
      </c>
      <c r="Z5" s="46">
        <v>63</v>
      </c>
      <c r="AA5" s="46">
        <v>44</v>
      </c>
      <c r="AB5" s="51">
        <f t="shared" si="3"/>
        <v>69.841269841269835</v>
      </c>
    </row>
    <row r="6" spans="1:40">
      <c r="A6" s="14" t="s">
        <v>2</v>
      </c>
      <c r="B6" s="46">
        <v>2557</v>
      </c>
      <c r="C6" s="46">
        <v>1655</v>
      </c>
      <c r="D6" s="47">
        <f t="shared" si="0"/>
        <v>64.724286272976144</v>
      </c>
      <c r="E6" s="46">
        <v>118</v>
      </c>
      <c r="F6" s="46">
        <v>104</v>
      </c>
      <c r="G6" s="47">
        <f t="shared" si="1"/>
        <v>88.13559322033899</v>
      </c>
      <c r="H6" s="24"/>
      <c r="I6" s="24"/>
      <c r="J6" s="24"/>
      <c r="K6" s="48">
        <v>2557</v>
      </c>
      <c r="L6" s="48">
        <v>503</v>
      </c>
      <c r="M6" s="48">
        <v>118</v>
      </c>
      <c r="N6" s="43">
        <v>22</v>
      </c>
      <c r="O6" s="53"/>
      <c r="P6" s="50">
        <v>2557</v>
      </c>
      <c r="Q6" s="50">
        <v>503</v>
      </c>
      <c r="R6" s="50"/>
      <c r="S6" s="50">
        <v>118</v>
      </c>
      <c r="T6" s="24">
        <v>22</v>
      </c>
      <c r="V6" s="52" t="s">
        <v>2</v>
      </c>
      <c r="W6" s="46">
        <v>2557</v>
      </c>
      <c r="X6" s="46">
        <v>456</v>
      </c>
      <c r="Y6" s="51">
        <f t="shared" si="2"/>
        <v>17.833398513883456</v>
      </c>
      <c r="Z6" s="46">
        <v>118</v>
      </c>
      <c r="AA6" s="46"/>
      <c r="AB6" s="51">
        <f t="shared" si="3"/>
        <v>0</v>
      </c>
    </row>
    <row r="7" spans="1:40">
      <c r="A7" s="14" t="s">
        <v>3</v>
      </c>
      <c r="B7" s="46">
        <v>1049</v>
      </c>
      <c r="C7" s="46">
        <v>665</v>
      </c>
      <c r="D7" s="47">
        <f t="shared" si="0"/>
        <v>63.393708293612967</v>
      </c>
      <c r="E7" s="46">
        <v>54</v>
      </c>
      <c r="F7" s="46">
        <v>40</v>
      </c>
      <c r="G7" s="47">
        <f t="shared" si="1"/>
        <v>74.074074074074076</v>
      </c>
      <c r="H7" s="24"/>
      <c r="I7" s="24"/>
      <c r="J7" s="24"/>
      <c r="K7" s="48">
        <v>1049</v>
      </c>
      <c r="L7" s="48">
        <v>234</v>
      </c>
      <c r="M7" s="48">
        <v>54</v>
      </c>
      <c r="N7" s="43">
        <v>13</v>
      </c>
      <c r="O7" s="53"/>
      <c r="P7" s="50">
        <v>1049</v>
      </c>
      <c r="Q7" s="50">
        <v>243</v>
      </c>
      <c r="R7" s="50"/>
      <c r="S7" s="50">
        <v>54</v>
      </c>
      <c r="T7" s="24">
        <v>46</v>
      </c>
      <c r="V7" s="14" t="s">
        <v>3</v>
      </c>
      <c r="W7" s="46">
        <v>1049</v>
      </c>
      <c r="X7" s="46">
        <v>243</v>
      </c>
      <c r="Y7" s="51">
        <f t="shared" si="2"/>
        <v>23.164918970448046</v>
      </c>
      <c r="Z7" s="46">
        <v>54</v>
      </c>
      <c r="AA7" s="46">
        <v>46</v>
      </c>
      <c r="AB7" s="51">
        <f t="shared" si="3"/>
        <v>85.18518518518519</v>
      </c>
    </row>
    <row r="8" spans="1:40">
      <c r="A8" s="14" t="s">
        <v>4</v>
      </c>
      <c r="B8" s="46">
        <v>577</v>
      </c>
      <c r="C8" s="46">
        <v>360</v>
      </c>
      <c r="D8" s="47">
        <f t="shared" si="0"/>
        <v>62.391681109185441</v>
      </c>
      <c r="E8" s="46">
        <v>34</v>
      </c>
      <c r="F8" s="46">
        <v>27</v>
      </c>
      <c r="G8" s="47">
        <f t="shared" si="1"/>
        <v>79.411764705882348</v>
      </c>
      <c r="H8" s="24"/>
      <c r="I8" s="24"/>
      <c r="J8" s="24"/>
      <c r="K8" s="48">
        <v>578</v>
      </c>
      <c r="L8" s="48">
        <v>112</v>
      </c>
      <c r="M8" s="48">
        <v>34</v>
      </c>
      <c r="N8" s="43">
        <v>9</v>
      </c>
      <c r="O8" s="53"/>
      <c r="P8" s="50">
        <v>578</v>
      </c>
      <c r="Q8" s="50">
        <v>125</v>
      </c>
      <c r="R8" s="50"/>
      <c r="S8" s="50">
        <v>34</v>
      </c>
      <c r="T8" s="24">
        <v>11</v>
      </c>
      <c r="V8" s="14" t="s">
        <v>4</v>
      </c>
      <c r="W8" s="46">
        <v>578</v>
      </c>
      <c r="X8" s="46">
        <v>130</v>
      </c>
      <c r="Y8" s="51">
        <f t="shared" si="2"/>
        <v>22.491349480968857</v>
      </c>
      <c r="Z8" s="46">
        <v>34</v>
      </c>
      <c r="AA8" s="46">
        <v>11</v>
      </c>
      <c r="AB8" s="51">
        <f t="shared" si="3"/>
        <v>32.352941176470587</v>
      </c>
    </row>
    <row r="9" spans="1:40">
      <c r="A9" s="14" t="s">
        <v>5</v>
      </c>
      <c r="B9" s="46">
        <v>738</v>
      </c>
      <c r="C9" s="46">
        <v>450</v>
      </c>
      <c r="D9" s="47">
        <f t="shared" si="0"/>
        <v>60.975609756097562</v>
      </c>
      <c r="E9" s="46">
        <v>46</v>
      </c>
      <c r="F9" s="46">
        <v>28</v>
      </c>
      <c r="G9" s="47">
        <f t="shared" si="1"/>
        <v>60.869565217391305</v>
      </c>
      <c r="H9" s="24"/>
      <c r="I9" s="24"/>
      <c r="J9" s="24"/>
      <c r="K9" s="48">
        <v>738</v>
      </c>
      <c r="L9" s="48">
        <v>12</v>
      </c>
      <c r="M9" s="48">
        <v>46</v>
      </c>
      <c r="N9" s="43">
        <v>0</v>
      </c>
      <c r="O9" s="53"/>
      <c r="P9" s="50">
        <v>738</v>
      </c>
      <c r="Q9" s="50">
        <v>12</v>
      </c>
      <c r="R9" s="50"/>
      <c r="S9" s="50">
        <v>46</v>
      </c>
      <c r="T9" s="24">
        <v>0</v>
      </c>
      <c r="V9" s="52" t="s">
        <v>5</v>
      </c>
      <c r="W9" s="46">
        <v>738</v>
      </c>
      <c r="X9" s="46"/>
      <c r="Y9" s="51">
        <f t="shared" si="2"/>
        <v>0</v>
      </c>
      <c r="Z9" s="46">
        <v>46</v>
      </c>
      <c r="AA9" s="46"/>
      <c r="AB9" s="51">
        <f t="shared" si="3"/>
        <v>0</v>
      </c>
    </row>
    <row r="10" spans="1:40" ht="21.75" customHeight="1">
      <c r="A10" s="13" t="s">
        <v>6</v>
      </c>
      <c r="B10" s="46">
        <v>1256</v>
      </c>
      <c r="C10" s="54">
        <v>811</v>
      </c>
      <c r="D10" s="47">
        <f t="shared" si="0"/>
        <v>64.570063694267517</v>
      </c>
      <c r="E10" s="46">
        <v>73</v>
      </c>
      <c r="F10" s="46">
        <v>71</v>
      </c>
      <c r="G10" s="47">
        <f t="shared" si="1"/>
        <v>97.260273972602747</v>
      </c>
      <c r="H10" s="24"/>
      <c r="I10" s="24"/>
      <c r="J10" s="24"/>
      <c r="K10" s="48">
        <v>1256</v>
      </c>
      <c r="L10" s="48">
        <v>672</v>
      </c>
      <c r="M10" s="48">
        <v>69</v>
      </c>
      <c r="N10" s="43">
        <v>66</v>
      </c>
      <c r="O10" s="49" t="s">
        <v>103</v>
      </c>
      <c r="P10" s="50">
        <v>1256</v>
      </c>
      <c r="Q10" s="50">
        <v>526</v>
      </c>
      <c r="R10" s="50"/>
      <c r="S10" s="50">
        <v>69</v>
      </c>
      <c r="T10" s="24">
        <v>68</v>
      </c>
      <c r="V10" s="13" t="s">
        <v>6</v>
      </c>
      <c r="W10" s="46">
        <v>1256</v>
      </c>
      <c r="X10" s="55">
        <v>526</v>
      </c>
      <c r="Y10" s="51">
        <f t="shared" si="2"/>
        <v>41.878980891719742</v>
      </c>
      <c r="Z10" s="46">
        <v>69</v>
      </c>
      <c r="AA10" s="46">
        <v>68</v>
      </c>
      <c r="AB10" s="51">
        <f t="shared" si="3"/>
        <v>98.550724637681157</v>
      </c>
    </row>
    <row r="11" spans="1:40">
      <c r="A11" s="15" t="s">
        <v>67</v>
      </c>
      <c r="B11" s="46">
        <v>882</v>
      </c>
      <c r="C11" s="46">
        <v>597</v>
      </c>
      <c r="D11" s="47">
        <f t="shared" si="0"/>
        <v>67.687074829931973</v>
      </c>
      <c r="E11" s="46">
        <v>50</v>
      </c>
      <c r="F11" s="46">
        <v>42</v>
      </c>
      <c r="G11" s="47">
        <f t="shared" si="1"/>
        <v>84</v>
      </c>
      <c r="H11" s="24"/>
      <c r="I11" s="24"/>
      <c r="J11" s="24"/>
      <c r="K11" s="48">
        <v>882</v>
      </c>
      <c r="L11" s="48">
        <v>518</v>
      </c>
      <c r="M11" s="48">
        <v>48</v>
      </c>
      <c r="N11" s="43">
        <v>39</v>
      </c>
      <c r="O11" s="53"/>
      <c r="P11" s="50">
        <v>882</v>
      </c>
      <c r="Q11" s="50">
        <v>598</v>
      </c>
      <c r="R11" s="50"/>
      <c r="S11" s="50">
        <v>48</v>
      </c>
      <c r="T11" s="24">
        <v>68</v>
      </c>
      <c r="U11" s="21"/>
      <c r="V11" s="15" t="s">
        <v>67</v>
      </c>
      <c r="W11" s="46">
        <v>882</v>
      </c>
      <c r="X11" s="46">
        <v>552</v>
      </c>
      <c r="Y11" s="51">
        <f t="shared" si="2"/>
        <v>62.585034013605444</v>
      </c>
      <c r="Z11" s="46">
        <v>50</v>
      </c>
      <c r="AA11" s="46">
        <v>40</v>
      </c>
      <c r="AB11" s="51">
        <f t="shared" si="3"/>
        <v>80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22.5" customHeight="1">
      <c r="A12" s="13" t="s">
        <v>8</v>
      </c>
      <c r="B12" s="46">
        <v>1810</v>
      </c>
      <c r="C12" s="46">
        <v>270</v>
      </c>
      <c r="D12" s="56">
        <f t="shared" si="0"/>
        <v>14.917127071823204</v>
      </c>
      <c r="E12" s="46">
        <v>66</v>
      </c>
      <c r="F12" s="46">
        <v>17</v>
      </c>
      <c r="G12" s="56">
        <f t="shared" si="1"/>
        <v>25.757575757575758</v>
      </c>
      <c r="H12" s="24"/>
      <c r="I12" s="24"/>
      <c r="J12" s="24"/>
      <c r="K12" s="48">
        <v>1810</v>
      </c>
      <c r="L12" s="48">
        <v>224</v>
      </c>
      <c r="M12" s="48">
        <v>78</v>
      </c>
      <c r="N12" s="43">
        <v>13</v>
      </c>
      <c r="O12" s="49" t="s">
        <v>104</v>
      </c>
      <c r="P12" s="50">
        <v>1810</v>
      </c>
      <c r="Q12" s="50">
        <v>236</v>
      </c>
      <c r="R12" s="50"/>
      <c r="S12" s="50">
        <v>78</v>
      </c>
      <c r="T12" s="24">
        <v>13</v>
      </c>
      <c r="V12" s="13" t="s">
        <v>8</v>
      </c>
      <c r="W12" s="46">
        <v>1810</v>
      </c>
      <c r="X12" s="46">
        <v>236</v>
      </c>
      <c r="Y12" s="51">
        <f t="shared" si="2"/>
        <v>13.038674033149171</v>
      </c>
      <c r="Z12" s="46">
        <v>78</v>
      </c>
      <c r="AA12" s="46">
        <v>13</v>
      </c>
      <c r="AB12" s="51">
        <f t="shared" si="3"/>
        <v>16.666666666666668</v>
      </c>
    </row>
    <row r="13" spans="1:40">
      <c r="A13" s="14" t="s">
        <v>9</v>
      </c>
      <c r="B13" s="46">
        <v>1396</v>
      </c>
      <c r="C13" s="46">
        <v>974</v>
      </c>
      <c r="D13" s="47">
        <f t="shared" si="0"/>
        <v>69.770773638968478</v>
      </c>
      <c r="E13" s="46">
        <v>61</v>
      </c>
      <c r="F13" s="46">
        <v>49</v>
      </c>
      <c r="G13" s="47">
        <f t="shared" si="1"/>
        <v>80.327868852459019</v>
      </c>
      <c r="H13" s="24"/>
      <c r="I13" s="24"/>
      <c r="J13" s="24"/>
      <c r="K13" s="48">
        <v>1396</v>
      </c>
      <c r="L13" s="48">
        <v>254</v>
      </c>
      <c r="M13" s="48">
        <v>61</v>
      </c>
      <c r="N13" s="43">
        <v>34</v>
      </c>
      <c r="O13" s="53"/>
      <c r="P13" s="50">
        <v>1396</v>
      </c>
      <c r="Q13" s="50">
        <v>295</v>
      </c>
      <c r="R13" s="50"/>
      <c r="S13" s="50">
        <v>61</v>
      </c>
      <c r="T13" s="24">
        <v>39</v>
      </c>
      <c r="V13" s="14" t="s">
        <v>9</v>
      </c>
      <c r="W13" s="46">
        <v>1396</v>
      </c>
      <c r="X13" s="46">
        <v>296</v>
      </c>
      <c r="Y13" s="51">
        <f t="shared" si="2"/>
        <v>21.203438395415471</v>
      </c>
      <c r="Z13" s="46">
        <v>61</v>
      </c>
      <c r="AA13" s="46">
        <v>39</v>
      </c>
      <c r="AB13" s="51">
        <f t="shared" si="3"/>
        <v>63.934426229508198</v>
      </c>
    </row>
    <row r="14" spans="1:40" ht="21" customHeight="1">
      <c r="A14" s="14" t="s">
        <v>10</v>
      </c>
      <c r="B14" s="46">
        <v>865</v>
      </c>
      <c r="C14" s="46">
        <v>598</v>
      </c>
      <c r="D14" s="47">
        <f t="shared" si="0"/>
        <v>69.132947976878611</v>
      </c>
      <c r="E14" s="46">
        <v>44</v>
      </c>
      <c r="F14" s="46">
        <v>41</v>
      </c>
      <c r="G14" s="47">
        <f t="shared" si="1"/>
        <v>93.181818181818187</v>
      </c>
      <c r="H14" s="24"/>
      <c r="I14" s="24"/>
      <c r="J14" s="24"/>
      <c r="K14" s="43">
        <v>865</v>
      </c>
      <c r="L14" s="43">
        <v>81</v>
      </c>
      <c r="M14" s="43">
        <v>45</v>
      </c>
      <c r="N14" s="43">
        <v>14</v>
      </c>
      <c r="O14" s="49" t="s">
        <v>105</v>
      </c>
      <c r="P14" s="50">
        <v>865</v>
      </c>
      <c r="Q14" s="50">
        <v>118</v>
      </c>
      <c r="R14" s="50"/>
      <c r="S14" s="50">
        <v>45</v>
      </c>
      <c r="T14" s="24">
        <v>30</v>
      </c>
      <c r="V14" s="14" t="s">
        <v>10</v>
      </c>
      <c r="W14" s="46">
        <v>865</v>
      </c>
      <c r="X14" s="46">
        <v>118</v>
      </c>
      <c r="Y14" s="51">
        <f t="shared" si="2"/>
        <v>13.641618497109826</v>
      </c>
      <c r="Z14" s="46">
        <v>45</v>
      </c>
      <c r="AA14" s="46">
        <v>30</v>
      </c>
      <c r="AB14" s="51">
        <f t="shared" si="3"/>
        <v>66.666666666666671</v>
      </c>
    </row>
    <row r="15" spans="1:40">
      <c r="A15" s="14" t="s">
        <v>68</v>
      </c>
      <c r="B15" s="46">
        <v>1626</v>
      </c>
      <c r="C15" s="46">
        <v>1161</v>
      </c>
      <c r="D15" s="47">
        <f t="shared" si="0"/>
        <v>71.402214022140228</v>
      </c>
      <c r="E15" s="46">
        <v>77</v>
      </c>
      <c r="F15" s="46">
        <v>77</v>
      </c>
      <c r="G15" s="47">
        <f t="shared" si="1"/>
        <v>100</v>
      </c>
      <c r="H15" s="24"/>
      <c r="I15" s="24"/>
      <c r="J15" s="24"/>
      <c r="K15" s="43">
        <v>1600</v>
      </c>
      <c r="L15" s="43">
        <v>78</v>
      </c>
      <c r="M15" s="43">
        <v>76</v>
      </c>
      <c r="N15" s="43">
        <v>15</v>
      </c>
      <c r="O15" s="53"/>
      <c r="P15" s="50">
        <v>1600</v>
      </c>
      <c r="Q15" s="50">
        <v>515</v>
      </c>
      <c r="R15" s="50"/>
      <c r="S15" s="50">
        <v>76</v>
      </c>
      <c r="T15" s="24">
        <v>68</v>
      </c>
      <c r="U15" s="21"/>
      <c r="V15" s="14" t="s">
        <v>68</v>
      </c>
      <c r="W15" s="46">
        <v>1600</v>
      </c>
      <c r="X15" s="46">
        <v>515</v>
      </c>
      <c r="Y15" s="51">
        <f t="shared" si="2"/>
        <v>32.1875</v>
      </c>
      <c r="Z15" s="46">
        <v>76</v>
      </c>
      <c r="AA15" s="46">
        <v>68</v>
      </c>
      <c r="AB15" s="51">
        <f t="shared" si="3"/>
        <v>89.473684210526315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0.25" customHeight="1">
      <c r="A16" s="14" t="s">
        <v>12</v>
      </c>
      <c r="B16" s="46">
        <v>800</v>
      </c>
      <c r="C16" s="46">
        <v>522</v>
      </c>
      <c r="D16" s="47">
        <f t="shared" si="0"/>
        <v>65.25</v>
      </c>
      <c r="E16" s="46">
        <v>42</v>
      </c>
      <c r="F16" s="46">
        <v>42</v>
      </c>
      <c r="G16" s="47">
        <f t="shared" si="1"/>
        <v>100</v>
      </c>
      <c r="H16" s="24"/>
      <c r="I16" s="24"/>
      <c r="J16" s="24"/>
      <c r="K16" s="43">
        <v>800</v>
      </c>
      <c r="L16" s="43">
        <v>253</v>
      </c>
      <c r="M16" s="43">
        <v>42</v>
      </c>
      <c r="N16" s="43">
        <v>24</v>
      </c>
      <c r="O16" s="49" t="s">
        <v>106</v>
      </c>
      <c r="P16" s="50">
        <v>800</v>
      </c>
      <c r="Q16" s="50">
        <v>253</v>
      </c>
      <c r="R16" s="50"/>
      <c r="S16" s="50">
        <v>42</v>
      </c>
      <c r="T16" s="24">
        <v>24</v>
      </c>
      <c r="V16" s="52" t="s">
        <v>12</v>
      </c>
      <c r="W16" s="46">
        <v>800</v>
      </c>
      <c r="X16" s="46"/>
      <c r="Y16" s="51">
        <f t="shared" si="2"/>
        <v>0</v>
      </c>
      <c r="Z16" s="46">
        <v>42</v>
      </c>
      <c r="AA16" s="46"/>
      <c r="AB16" s="51">
        <f t="shared" si="3"/>
        <v>0</v>
      </c>
    </row>
    <row r="17" spans="1:40">
      <c r="A17" s="13" t="s">
        <v>69</v>
      </c>
      <c r="B17" s="46">
        <v>1167</v>
      </c>
      <c r="C17" s="46">
        <v>1100</v>
      </c>
      <c r="D17" s="47">
        <f t="shared" si="0"/>
        <v>94.258783204798632</v>
      </c>
      <c r="E17" s="46">
        <v>50</v>
      </c>
      <c r="F17" s="46">
        <v>50</v>
      </c>
      <c r="G17" s="47">
        <f t="shared" si="1"/>
        <v>100</v>
      </c>
      <c r="H17" s="24"/>
      <c r="I17" s="24"/>
      <c r="J17" s="24"/>
      <c r="K17" s="43">
        <v>1167</v>
      </c>
      <c r="L17" s="43">
        <v>1110</v>
      </c>
      <c r="M17" s="43">
        <v>50</v>
      </c>
      <c r="N17" s="43">
        <v>50</v>
      </c>
      <c r="O17" s="53"/>
      <c r="P17" s="50">
        <v>1167</v>
      </c>
      <c r="Q17" s="50">
        <v>1100</v>
      </c>
      <c r="R17" s="50"/>
      <c r="S17" s="50">
        <v>50</v>
      </c>
      <c r="T17" s="24">
        <v>50</v>
      </c>
      <c r="V17" s="13" t="s">
        <v>69</v>
      </c>
      <c r="W17" s="46">
        <v>1167</v>
      </c>
      <c r="X17" s="46">
        <v>1100</v>
      </c>
      <c r="Y17" s="51">
        <f t="shared" si="2"/>
        <v>94.258783204798632</v>
      </c>
      <c r="Z17" s="46">
        <v>50</v>
      </c>
      <c r="AA17" s="46">
        <v>50</v>
      </c>
      <c r="AB17" s="51">
        <f t="shared" si="3"/>
        <v>100</v>
      </c>
    </row>
    <row r="18" spans="1:40" ht="20.25" customHeight="1">
      <c r="A18" s="14" t="s">
        <v>14</v>
      </c>
      <c r="B18" s="46">
        <v>1069</v>
      </c>
      <c r="C18" s="46">
        <v>911</v>
      </c>
      <c r="D18" s="47">
        <f t="shared" si="0"/>
        <v>85.219831618334894</v>
      </c>
      <c r="E18" s="46">
        <v>53</v>
      </c>
      <c r="F18" s="46">
        <v>53</v>
      </c>
      <c r="G18" s="47">
        <f t="shared" si="1"/>
        <v>100</v>
      </c>
      <c r="H18" s="24"/>
      <c r="I18" s="24"/>
      <c r="J18" s="24"/>
      <c r="K18" s="43">
        <v>1069</v>
      </c>
      <c r="L18" s="43">
        <v>302</v>
      </c>
      <c r="M18" s="43">
        <v>47</v>
      </c>
      <c r="N18" s="43">
        <v>29</v>
      </c>
      <c r="O18" s="49" t="s">
        <v>107</v>
      </c>
      <c r="P18" s="50">
        <v>1069</v>
      </c>
      <c r="Q18" s="50">
        <v>311</v>
      </c>
      <c r="R18" s="50"/>
      <c r="S18" s="50">
        <v>47</v>
      </c>
      <c r="T18" s="24">
        <v>30</v>
      </c>
      <c r="U18" s="21"/>
      <c r="V18" s="14" t="s">
        <v>14</v>
      </c>
      <c r="W18" s="46">
        <v>1069</v>
      </c>
      <c r="X18" s="46">
        <v>311</v>
      </c>
      <c r="Y18" s="51">
        <f t="shared" si="2"/>
        <v>29.092609915809167</v>
      </c>
      <c r="Z18" s="46">
        <v>47</v>
      </c>
      <c r="AA18" s="46">
        <v>30</v>
      </c>
      <c r="AB18" s="51">
        <f t="shared" si="3"/>
        <v>63.829787234042556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>
      <c r="A19" s="14" t="s">
        <v>15</v>
      </c>
      <c r="B19" s="46">
        <v>615</v>
      </c>
      <c r="C19" s="46">
        <v>387</v>
      </c>
      <c r="D19" s="47">
        <f t="shared" si="0"/>
        <v>62.926829268292686</v>
      </c>
      <c r="E19" s="46">
        <v>29</v>
      </c>
      <c r="F19" s="46">
        <v>25</v>
      </c>
      <c r="G19" s="47">
        <f t="shared" si="1"/>
        <v>86.206896551724142</v>
      </c>
      <c r="H19" s="24"/>
      <c r="I19" s="24"/>
      <c r="J19" s="24"/>
      <c r="K19" s="43">
        <v>616</v>
      </c>
      <c r="L19" s="43">
        <v>87</v>
      </c>
      <c r="M19" s="43">
        <v>29</v>
      </c>
      <c r="N19" s="43">
        <v>21</v>
      </c>
      <c r="O19" s="53"/>
      <c r="P19" s="50">
        <v>616</v>
      </c>
      <c r="Q19" s="50">
        <v>87</v>
      </c>
      <c r="R19" s="50"/>
      <c r="S19" s="50">
        <v>29</v>
      </c>
      <c r="T19" s="24">
        <v>21</v>
      </c>
      <c r="V19" s="52" t="s">
        <v>15</v>
      </c>
      <c r="W19" s="46">
        <v>616</v>
      </c>
      <c r="X19" s="46"/>
      <c r="Y19" s="51">
        <f t="shared" si="2"/>
        <v>0</v>
      </c>
      <c r="Z19" s="46">
        <v>29</v>
      </c>
      <c r="AA19" s="46"/>
      <c r="AB19" s="51">
        <f t="shared" si="3"/>
        <v>0</v>
      </c>
    </row>
    <row r="20" spans="1:40" ht="20.25" customHeight="1">
      <c r="A20" s="14" t="s">
        <v>16</v>
      </c>
      <c r="B20" s="46">
        <v>919</v>
      </c>
      <c r="C20" s="46">
        <v>563</v>
      </c>
      <c r="D20" s="47">
        <f t="shared" si="0"/>
        <v>61.262241566920565</v>
      </c>
      <c r="E20" s="46">
        <v>46</v>
      </c>
      <c r="F20" s="46">
        <v>40</v>
      </c>
      <c r="G20" s="47">
        <f t="shared" si="1"/>
        <v>86.956521739130437</v>
      </c>
      <c r="H20" s="24"/>
      <c r="I20" s="24"/>
      <c r="J20" s="24"/>
      <c r="K20" s="43">
        <v>919</v>
      </c>
      <c r="L20" s="43">
        <v>233</v>
      </c>
      <c r="M20" s="43">
        <v>46</v>
      </c>
      <c r="N20" s="43">
        <v>39</v>
      </c>
      <c r="O20" s="49" t="s">
        <v>108</v>
      </c>
      <c r="P20" s="50">
        <v>919</v>
      </c>
      <c r="Q20" s="50">
        <v>233</v>
      </c>
      <c r="R20" s="50"/>
      <c r="S20" s="50">
        <v>46</v>
      </c>
      <c r="T20" s="24">
        <v>39</v>
      </c>
      <c r="V20" s="52" t="s">
        <v>16</v>
      </c>
      <c r="W20" s="46">
        <v>919</v>
      </c>
      <c r="X20" s="46"/>
      <c r="Y20" s="51">
        <f t="shared" si="2"/>
        <v>0</v>
      </c>
      <c r="Z20" s="46">
        <v>46</v>
      </c>
      <c r="AA20" s="46"/>
      <c r="AB20" s="51">
        <f t="shared" si="3"/>
        <v>0</v>
      </c>
    </row>
    <row r="21" spans="1:40" ht="20.25" customHeight="1">
      <c r="A21" s="14" t="s">
        <v>17</v>
      </c>
      <c r="B21" s="46">
        <v>916</v>
      </c>
      <c r="C21" s="46">
        <v>753</v>
      </c>
      <c r="D21" s="47">
        <f t="shared" si="0"/>
        <v>82.205240174672483</v>
      </c>
      <c r="E21" s="46">
        <v>43</v>
      </c>
      <c r="F21" s="46">
        <v>42</v>
      </c>
      <c r="G21" s="47">
        <f t="shared" si="1"/>
        <v>97.674418604651166</v>
      </c>
      <c r="H21" s="24"/>
      <c r="I21" s="24"/>
      <c r="J21" s="24"/>
      <c r="K21" s="43">
        <v>917</v>
      </c>
      <c r="L21" s="43">
        <v>447</v>
      </c>
      <c r="M21" s="43">
        <v>40</v>
      </c>
      <c r="N21" s="43">
        <v>35</v>
      </c>
      <c r="O21" s="49" t="s">
        <v>109</v>
      </c>
      <c r="P21" s="50">
        <v>917</v>
      </c>
      <c r="Q21" s="50">
        <v>501</v>
      </c>
      <c r="R21" s="50"/>
      <c r="S21" s="50">
        <v>40</v>
      </c>
      <c r="T21" s="24">
        <v>38</v>
      </c>
      <c r="U21" s="21"/>
      <c r="V21" s="14" t="s">
        <v>17</v>
      </c>
      <c r="W21" s="46">
        <v>917</v>
      </c>
      <c r="X21" s="46">
        <v>501</v>
      </c>
      <c r="Y21" s="51">
        <f t="shared" si="2"/>
        <v>54.634678298800438</v>
      </c>
      <c r="Z21" s="46">
        <v>40</v>
      </c>
      <c r="AA21" s="46">
        <v>38</v>
      </c>
      <c r="AB21" s="51">
        <f t="shared" si="3"/>
        <v>95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>
      <c r="A22" s="14" t="s">
        <v>18</v>
      </c>
      <c r="B22" s="46">
        <v>1205</v>
      </c>
      <c r="C22" s="46">
        <v>779</v>
      </c>
      <c r="D22" s="47">
        <f t="shared" si="0"/>
        <v>64.647302904564313</v>
      </c>
      <c r="E22" s="46">
        <v>64</v>
      </c>
      <c r="F22" s="46">
        <v>63</v>
      </c>
      <c r="G22" s="47">
        <f t="shared" si="1"/>
        <v>98.4375</v>
      </c>
      <c r="H22" s="24"/>
      <c r="I22" s="24"/>
      <c r="J22" s="24"/>
      <c r="K22" s="43">
        <v>1205</v>
      </c>
      <c r="L22" s="43">
        <v>174</v>
      </c>
      <c r="M22" s="43">
        <v>66</v>
      </c>
      <c r="N22" s="43">
        <v>51</v>
      </c>
      <c r="O22" s="53"/>
      <c r="P22" s="50">
        <v>1205</v>
      </c>
      <c r="Q22" s="50">
        <v>192</v>
      </c>
      <c r="R22" s="50"/>
      <c r="S22" s="50">
        <v>66</v>
      </c>
      <c r="T22" s="24">
        <v>52</v>
      </c>
      <c r="V22" s="14" t="s">
        <v>18</v>
      </c>
      <c r="W22" s="46">
        <v>1205</v>
      </c>
      <c r="X22" s="46">
        <v>192</v>
      </c>
      <c r="Y22" s="51">
        <f t="shared" si="2"/>
        <v>15.933609958506224</v>
      </c>
      <c r="Z22" s="46">
        <v>66</v>
      </c>
      <c r="AA22" s="46">
        <v>52</v>
      </c>
      <c r="AB22" s="51">
        <f t="shared" si="3"/>
        <v>78.787878787878782</v>
      </c>
    </row>
    <row r="23" spans="1:40">
      <c r="A23" s="14" t="s">
        <v>19</v>
      </c>
      <c r="B23" s="46">
        <v>744</v>
      </c>
      <c r="C23" s="46">
        <v>460</v>
      </c>
      <c r="D23" s="57">
        <f t="shared" si="0"/>
        <v>61.827956989247312</v>
      </c>
      <c r="E23" s="46">
        <v>45</v>
      </c>
      <c r="F23" s="46">
        <v>43</v>
      </c>
      <c r="G23" s="47">
        <f t="shared" si="1"/>
        <v>95.555555555555557</v>
      </c>
      <c r="H23" s="24"/>
      <c r="I23" s="24"/>
      <c r="J23" s="24"/>
      <c r="K23" s="43">
        <v>744</v>
      </c>
      <c r="L23" s="43">
        <v>155</v>
      </c>
      <c r="M23" s="43">
        <v>45</v>
      </c>
      <c r="N23" s="43">
        <v>22</v>
      </c>
      <c r="O23" s="53"/>
      <c r="P23" s="50">
        <v>744</v>
      </c>
      <c r="Q23" s="50">
        <v>160</v>
      </c>
      <c r="R23" s="50"/>
      <c r="S23" s="50">
        <v>45</v>
      </c>
      <c r="T23" s="24">
        <v>24</v>
      </c>
      <c r="V23" s="14" t="s">
        <v>19</v>
      </c>
      <c r="W23" s="46">
        <v>744</v>
      </c>
      <c r="X23" s="46">
        <v>160</v>
      </c>
      <c r="Y23" s="51">
        <f t="shared" si="2"/>
        <v>21.50537634408602</v>
      </c>
      <c r="Z23" s="46">
        <v>45</v>
      </c>
      <c r="AA23" s="46">
        <v>24</v>
      </c>
      <c r="AB23" s="51">
        <f t="shared" si="3"/>
        <v>53.333333333333336</v>
      </c>
    </row>
    <row r="24" spans="1:40" ht="21" customHeight="1">
      <c r="A24" s="14" t="s">
        <v>20</v>
      </c>
      <c r="B24" s="46">
        <v>907</v>
      </c>
      <c r="C24" s="46">
        <v>721</v>
      </c>
      <c r="D24" s="47">
        <f t="shared" si="0"/>
        <v>79.492833517089309</v>
      </c>
      <c r="E24" s="46">
        <v>50</v>
      </c>
      <c r="F24" s="46">
        <v>48</v>
      </c>
      <c r="G24" s="47">
        <f t="shared" si="1"/>
        <v>96</v>
      </c>
      <c r="H24" s="24"/>
      <c r="I24" s="24"/>
      <c r="J24" s="24"/>
      <c r="K24" s="43">
        <v>907</v>
      </c>
      <c r="L24" s="43">
        <v>639</v>
      </c>
      <c r="M24" s="43">
        <v>50</v>
      </c>
      <c r="N24" s="43">
        <v>47</v>
      </c>
      <c r="O24" s="49" t="s">
        <v>110</v>
      </c>
      <c r="P24" s="50">
        <v>907</v>
      </c>
      <c r="Q24" s="50">
        <v>639</v>
      </c>
      <c r="R24" s="50"/>
      <c r="S24" s="50">
        <v>50</v>
      </c>
      <c r="T24" s="24">
        <v>47</v>
      </c>
      <c r="V24" s="52" t="s">
        <v>20</v>
      </c>
      <c r="W24" s="46">
        <v>907</v>
      </c>
      <c r="X24" s="46">
        <v>707</v>
      </c>
      <c r="Y24" s="51">
        <f t="shared" si="2"/>
        <v>77.949283351708928</v>
      </c>
      <c r="Z24" s="46">
        <v>50</v>
      </c>
      <c r="AA24" s="46">
        <v>48</v>
      </c>
      <c r="AB24" s="51">
        <f t="shared" si="3"/>
        <v>96</v>
      </c>
    </row>
    <row r="25" spans="1:40">
      <c r="A25" s="14" t="s">
        <v>21</v>
      </c>
      <c r="B25" s="46">
        <v>1133</v>
      </c>
      <c r="C25" s="46">
        <v>825</v>
      </c>
      <c r="D25" s="47">
        <f t="shared" si="0"/>
        <v>72.815533980582529</v>
      </c>
      <c r="E25" s="46">
        <v>40</v>
      </c>
      <c r="F25" s="46">
        <v>39</v>
      </c>
      <c r="G25" s="47">
        <f t="shared" si="1"/>
        <v>97.5</v>
      </c>
      <c r="H25" s="24"/>
      <c r="I25" s="24"/>
      <c r="J25" s="24"/>
      <c r="K25" s="43">
        <v>1133</v>
      </c>
      <c r="L25" s="43">
        <v>153</v>
      </c>
      <c r="M25" s="43">
        <v>45</v>
      </c>
      <c r="N25" s="43">
        <v>17</v>
      </c>
      <c r="O25" s="53"/>
      <c r="P25" s="50">
        <v>1133</v>
      </c>
      <c r="Q25" s="50">
        <v>457</v>
      </c>
      <c r="R25" s="50"/>
      <c r="S25" s="50">
        <v>45</v>
      </c>
      <c r="T25" s="24">
        <v>35</v>
      </c>
      <c r="U25" s="21"/>
      <c r="V25" s="14" t="s">
        <v>21</v>
      </c>
      <c r="W25" s="46">
        <v>1133</v>
      </c>
      <c r="X25" s="46">
        <v>457</v>
      </c>
      <c r="Y25" s="51">
        <f t="shared" si="2"/>
        <v>40.335392762577229</v>
      </c>
      <c r="Z25" s="46">
        <v>45</v>
      </c>
      <c r="AA25" s="46">
        <v>35</v>
      </c>
      <c r="AB25" s="51">
        <f t="shared" si="3"/>
        <v>77.777777777777771</v>
      </c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>
      <c r="A26" s="14" t="s">
        <v>22</v>
      </c>
      <c r="B26" s="46">
        <v>535</v>
      </c>
      <c r="C26" s="46">
        <v>365</v>
      </c>
      <c r="D26" s="47">
        <f t="shared" si="0"/>
        <v>68.224299065420567</v>
      </c>
      <c r="E26" s="46">
        <v>33</v>
      </c>
      <c r="F26" s="46">
        <v>28</v>
      </c>
      <c r="G26" s="47">
        <f t="shared" si="1"/>
        <v>84.848484848484844</v>
      </c>
      <c r="H26" s="24"/>
      <c r="I26" s="24"/>
      <c r="J26" s="24"/>
      <c r="K26" s="43">
        <v>535</v>
      </c>
      <c r="L26" s="43">
        <v>24</v>
      </c>
      <c r="M26" s="43">
        <v>36</v>
      </c>
      <c r="N26" s="43">
        <v>13</v>
      </c>
      <c r="O26" s="53"/>
      <c r="P26" s="50">
        <v>535</v>
      </c>
      <c r="Q26" s="50">
        <v>24</v>
      </c>
      <c r="R26" s="50"/>
      <c r="S26" s="50">
        <v>36</v>
      </c>
      <c r="T26" s="24">
        <v>13</v>
      </c>
      <c r="U26" s="21"/>
      <c r="V26" s="52" t="s">
        <v>22</v>
      </c>
      <c r="W26" s="46">
        <v>535</v>
      </c>
      <c r="X26" s="46"/>
      <c r="Y26" s="51">
        <f t="shared" si="2"/>
        <v>0</v>
      </c>
      <c r="Z26" s="46">
        <v>36</v>
      </c>
      <c r="AA26" s="46"/>
      <c r="AB26" s="51">
        <f t="shared" si="3"/>
        <v>0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21" customHeight="1">
      <c r="A27" s="14" t="s">
        <v>23</v>
      </c>
      <c r="B27" s="46">
        <v>789</v>
      </c>
      <c r="C27" s="46">
        <v>545</v>
      </c>
      <c r="D27" s="47">
        <f t="shared" si="0"/>
        <v>69.07477820025349</v>
      </c>
      <c r="E27" s="46">
        <v>40</v>
      </c>
      <c r="F27" s="58">
        <v>40</v>
      </c>
      <c r="G27" s="47">
        <f t="shared" si="1"/>
        <v>100</v>
      </c>
      <c r="H27" s="24"/>
      <c r="I27" s="24"/>
      <c r="J27" s="24"/>
      <c r="K27" s="43">
        <v>790</v>
      </c>
      <c r="L27" s="43">
        <v>247</v>
      </c>
      <c r="M27" s="43">
        <v>43</v>
      </c>
      <c r="N27" s="59">
        <v>33</v>
      </c>
      <c r="O27" s="60" t="s">
        <v>111</v>
      </c>
      <c r="P27" s="50">
        <v>790</v>
      </c>
      <c r="Q27" s="50">
        <v>371</v>
      </c>
      <c r="R27" s="50"/>
      <c r="S27" s="50">
        <v>43</v>
      </c>
      <c r="T27" s="61">
        <v>37</v>
      </c>
      <c r="V27" s="14" t="s">
        <v>23</v>
      </c>
      <c r="W27" s="46">
        <v>790</v>
      </c>
      <c r="X27" s="46">
        <v>382</v>
      </c>
      <c r="Y27" s="51">
        <f t="shared" si="2"/>
        <v>48.354430379746837</v>
      </c>
      <c r="Z27" s="46">
        <v>43</v>
      </c>
      <c r="AA27" s="58">
        <v>37</v>
      </c>
      <c r="AB27" s="51">
        <f t="shared" si="3"/>
        <v>86.04651162790698</v>
      </c>
    </row>
    <row r="28" spans="1:40" ht="22.5" customHeight="1">
      <c r="A28" s="14" t="s">
        <v>24</v>
      </c>
      <c r="B28" s="46">
        <v>1020</v>
      </c>
      <c r="C28" s="46">
        <v>721</v>
      </c>
      <c r="D28" s="47">
        <f t="shared" si="0"/>
        <v>70.686274509803923</v>
      </c>
      <c r="E28" s="46">
        <v>55</v>
      </c>
      <c r="F28" s="46">
        <v>50</v>
      </c>
      <c r="G28" s="47">
        <f t="shared" si="1"/>
        <v>90.909090909090907</v>
      </c>
      <c r="H28" s="24"/>
      <c r="I28" s="24"/>
      <c r="J28" s="24"/>
      <c r="K28" s="43">
        <v>1020</v>
      </c>
      <c r="L28" s="43">
        <v>174</v>
      </c>
      <c r="M28" s="43">
        <v>55</v>
      </c>
      <c r="N28" s="43">
        <v>44</v>
      </c>
      <c r="O28" s="49" t="s">
        <v>112</v>
      </c>
      <c r="P28" s="50">
        <v>1020</v>
      </c>
      <c r="Q28" s="50">
        <v>215</v>
      </c>
      <c r="R28" s="50"/>
      <c r="S28" s="50">
        <v>55</v>
      </c>
      <c r="T28" s="24">
        <v>45</v>
      </c>
      <c r="V28" s="14" t="s">
        <v>24</v>
      </c>
      <c r="W28" s="46">
        <v>1020</v>
      </c>
      <c r="X28" s="46">
        <v>215</v>
      </c>
      <c r="Y28" s="51">
        <f t="shared" si="2"/>
        <v>21.078431372549019</v>
      </c>
      <c r="Z28" s="46">
        <v>55</v>
      </c>
      <c r="AA28" s="46">
        <v>45</v>
      </c>
      <c r="AB28" s="51">
        <f t="shared" si="3"/>
        <v>81.818181818181813</v>
      </c>
    </row>
    <row r="29" spans="1:40" ht="22.5" customHeight="1">
      <c r="A29" s="14" t="s">
        <v>25</v>
      </c>
      <c r="B29" s="46">
        <v>974</v>
      </c>
      <c r="C29" s="46">
        <v>725</v>
      </c>
      <c r="D29" s="47">
        <f t="shared" si="0"/>
        <v>74.435318275154003</v>
      </c>
      <c r="E29" s="46">
        <v>52</v>
      </c>
      <c r="F29" s="46">
        <v>52</v>
      </c>
      <c r="G29" s="47">
        <f t="shared" si="1"/>
        <v>100</v>
      </c>
      <c r="H29" s="24"/>
      <c r="I29" s="24"/>
      <c r="J29" s="24"/>
      <c r="K29" s="43">
        <v>974</v>
      </c>
      <c r="L29" s="43">
        <v>202</v>
      </c>
      <c r="M29" s="43">
        <v>51</v>
      </c>
      <c r="N29" s="43">
        <v>46</v>
      </c>
      <c r="O29" s="49" t="s">
        <v>113</v>
      </c>
      <c r="P29" s="50">
        <v>974</v>
      </c>
      <c r="Q29" s="50">
        <v>202</v>
      </c>
      <c r="R29" s="50"/>
      <c r="S29" s="50">
        <v>51</v>
      </c>
      <c r="T29" s="24">
        <v>46</v>
      </c>
      <c r="V29" s="52" t="s">
        <v>25</v>
      </c>
      <c r="W29" s="46">
        <v>974</v>
      </c>
      <c r="X29" s="46"/>
      <c r="Y29" s="51">
        <f t="shared" si="2"/>
        <v>0</v>
      </c>
      <c r="Z29" s="46">
        <v>51</v>
      </c>
      <c r="AA29" s="46"/>
      <c r="AB29" s="51">
        <f t="shared" si="3"/>
        <v>0</v>
      </c>
    </row>
    <row r="30" spans="1:40">
      <c r="A30" s="14" t="s">
        <v>26</v>
      </c>
      <c r="B30" s="46">
        <v>1002</v>
      </c>
      <c r="C30" s="46">
        <v>615</v>
      </c>
      <c r="D30" s="47">
        <f t="shared" si="0"/>
        <v>61.377245508982035</v>
      </c>
      <c r="E30" s="46">
        <v>41</v>
      </c>
      <c r="F30" s="46">
        <v>31</v>
      </c>
      <c r="G30" s="47">
        <f t="shared" si="1"/>
        <v>75.609756097560975</v>
      </c>
      <c r="H30" s="24"/>
      <c r="I30" s="24"/>
      <c r="J30" s="24"/>
      <c r="K30" s="43">
        <v>1002</v>
      </c>
      <c r="L30" s="43">
        <v>197</v>
      </c>
      <c r="M30" s="43">
        <v>41</v>
      </c>
      <c r="N30" s="43">
        <v>14</v>
      </c>
      <c r="O30" s="53"/>
      <c r="P30" s="50">
        <v>1002</v>
      </c>
      <c r="Q30" s="50">
        <v>197</v>
      </c>
      <c r="R30" s="50"/>
      <c r="S30" s="50">
        <v>41</v>
      </c>
      <c r="T30" s="24">
        <v>14</v>
      </c>
      <c r="V30" s="52" t="s">
        <v>26</v>
      </c>
      <c r="W30" s="46">
        <v>1002</v>
      </c>
      <c r="X30" s="46"/>
      <c r="Y30" s="51">
        <f t="shared" si="2"/>
        <v>0</v>
      </c>
      <c r="Z30" s="46">
        <v>41</v>
      </c>
      <c r="AA30" s="46"/>
      <c r="AB30" s="51">
        <f t="shared" si="3"/>
        <v>0</v>
      </c>
    </row>
    <row r="31" spans="1:40" ht="23.25" customHeight="1">
      <c r="A31" s="13" t="s">
        <v>27</v>
      </c>
      <c r="B31" s="46">
        <v>698</v>
      </c>
      <c r="C31" s="46">
        <v>520</v>
      </c>
      <c r="D31" s="47">
        <f t="shared" si="0"/>
        <v>74.49856733524355</v>
      </c>
      <c r="E31" s="46">
        <v>39</v>
      </c>
      <c r="F31" s="46">
        <v>39</v>
      </c>
      <c r="G31" s="47">
        <f t="shared" si="1"/>
        <v>100</v>
      </c>
      <c r="H31" s="24"/>
      <c r="I31" s="24"/>
      <c r="J31" s="24"/>
      <c r="K31" s="43">
        <v>698</v>
      </c>
      <c r="L31" s="43">
        <v>472</v>
      </c>
      <c r="M31" s="43">
        <v>39</v>
      </c>
      <c r="N31" s="43">
        <v>37</v>
      </c>
      <c r="O31" s="49" t="s">
        <v>114</v>
      </c>
      <c r="P31" s="50">
        <v>698</v>
      </c>
      <c r="Q31" s="50">
        <v>500</v>
      </c>
      <c r="R31" s="50"/>
      <c r="S31" s="50">
        <v>39</v>
      </c>
      <c r="T31" s="24">
        <v>37</v>
      </c>
      <c r="V31" s="13" t="s">
        <v>27</v>
      </c>
      <c r="W31" s="46">
        <v>698</v>
      </c>
      <c r="X31" s="46">
        <v>500</v>
      </c>
      <c r="Y31" s="51">
        <f t="shared" si="2"/>
        <v>71.633237822349571</v>
      </c>
      <c r="Z31" s="46">
        <v>39</v>
      </c>
      <c r="AA31" s="46">
        <v>37</v>
      </c>
      <c r="AB31" s="51">
        <f t="shared" si="3"/>
        <v>94.871794871794876</v>
      </c>
    </row>
    <row r="32" spans="1:40">
      <c r="A32" s="13" t="s">
        <v>28</v>
      </c>
      <c r="B32" s="46">
        <v>817</v>
      </c>
      <c r="C32" s="46">
        <v>531</v>
      </c>
      <c r="D32" s="47">
        <f t="shared" si="0"/>
        <v>64.99388004895961</v>
      </c>
      <c r="E32" s="46">
        <v>42</v>
      </c>
      <c r="F32" s="46">
        <v>42</v>
      </c>
      <c r="G32" s="47">
        <f t="shared" si="1"/>
        <v>100</v>
      </c>
      <c r="H32" s="24"/>
      <c r="I32" s="24"/>
      <c r="J32" s="24"/>
      <c r="K32" s="43">
        <v>817</v>
      </c>
      <c r="L32" s="43">
        <v>402</v>
      </c>
      <c r="M32" s="43">
        <v>42</v>
      </c>
      <c r="N32" s="43">
        <v>32</v>
      </c>
      <c r="O32" s="49" t="s">
        <v>115</v>
      </c>
      <c r="P32" s="50">
        <v>817</v>
      </c>
      <c r="Q32" s="50">
        <v>414</v>
      </c>
      <c r="R32" s="50"/>
      <c r="S32" s="50">
        <v>42</v>
      </c>
      <c r="T32" s="24">
        <v>32</v>
      </c>
      <c r="V32" s="13" t="s">
        <v>28</v>
      </c>
      <c r="W32" s="46">
        <v>817</v>
      </c>
      <c r="X32" s="46">
        <v>414</v>
      </c>
      <c r="Y32" s="51">
        <f t="shared" si="2"/>
        <v>50.673194614443084</v>
      </c>
      <c r="Z32" s="46">
        <v>42</v>
      </c>
      <c r="AA32" s="46">
        <v>32</v>
      </c>
      <c r="AB32" s="51">
        <f t="shared" si="3"/>
        <v>76.19047619047619</v>
      </c>
    </row>
    <row r="33" spans="1:40" ht="21.75" customHeight="1">
      <c r="A33" s="14" t="s">
        <v>29</v>
      </c>
      <c r="B33" s="46">
        <v>559</v>
      </c>
      <c r="C33" s="46">
        <v>438</v>
      </c>
      <c r="D33" s="47">
        <f t="shared" si="0"/>
        <v>78.354203935599287</v>
      </c>
      <c r="E33" s="46">
        <v>35</v>
      </c>
      <c r="F33" s="46">
        <v>30</v>
      </c>
      <c r="G33" s="47">
        <f t="shared" si="1"/>
        <v>85.714285714285708</v>
      </c>
      <c r="H33" s="24"/>
      <c r="I33" s="24"/>
      <c r="J33" s="24"/>
      <c r="K33" s="43">
        <v>559</v>
      </c>
      <c r="L33" s="43">
        <v>69</v>
      </c>
      <c r="M33" s="43">
        <v>35</v>
      </c>
      <c r="N33" s="43">
        <v>15</v>
      </c>
      <c r="O33" s="49" t="s">
        <v>116</v>
      </c>
      <c r="P33" s="50">
        <v>559</v>
      </c>
      <c r="Q33" s="50">
        <v>370</v>
      </c>
      <c r="R33" s="50"/>
      <c r="S33" s="50">
        <v>35</v>
      </c>
      <c r="T33" s="24">
        <v>29</v>
      </c>
      <c r="V33" s="14" t="s">
        <v>29</v>
      </c>
      <c r="W33" s="46">
        <v>559</v>
      </c>
      <c r="X33" s="46">
        <v>370</v>
      </c>
      <c r="Y33" s="51">
        <f t="shared" si="2"/>
        <v>66.189624329159216</v>
      </c>
      <c r="Z33" s="46">
        <v>35</v>
      </c>
      <c r="AA33" s="46">
        <v>29</v>
      </c>
      <c r="AB33" s="51">
        <f t="shared" si="3"/>
        <v>82.857142857142861</v>
      </c>
    </row>
    <row r="34" spans="1:40">
      <c r="A34" s="14" t="s">
        <v>30</v>
      </c>
      <c r="B34" s="46">
        <v>956</v>
      </c>
      <c r="C34" s="46">
        <v>498</v>
      </c>
      <c r="D34" s="56">
        <f t="shared" si="0"/>
        <v>52.09205020920502</v>
      </c>
      <c r="E34" s="46">
        <v>47</v>
      </c>
      <c r="F34" s="46">
        <v>44</v>
      </c>
      <c r="G34" s="57">
        <f t="shared" si="1"/>
        <v>93.61702127659575</v>
      </c>
      <c r="H34" s="24"/>
      <c r="I34" s="24"/>
      <c r="J34" s="24"/>
      <c r="K34" s="43">
        <v>956</v>
      </c>
      <c r="L34" s="43">
        <v>190</v>
      </c>
      <c r="M34" s="43">
        <v>53</v>
      </c>
      <c r="N34" s="43">
        <v>11</v>
      </c>
      <c r="O34" s="53"/>
      <c r="P34" s="50">
        <v>956</v>
      </c>
      <c r="Q34" s="50">
        <v>190</v>
      </c>
      <c r="R34" s="50"/>
      <c r="S34" s="50">
        <v>53</v>
      </c>
      <c r="T34" s="24">
        <v>11</v>
      </c>
      <c r="V34" s="52" t="s">
        <v>30</v>
      </c>
      <c r="W34" s="46">
        <v>956</v>
      </c>
      <c r="X34" s="46"/>
      <c r="Y34" s="51">
        <f t="shared" si="2"/>
        <v>0</v>
      </c>
      <c r="Z34" s="46">
        <v>53</v>
      </c>
      <c r="AA34" s="46"/>
      <c r="AB34" s="51">
        <f t="shared" si="3"/>
        <v>0</v>
      </c>
    </row>
    <row r="35" spans="1:40" ht="25.5" customHeight="1">
      <c r="A35" s="13" t="s">
        <v>31</v>
      </c>
      <c r="B35" s="46">
        <v>715</v>
      </c>
      <c r="C35" s="46">
        <v>508</v>
      </c>
      <c r="D35" s="47">
        <f t="shared" si="0"/>
        <v>71.048951048951054</v>
      </c>
      <c r="E35" s="46">
        <v>41</v>
      </c>
      <c r="F35" s="46">
        <v>35</v>
      </c>
      <c r="G35" s="47">
        <f t="shared" si="1"/>
        <v>85.365853658536579</v>
      </c>
      <c r="H35" s="62"/>
      <c r="I35" s="24"/>
      <c r="J35" s="24"/>
      <c r="K35" s="43">
        <v>715</v>
      </c>
      <c r="L35" s="43">
        <v>308</v>
      </c>
      <c r="M35" s="43">
        <v>34</v>
      </c>
      <c r="N35" s="43">
        <v>34</v>
      </c>
      <c r="O35" s="63" t="s">
        <v>117</v>
      </c>
      <c r="P35" s="50">
        <v>715</v>
      </c>
      <c r="Q35" s="50">
        <v>353</v>
      </c>
      <c r="R35" s="50"/>
      <c r="S35" s="50">
        <v>34</v>
      </c>
      <c r="T35" s="24">
        <v>35</v>
      </c>
      <c r="V35" s="13" t="s">
        <v>31</v>
      </c>
      <c r="W35" s="46">
        <v>715</v>
      </c>
      <c r="X35" s="46">
        <v>353</v>
      </c>
      <c r="Y35" s="51">
        <f t="shared" si="2"/>
        <v>49.370629370629374</v>
      </c>
      <c r="Z35" s="46">
        <v>34</v>
      </c>
      <c r="AA35" s="46">
        <v>35</v>
      </c>
      <c r="AB35" s="51">
        <f t="shared" si="3"/>
        <v>102.94117647058823</v>
      </c>
    </row>
    <row r="36" spans="1:40" ht="23.25" customHeight="1">
      <c r="A36" s="14" t="s">
        <v>32</v>
      </c>
      <c r="B36" s="46">
        <v>1226</v>
      </c>
      <c r="C36" s="46">
        <v>1159</v>
      </c>
      <c r="D36" s="47">
        <f t="shared" si="0"/>
        <v>94.53507340946166</v>
      </c>
      <c r="E36" s="46">
        <v>64</v>
      </c>
      <c r="F36" s="46">
        <v>64</v>
      </c>
      <c r="G36" s="47">
        <f t="shared" si="1"/>
        <v>100</v>
      </c>
      <c r="H36" s="24"/>
      <c r="I36" s="24"/>
      <c r="J36" s="24"/>
      <c r="K36" s="43">
        <v>1226</v>
      </c>
      <c r="L36" s="43">
        <v>1147</v>
      </c>
      <c r="M36" s="43">
        <v>64</v>
      </c>
      <c r="N36" s="43">
        <v>64</v>
      </c>
      <c r="O36" s="49" t="s">
        <v>118</v>
      </c>
      <c r="P36" s="50">
        <v>1226</v>
      </c>
      <c r="Q36" s="50">
        <v>1147</v>
      </c>
      <c r="R36" s="50"/>
      <c r="S36" s="50">
        <v>64</v>
      </c>
      <c r="T36" s="24">
        <v>64</v>
      </c>
      <c r="U36" s="21"/>
      <c r="V36" s="14" t="s">
        <v>32</v>
      </c>
      <c r="W36" s="46">
        <v>1226</v>
      </c>
      <c r="X36" s="46">
        <v>1152</v>
      </c>
      <c r="Y36" s="51">
        <f t="shared" si="2"/>
        <v>93.964110929853177</v>
      </c>
      <c r="Z36" s="46">
        <v>64</v>
      </c>
      <c r="AA36" s="46">
        <v>64</v>
      </c>
      <c r="AB36" s="51">
        <f t="shared" si="3"/>
        <v>100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>
      <c r="A37" s="14" t="s">
        <v>33</v>
      </c>
      <c r="B37" s="46">
        <v>943</v>
      </c>
      <c r="C37" s="46">
        <v>397</v>
      </c>
      <c r="D37" s="56">
        <f t="shared" si="0"/>
        <v>42.099681866383882</v>
      </c>
      <c r="E37" s="46">
        <v>45</v>
      </c>
      <c r="F37" s="46">
        <v>41</v>
      </c>
      <c r="G37" s="57">
        <f t="shared" si="1"/>
        <v>91.111111111111114</v>
      </c>
      <c r="H37" s="24"/>
      <c r="I37" s="24"/>
      <c r="J37" s="24"/>
      <c r="K37" s="43">
        <v>946</v>
      </c>
      <c r="L37" s="43">
        <v>230</v>
      </c>
      <c r="M37" s="43">
        <v>49</v>
      </c>
      <c r="N37" s="43">
        <v>12</v>
      </c>
      <c r="O37" s="53"/>
      <c r="P37" s="50">
        <v>946</v>
      </c>
      <c r="Q37" s="50">
        <v>230</v>
      </c>
      <c r="R37" s="50"/>
      <c r="S37" s="50">
        <v>49</v>
      </c>
      <c r="T37" s="24">
        <v>12</v>
      </c>
      <c r="V37" s="14" t="s">
        <v>33</v>
      </c>
      <c r="W37" s="46">
        <v>943</v>
      </c>
      <c r="X37" s="46">
        <v>254</v>
      </c>
      <c r="Y37" s="51">
        <f t="shared" si="2"/>
        <v>26.935312831389183</v>
      </c>
      <c r="Z37" s="46">
        <v>45</v>
      </c>
      <c r="AA37" s="46">
        <v>13</v>
      </c>
      <c r="AB37" s="51">
        <f t="shared" si="3"/>
        <v>28.888888888888889</v>
      </c>
    </row>
    <row r="38" spans="1:40">
      <c r="A38" s="14" t="s">
        <v>34</v>
      </c>
      <c r="B38" s="46">
        <v>1048</v>
      </c>
      <c r="C38" s="46">
        <v>886</v>
      </c>
      <c r="D38" s="57">
        <f t="shared" si="0"/>
        <v>84.541984732824432</v>
      </c>
      <c r="E38" s="46">
        <v>56</v>
      </c>
      <c r="F38" s="46">
        <v>56</v>
      </c>
      <c r="G38" s="47">
        <f t="shared" si="1"/>
        <v>100</v>
      </c>
      <c r="H38" s="24"/>
      <c r="I38" s="24"/>
      <c r="J38" s="24"/>
      <c r="K38" s="43">
        <v>1048</v>
      </c>
      <c r="L38" s="43">
        <v>299</v>
      </c>
      <c r="M38" s="43">
        <v>54</v>
      </c>
      <c r="N38" s="43">
        <v>54</v>
      </c>
      <c r="O38" s="53"/>
      <c r="P38" s="50">
        <v>1048</v>
      </c>
      <c r="Q38" s="50">
        <v>398</v>
      </c>
      <c r="R38" s="50"/>
      <c r="S38" s="50">
        <v>54</v>
      </c>
      <c r="T38" s="24">
        <v>56</v>
      </c>
      <c r="U38" s="21"/>
      <c r="V38" s="14" t="s">
        <v>34</v>
      </c>
      <c r="W38" s="46">
        <v>1048</v>
      </c>
      <c r="X38" s="46">
        <v>408</v>
      </c>
      <c r="Y38" s="51">
        <f t="shared" si="2"/>
        <v>38.931297709923662</v>
      </c>
      <c r="Z38" s="46">
        <v>56</v>
      </c>
      <c r="AA38" s="46">
        <v>56</v>
      </c>
      <c r="AB38" s="51">
        <f t="shared" si="3"/>
        <v>100</v>
      </c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20.25" customHeight="1">
      <c r="A39" s="14" t="s">
        <v>35</v>
      </c>
      <c r="B39" s="46">
        <v>1275</v>
      </c>
      <c r="C39" s="46">
        <v>976</v>
      </c>
      <c r="D39" s="47">
        <f t="shared" si="0"/>
        <v>76.549019607843135</v>
      </c>
      <c r="E39" s="46">
        <v>59</v>
      </c>
      <c r="F39" s="46">
        <v>59</v>
      </c>
      <c r="G39" s="47">
        <f t="shared" si="1"/>
        <v>100</v>
      </c>
      <c r="H39" s="24"/>
      <c r="I39" s="24"/>
      <c r="J39" s="24"/>
      <c r="K39" s="43">
        <v>1276</v>
      </c>
      <c r="L39" s="43">
        <v>111</v>
      </c>
      <c r="M39" s="43">
        <v>59</v>
      </c>
      <c r="N39" s="43">
        <v>42</v>
      </c>
      <c r="O39" s="49" t="s">
        <v>119</v>
      </c>
      <c r="P39" s="50">
        <v>1276</v>
      </c>
      <c r="Q39" s="50">
        <v>150</v>
      </c>
      <c r="R39" s="50"/>
      <c r="S39" s="50">
        <v>59</v>
      </c>
      <c r="T39" s="24">
        <v>49</v>
      </c>
      <c r="V39" s="14" t="s">
        <v>35</v>
      </c>
      <c r="W39" s="46">
        <v>1276</v>
      </c>
      <c r="X39" s="46">
        <v>150</v>
      </c>
      <c r="Y39" s="51">
        <f t="shared" si="2"/>
        <v>11.755485893416928</v>
      </c>
      <c r="Z39" s="46">
        <v>59</v>
      </c>
      <c r="AA39" s="46">
        <v>49</v>
      </c>
      <c r="AB39" s="51">
        <f t="shared" si="3"/>
        <v>83.050847457627114</v>
      </c>
    </row>
    <row r="40" spans="1:40" ht="22.5" customHeight="1">
      <c r="A40" s="14" t="s">
        <v>36</v>
      </c>
      <c r="B40" s="46">
        <v>1052</v>
      </c>
      <c r="C40" s="46">
        <v>663</v>
      </c>
      <c r="D40" s="57">
        <f t="shared" si="0"/>
        <v>63.022813688212928</v>
      </c>
      <c r="E40" s="46">
        <v>45</v>
      </c>
      <c r="F40" s="46">
        <v>28</v>
      </c>
      <c r="G40" s="57">
        <f t="shared" si="1"/>
        <v>62.222222222222221</v>
      </c>
      <c r="H40" s="62"/>
      <c r="I40" s="24"/>
      <c r="J40" s="24"/>
      <c r="K40" s="43">
        <v>1052</v>
      </c>
      <c r="L40" s="43">
        <v>35</v>
      </c>
      <c r="M40" s="43">
        <v>45</v>
      </c>
      <c r="N40" s="43">
        <v>2</v>
      </c>
      <c r="O40" s="49" t="s">
        <v>120</v>
      </c>
      <c r="P40" s="50">
        <v>1052</v>
      </c>
      <c r="Q40" s="50">
        <v>35</v>
      </c>
      <c r="R40" s="50"/>
      <c r="S40" s="50">
        <v>45</v>
      </c>
      <c r="T40" s="24">
        <v>2</v>
      </c>
      <c r="U40" s="21"/>
      <c r="V40" s="52" t="s">
        <v>36</v>
      </c>
      <c r="W40" s="46">
        <v>1052</v>
      </c>
      <c r="X40" s="46"/>
      <c r="Y40" s="51">
        <f t="shared" si="2"/>
        <v>0</v>
      </c>
      <c r="Z40" s="46">
        <v>45</v>
      </c>
      <c r="AA40" s="46"/>
      <c r="AB40" s="51">
        <f t="shared" si="3"/>
        <v>0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22.5" customHeight="1">
      <c r="A41" s="14" t="s">
        <v>37</v>
      </c>
      <c r="B41" s="46">
        <v>344</v>
      </c>
      <c r="C41" s="46">
        <v>333</v>
      </c>
      <c r="D41" s="47">
        <f t="shared" si="0"/>
        <v>96.802325581395351</v>
      </c>
      <c r="E41" s="46">
        <v>15</v>
      </c>
      <c r="F41" s="46">
        <v>14</v>
      </c>
      <c r="G41" s="47">
        <f t="shared" si="1"/>
        <v>93.333333333333329</v>
      </c>
      <c r="H41" s="24"/>
      <c r="I41" s="24"/>
      <c r="J41" s="24"/>
      <c r="K41" s="43">
        <v>344</v>
      </c>
      <c r="L41" s="43">
        <v>53</v>
      </c>
      <c r="M41" s="43">
        <v>15</v>
      </c>
      <c r="N41" s="43">
        <v>13</v>
      </c>
      <c r="O41" s="49" t="s">
        <v>119</v>
      </c>
      <c r="P41" s="50">
        <v>344</v>
      </c>
      <c r="Q41" s="50">
        <v>53</v>
      </c>
      <c r="R41" s="50"/>
      <c r="S41" s="50">
        <v>15</v>
      </c>
      <c r="T41" s="24">
        <v>13</v>
      </c>
      <c r="U41" s="21"/>
      <c r="V41" s="52" t="s">
        <v>37</v>
      </c>
      <c r="W41" s="46">
        <v>344</v>
      </c>
      <c r="X41" s="46"/>
      <c r="Y41" s="51">
        <f t="shared" si="2"/>
        <v>0</v>
      </c>
      <c r="Z41" s="46">
        <v>15</v>
      </c>
      <c r="AA41" s="46"/>
      <c r="AB41" s="51">
        <f t="shared" si="3"/>
        <v>0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26.25" customHeight="1">
      <c r="A42" s="14" t="s">
        <v>38</v>
      </c>
      <c r="B42" s="46">
        <v>1486</v>
      </c>
      <c r="C42" s="46">
        <v>1056</v>
      </c>
      <c r="D42" s="57">
        <f t="shared" si="0"/>
        <v>71.063257065948861</v>
      </c>
      <c r="E42" s="46">
        <v>66</v>
      </c>
      <c r="F42" s="46">
        <v>66</v>
      </c>
      <c r="G42" s="47">
        <f t="shared" si="1"/>
        <v>100</v>
      </c>
      <c r="H42" s="24"/>
      <c r="I42" s="24"/>
      <c r="J42" s="24"/>
      <c r="K42" s="43">
        <v>1489</v>
      </c>
      <c r="L42" s="43">
        <v>1428</v>
      </c>
      <c r="M42" s="43">
        <v>77</v>
      </c>
      <c r="N42" s="43">
        <v>70</v>
      </c>
      <c r="O42" s="49" t="s">
        <v>119</v>
      </c>
      <c r="P42" s="50">
        <v>1489</v>
      </c>
      <c r="Q42" s="50">
        <v>1428</v>
      </c>
      <c r="R42" s="50"/>
      <c r="S42" s="50">
        <v>77</v>
      </c>
      <c r="T42" s="24">
        <v>70</v>
      </c>
      <c r="V42" s="14" t="s">
        <v>38</v>
      </c>
      <c r="W42" s="46">
        <v>1489</v>
      </c>
      <c r="X42" s="46">
        <v>548</v>
      </c>
      <c r="Y42" s="51">
        <f t="shared" si="2"/>
        <v>36.803223640026864</v>
      </c>
      <c r="Z42" s="46">
        <v>77</v>
      </c>
      <c r="AA42" s="46">
        <v>48</v>
      </c>
      <c r="AB42" s="51">
        <f t="shared" si="3"/>
        <v>62.337662337662337</v>
      </c>
    </row>
    <row r="43" spans="1:40" ht="24" customHeight="1">
      <c r="A43" s="14" t="s">
        <v>39</v>
      </c>
      <c r="B43" s="46">
        <v>881</v>
      </c>
      <c r="C43" s="46">
        <v>567</v>
      </c>
      <c r="D43" s="47">
        <f t="shared" si="0"/>
        <v>64.358683314415444</v>
      </c>
      <c r="E43" s="46">
        <v>53</v>
      </c>
      <c r="F43" s="46">
        <v>53</v>
      </c>
      <c r="G43" s="47">
        <f t="shared" si="1"/>
        <v>100</v>
      </c>
      <c r="H43" s="24"/>
      <c r="I43" s="24"/>
      <c r="J43" s="24"/>
      <c r="K43" s="43">
        <v>871</v>
      </c>
      <c r="L43" s="43">
        <v>96</v>
      </c>
      <c r="M43" s="43">
        <v>53</v>
      </c>
      <c r="N43" s="43">
        <v>27</v>
      </c>
      <c r="O43" s="49" t="s">
        <v>119</v>
      </c>
      <c r="P43" s="50">
        <v>871</v>
      </c>
      <c r="Q43" s="50">
        <v>150</v>
      </c>
      <c r="R43" s="50"/>
      <c r="S43" s="50">
        <v>53</v>
      </c>
      <c r="T43" s="24">
        <v>39</v>
      </c>
      <c r="V43" s="14" t="s">
        <v>39</v>
      </c>
      <c r="W43" s="46">
        <v>871</v>
      </c>
      <c r="X43" s="46">
        <v>343</v>
      </c>
      <c r="Y43" s="51">
        <f t="shared" si="2"/>
        <v>39.380022962112513</v>
      </c>
      <c r="Z43" s="46">
        <v>53</v>
      </c>
      <c r="AA43" s="46">
        <v>39</v>
      </c>
      <c r="AB43" s="51">
        <f t="shared" si="3"/>
        <v>73.584905660377359</v>
      </c>
    </row>
    <row r="44" spans="1:40" ht="23.25" customHeight="1">
      <c r="A44" s="14" t="s">
        <v>40</v>
      </c>
      <c r="B44" s="46">
        <v>1215</v>
      </c>
      <c r="C44" s="46">
        <v>838</v>
      </c>
      <c r="D44" s="47">
        <f t="shared" si="0"/>
        <v>68.971193415637856</v>
      </c>
      <c r="E44" s="46">
        <v>64</v>
      </c>
      <c r="F44" s="46">
        <v>54</v>
      </c>
      <c r="G44" s="47">
        <f t="shared" si="1"/>
        <v>84.375</v>
      </c>
      <c r="H44" s="24"/>
      <c r="I44" s="24"/>
      <c r="J44" s="24"/>
      <c r="K44" s="43">
        <v>1215</v>
      </c>
      <c r="L44" s="43">
        <v>267</v>
      </c>
      <c r="M44" s="43">
        <v>65</v>
      </c>
      <c r="N44" s="43">
        <v>39</v>
      </c>
      <c r="O44" s="49" t="s">
        <v>119</v>
      </c>
      <c r="P44" s="50">
        <v>1215</v>
      </c>
      <c r="Q44" s="50">
        <v>267</v>
      </c>
      <c r="R44" s="50"/>
      <c r="S44" s="50">
        <v>65</v>
      </c>
      <c r="T44" s="24">
        <v>39</v>
      </c>
      <c r="V44" s="52" t="s">
        <v>40</v>
      </c>
      <c r="W44" s="46">
        <v>1215</v>
      </c>
      <c r="X44" s="46"/>
      <c r="Y44" s="51">
        <f t="shared" si="2"/>
        <v>0</v>
      </c>
      <c r="Z44" s="46">
        <v>65</v>
      </c>
      <c r="AA44" s="46"/>
      <c r="AB44" s="51">
        <f t="shared" si="3"/>
        <v>0</v>
      </c>
    </row>
    <row r="45" spans="1:40">
      <c r="A45" s="14" t="s">
        <v>41</v>
      </c>
      <c r="B45" s="46">
        <v>1007</v>
      </c>
      <c r="C45" s="46">
        <v>652</v>
      </c>
      <c r="D45" s="57">
        <f t="shared" si="0"/>
        <v>64.746772591856995</v>
      </c>
      <c r="E45" s="46">
        <v>55</v>
      </c>
      <c r="F45" s="46">
        <v>44</v>
      </c>
      <c r="G45" s="47">
        <f t="shared" si="1"/>
        <v>80</v>
      </c>
      <c r="H45" s="24"/>
      <c r="I45" s="24"/>
      <c r="J45" s="24"/>
      <c r="K45" s="43">
        <v>1007</v>
      </c>
      <c r="L45" s="43">
        <v>434</v>
      </c>
      <c r="M45" s="43">
        <v>55</v>
      </c>
      <c r="N45" s="43">
        <v>35</v>
      </c>
      <c r="O45" s="53"/>
      <c r="P45" s="50">
        <v>1007</v>
      </c>
      <c r="Q45" s="50">
        <v>434</v>
      </c>
      <c r="R45" s="50"/>
      <c r="S45" s="50">
        <v>55</v>
      </c>
      <c r="T45" s="24">
        <v>34</v>
      </c>
      <c r="V45" s="14" t="s">
        <v>41</v>
      </c>
      <c r="W45" s="46">
        <v>1007</v>
      </c>
      <c r="X45" s="46">
        <v>434</v>
      </c>
      <c r="Y45" s="51">
        <f t="shared" si="2"/>
        <v>43.098311817279047</v>
      </c>
      <c r="Z45" s="46">
        <v>55</v>
      </c>
      <c r="AA45" s="46">
        <v>34</v>
      </c>
      <c r="AB45" s="51">
        <f t="shared" si="3"/>
        <v>61.81818181818182</v>
      </c>
    </row>
    <row r="46" spans="1:40" ht="22.5" customHeight="1">
      <c r="A46" s="13" t="s">
        <v>42</v>
      </c>
      <c r="B46" s="46">
        <v>1145</v>
      </c>
      <c r="C46" s="46">
        <v>706</v>
      </c>
      <c r="D46" s="47">
        <f t="shared" si="0"/>
        <v>61.659388646288207</v>
      </c>
      <c r="E46" s="46">
        <v>53</v>
      </c>
      <c r="F46" s="46">
        <v>35</v>
      </c>
      <c r="G46" s="47">
        <f t="shared" si="1"/>
        <v>66.037735849056602</v>
      </c>
      <c r="H46" s="24"/>
      <c r="I46" s="24"/>
      <c r="J46" s="24"/>
      <c r="K46" s="43">
        <v>1145</v>
      </c>
      <c r="L46" s="43">
        <v>180</v>
      </c>
      <c r="M46" s="43">
        <v>53</v>
      </c>
      <c r="N46" s="43">
        <v>28</v>
      </c>
      <c r="O46" s="49" t="s">
        <v>121</v>
      </c>
      <c r="P46" s="50">
        <v>1145</v>
      </c>
      <c r="Q46" s="50">
        <v>190</v>
      </c>
      <c r="R46" s="50"/>
      <c r="S46" s="50">
        <v>53</v>
      </c>
      <c r="T46" s="24">
        <v>28</v>
      </c>
      <c r="V46" s="13" t="s">
        <v>42</v>
      </c>
      <c r="W46" s="46">
        <v>1145</v>
      </c>
      <c r="X46" s="46">
        <v>385</v>
      </c>
      <c r="Y46" s="51">
        <f t="shared" si="2"/>
        <v>33.624454148471614</v>
      </c>
      <c r="Z46" s="46">
        <v>53</v>
      </c>
      <c r="AA46" s="46">
        <v>28</v>
      </c>
      <c r="AB46" s="51">
        <f t="shared" si="3"/>
        <v>52.830188679245282</v>
      </c>
    </row>
    <row r="47" spans="1:40">
      <c r="A47" s="14" t="s">
        <v>43</v>
      </c>
      <c r="B47" s="46">
        <v>1337</v>
      </c>
      <c r="C47" s="46">
        <v>717</v>
      </c>
      <c r="D47" s="56">
        <f t="shared" si="0"/>
        <v>53.62752430815258</v>
      </c>
      <c r="E47" s="46">
        <v>57</v>
      </c>
      <c r="F47" s="46">
        <v>51</v>
      </c>
      <c r="G47" s="47">
        <f t="shared" si="1"/>
        <v>89.473684210526315</v>
      </c>
      <c r="H47" s="24"/>
      <c r="I47" s="24" t="s">
        <v>65</v>
      </c>
      <c r="J47" s="24"/>
      <c r="K47" s="43">
        <v>1337</v>
      </c>
      <c r="L47" s="43">
        <v>144</v>
      </c>
      <c r="M47" s="43">
        <v>57</v>
      </c>
      <c r="N47" s="43">
        <v>10</v>
      </c>
      <c r="O47" s="49" t="s">
        <v>122</v>
      </c>
      <c r="P47" s="50">
        <v>1337</v>
      </c>
      <c r="Q47" s="50">
        <v>190</v>
      </c>
      <c r="R47" s="50"/>
      <c r="S47" s="50">
        <v>57</v>
      </c>
      <c r="T47" s="24">
        <v>28</v>
      </c>
      <c r="U47" s="21"/>
      <c r="V47" s="14" t="s">
        <v>43</v>
      </c>
      <c r="W47" s="46">
        <v>1337</v>
      </c>
      <c r="X47" s="46">
        <v>216</v>
      </c>
      <c r="Y47" s="51">
        <f t="shared" si="2"/>
        <v>16.155572176514585</v>
      </c>
      <c r="Z47" s="46">
        <v>57</v>
      </c>
      <c r="AA47" s="46">
        <v>32</v>
      </c>
      <c r="AB47" s="51">
        <f t="shared" si="3"/>
        <v>56.140350877192979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1.75" customHeight="1">
      <c r="A48" s="14" t="s">
        <v>44</v>
      </c>
      <c r="B48" s="46">
        <v>1724</v>
      </c>
      <c r="C48" s="46">
        <v>1111</v>
      </c>
      <c r="D48" s="57">
        <f t="shared" si="0"/>
        <v>64.443155452436201</v>
      </c>
      <c r="E48" s="46">
        <v>62</v>
      </c>
      <c r="F48" s="46">
        <v>52</v>
      </c>
      <c r="G48" s="47">
        <f t="shared" si="1"/>
        <v>83.870967741935488</v>
      </c>
      <c r="H48" s="24"/>
      <c r="I48" s="24"/>
      <c r="J48" s="24"/>
      <c r="K48" s="43">
        <v>1744</v>
      </c>
      <c r="L48" s="43">
        <v>371</v>
      </c>
      <c r="M48" s="43">
        <v>55</v>
      </c>
      <c r="N48" s="43">
        <v>22</v>
      </c>
      <c r="O48" s="49" t="s">
        <v>123</v>
      </c>
      <c r="P48" s="50">
        <v>1744</v>
      </c>
      <c r="Q48" s="50">
        <v>395</v>
      </c>
      <c r="R48" s="50"/>
      <c r="S48" s="50">
        <v>55</v>
      </c>
      <c r="T48" s="24">
        <v>32</v>
      </c>
      <c r="V48" s="14" t="s">
        <v>44</v>
      </c>
      <c r="W48" s="46">
        <v>1744</v>
      </c>
      <c r="X48" s="46">
        <v>395</v>
      </c>
      <c r="Y48" s="51">
        <f t="shared" si="2"/>
        <v>22.649082568807341</v>
      </c>
      <c r="Z48" s="46">
        <v>55</v>
      </c>
      <c r="AA48" s="46">
        <v>32</v>
      </c>
      <c r="AB48" s="51">
        <f t="shared" si="3"/>
        <v>58.18181818181818</v>
      </c>
    </row>
    <row r="49" spans="1:40" ht="19.5" customHeight="1">
      <c r="A49" s="14" t="s">
        <v>45</v>
      </c>
      <c r="B49" s="46">
        <v>1088</v>
      </c>
      <c r="C49" s="46">
        <v>770</v>
      </c>
      <c r="D49" s="57">
        <f t="shared" si="0"/>
        <v>70.772058823529406</v>
      </c>
      <c r="E49" s="46">
        <v>64</v>
      </c>
      <c r="F49" s="46">
        <v>64</v>
      </c>
      <c r="G49" s="47">
        <f t="shared" si="1"/>
        <v>100</v>
      </c>
      <c r="H49" s="24"/>
      <c r="I49" s="24"/>
      <c r="J49" s="24"/>
      <c r="K49" s="43">
        <v>1088</v>
      </c>
      <c r="L49" s="43">
        <v>175</v>
      </c>
      <c r="M49" s="43">
        <v>57</v>
      </c>
      <c r="N49" s="43">
        <v>50</v>
      </c>
      <c r="O49" s="49" t="s">
        <v>124</v>
      </c>
      <c r="P49" s="50">
        <v>1088</v>
      </c>
      <c r="Q49" s="50">
        <v>175</v>
      </c>
      <c r="R49" s="50"/>
      <c r="S49" s="50">
        <v>57</v>
      </c>
      <c r="T49" s="24">
        <v>50</v>
      </c>
      <c r="U49" s="21"/>
      <c r="V49" s="52" t="s">
        <v>45</v>
      </c>
      <c r="W49" s="46">
        <v>1088</v>
      </c>
      <c r="X49" s="46"/>
      <c r="Y49" s="51">
        <f t="shared" si="2"/>
        <v>0</v>
      </c>
      <c r="Z49" s="46">
        <v>57</v>
      </c>
      <c r="AA49" s="46"/>
      <c r="AB49" s="51">
        <f t="shared" si="3"/>
        <v>0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>
      <c r="A50" s="14" t="s">
        <v>46</v>
      </c>
      <c r="B50" s="46">
        <v>1430</v>
      </c>
      <c r="C50" s="46">
        <v>919</v>
      </c>
      <c r="D50" s="47">
        <f t="shared" si="0"/>
        <v>64.265734265734267</v>
      </c>
      <c r="E50" s="46">
        <v>66</v>
      </c>
      <c r="F50" s="46">
        <v>66</v>
      </c>
      <c r="G50" s="47">
        <f t="shared" si="1"/>
        <v>100</v>
      </c>
      <c r="H50" s="24"/>
      <c r="I50" s="24"/>
      <c r="J50" s="24"/>
      <c r="K50" s="43">
        <v>1430</v>
      </c>
      <c r="L50" s="43">
        <v>211</v>
      </c>
      <c r="M50" s="43">
        <v>66</v>
      </c>
      <c r="N50" s="43">
        <v>10</v>
      </c>
      <c r="O50" s="53"/>
      <c r="P50" s="50">
        <v>1430</v>
      </c>
      <c r="Q50" s="50">
        <v>211</v>
      </c>
      <c r="R50" s="50"/>
      <c r="S50" s="50">
        <v>66</v>
      </c>
      <c r="T50" s="24">
        <v>10</v>
      </c>
      <c r="V50" s="14" t="s">
        <v>46</v>
      </c>
      <c r="W50" s="46">
        <v>1430</v>
      </c>
      <c r="X50" s="46">
        <v>212</v>
      </c>
      <c r="Y50" s="51">
        <f t="shared" si="2"/>
        <v>14.825174825174825</v>
      </c>
      <c r="Z50" s="46">
        <v>66</v>
      </c>
      <c r="AA50" s="46">
        <v>11</v>
      </c>
      <c r="AB50" s="51">
        <f t="shared" si="3"/>
        <v>16.666666666666668</v>
      </c>
    </row>
    <row r="51" spans="1:40">
      <c r="A51" s="14" t="s">
        <v>47</v>
      </c>
      <c r="B51" s="46">
        <v>1939</v>
      </c>
      <c r="C51" s="46">
        <v>1328</v>
      </c>
      <c r="D51" s="47">
        <f t="shared" si="0"/>
        <v>68.488911810211448</v>
      </c>
      <c r="E51" s="46">
        <v>82</v>
      </c>
      <c r="F51" s="46">
        <v>75</v>
      </c>
      <c r="G51" s="47">
        <f t="shared" si="1"/>
        <v>91.463414634146346</v>
      </c>
      <c r="H51" s="24"/>
      <c r="I51" s="24"/>
      <c r="J51" s="24"/>
      <c r="K51" s="43">
        <v>1939</v>
      </c>
      <c r="L51" s="43">
        <v>392</v>
      </c>
      <c r="M51" s="43">
        <v>82</v>
      </c>
      <c r="N51" s="43">
        <v>73</v>
      </c>
      <c r="O51" s="53"/>
      <c r="P51" s="50">
        <v>1939</v>
      </c>
      <c r="Q51" s="50">
        <v>392</v>
      </c>
      <c r="R51" s="50"/>
      <c r="S51" s="50">
        <v>82</v>
      </c>
      <c r="T51" s="24">
        <v>73</v>
      </c>
      <c r="V51" s="52" t="s">
        <v>47</v>
      </c>
      <c r="W51" s="46">
        <v>1939</v>
      </c>
      <c r="X51" s="46"/>
      <c r="Y51" s="51">
        <f t="shared" si="2"/>
        <v>0</v>
      </c>
      <c r="Z51" s="46">
        <v>82</v>
      </c>
      <c r="AA51" s="46"/>
      <c r="AB51" s="51">
        <f t="shared" si="3"/>
        <v>0</v>
      </c>
    </row>
    <row r="52" spans="1:40">
      <c r="A52" s="14" t="s">
        <v>70</v>
      </c>
      <c r="B52" s="46">
        <v>829</v>
      </c>
      <c r="C52" s="46">
        <v>562</v>
      </c>
      <c r="D52" s="47">
        <f t="shared" si="0"/>
        <v>67.792521109770803</v>
      </c>
      <c r="E52" s="46">
        <v>48</v>
      </c>
      <c r="F52" s="46">
        <v>42</v>
      </c>
      <c r="G52" s="57">
        <f t="shared" si="1"/>
        <v>87.5</v>
      </c>
      <c r="H52" s="24"/>
      <c r="I52" s="24"/>
      <c r="J52" s="24"/>
      <c r="K52" s="43">
        <v>829</v>
      </c>
      <c r="L52" s="43">
        <v>341</v>
      </c>
      <c r="M52" s="43">
        <v>48</v>
      </c>
      <c r="N52" s="43">
        <v>17</v>
      </c>
      <c r="O52" s="53"/>
      <c r="P52" s="50">
        <v>829</v>
      </c>
      <c r="Q52" s="50">
        <v>357</v>
      </c>
      <c r="R52" s="50"/>
      <c r="S52" s="50">
        <v>48</v>
      </c>
      <c r="T52" s="24">
        <v>18</v>
      </c>
      <c r="V52" s="14" t="s">
        <v>70</v>
      </c>
      <c r="W52" s="46">
        <v>829</v>
      </c>
      <c r="X52" s="46">
        <v>357</v>
      </c>
      <c r="Y52" s="51">
        <f t="shared" si="2"/>
        <v>43.063932448733411</v>
      </c>
      <c r="Z52" s="46">
        <v>48</v>
      </c>
      <c r="AA52" s="46">
        <v>18</v>
      </c>
      <c r="AB52" s="51">
        <f t="shared" si="3"/>
        <v>37.5</v>
      </c>
    </row>
    <row r="53" spans="1:40">
      <c r="A53" s="14" t="s">
        <v>48</v>
      </c>
      <c r="B53" s="46">
        <v>1566</v>
      </c>
      <c r="C53" s="46">
        <v>1130</v>
      </c>
      <c r="D53" s="57">
        <f t="shared" si="0"/>
        <v>72.158365261813543</v>
      </c>
      <c r="E53" s="46">
        <v>89</v>
      </c>
      <c r="F53" s="46">
        <v>79</v>
      </c>
      <c r="G53" s="47">
        <f t="shared" si="1"/>
        <v>88.764044943820224</v>
      </c>
      <c r="H53" s="24"/>
      <c r="I53" s="24"/>
      <c r="J53" s="24"/>
      <c r="K53" s="43">
        <v>1568</v>
      </c>
      <c r="L53" s="43">
        <v>583</v>
      </c>
      <c r="M53" s="43">
        <v>89</v>
      </c>
      <c r="N53" s="43">
        <v>76</v>
      </c>
      <c r="O53" s="53"/>
      <c r="P53" s="50">
        <v>1568</v>
      </c>
      <c r="Q53" s="50">
        <v>61</v>
      </c>
      <c r="R53" s="50"/>
      <c r="S53" s="50">
        <v>89</v>
      </c>
      <c r="T53" s="24">
        <v>77</v>
      </c>
      <c r="V53" s="13" t="s">
        <v>48</v>
      </c>
      <c r="W53" s="46">
        <v>1568</v>
      </c>
      <c r="X53" s="46">
        <v>61</v>
      </c>
      <c r="Y53" s="51">
        <f t="shared" si="2"/>
        <v>3.8903061224489797</v>
      </c>
      <c r="Z53" s="46">
        <v>89</v>
      </c>
      <c r="AA53" s="46">
        <v>77</v>
      </c>
      <c r="AB53" s="51">
        <f t="shared" si="3"/>
        <v>86.516853932584269</v>
      </c>
    </row>
    <row r="54" spans="1:40">
      <c r="A54" s="13" t="s">
        <v>49</v>
      </c>
      <c r="B54" s="46">
        <v>1019</v>
      </c>
      <c r="C54" s="46">
        <v>710</v>
      </c>
      <c r="D54" s="47">
        <f t="shared" si="0"/>
        <v>69.676153091265945</v>
      </c>
      <c r="E54" s="46">
        <v>47</v>
      </c>
      <c r="F54" s="46">
        <v>47</v>
      </c>
      <c r="G54" s="47">
        <f t="shared" si="1"/>
        <v>100</v>
      </c>
      <c r="H54" s="24"/>
      <c r="I54" s="24"/>
      <c r="J54" s="24"/>
      <c r="K54" s="43">
        <v>1019</v>
      </c>
      <c r="L54" s="43">
        <v>290</v>
      </c>
      <c r="M54" s="43">
        <v>47</v>
      </c>
      <c r="N54" s="43">
        <v>22</v>
      </c>
      <c r="O54" s="53"/>
      <c r="P54" s="50">
        <v>1019</v>
      </c>
      <c r="Q54" s="50">
        <v>450</v>
      </c>
      <c r="R54" s="50"/>
      <c r="S54" s="50">
        <v>47</v>
      </c>
      <c r="T54" s="24">
        <v>24</v>
      </c>
      <c r="V54" s="13" t="s">
        <v>49</v>
      </c>
      <c r="W54" s="46">
        <v>1019</v>
      </c>
      <c r="X54" s="46">
        <v>385</v>
      </c>
      <c r="Y54" s="51">
        <f t="shared" si="2"/>
        <v>37.782139352306181</v>
      </c>
      <c r="Z54" s="46">
        <v>47</v>
      </c>
      <c r="AA54" s="46">
        <v>24</v>
      </c>
      <c r="AB54" s="51">
        <f t="shared" si="3"/>
        <v>51.063829787234042</v>
      </c>
    </row>
    <row r="55" spans="1:40">
      <c r="A55" s="14" t="s">
        <v>50</v>
      </c>
      <c r="B55" s="46">
        <v>1930</v>
      </c>
      <c r="C55" s="46">
        <v>584</v>
      </c>
      <c r="D55" s="56">
        <f t="shared" si="0"/>
        <v>30.259067357512954</v>
      </c>
      <c r="E55" s="46">
        <v>99</v>
      </c>
      <c r="F55" s="46">
        <v>26</v>
      </c>
      <c r="G55" s="56">
        <f t="shared" si="1"/>
        <v>26.262626262626263</v>
      </c>
      <c r="H55" s="24"/>
      <c r="I55" s="24"/>
      <c r="J55" s="24"/>
      <c r="K55" s="43">
        <v>1930</v>
      </c>
      <c r="L55" s="43">
        <v>443</v>
      </c>
      <c r="M55" s="43">
        <v>99</v>
      </c>
      <c r="N55" s="43">
        <v>20</v>
      </c>
      <c r="O55" s="53"/>
      <c r="P55" s="50">
        <v>1930</v>
      </c>
      <c r="Q55" s="50">
        <v>443</v>
      </c>
      <c r="R55" s="50"/>
      <c r="S55" s="50">
        <v>99</v>
      </c>
      <c r="T55" s="24">
        <v>20</v>
      </c>
      <c r="V55" s="52" t="s">
        <v>50</v>
      </c>
      <c r="W55" s="46">
        <v>1930</v>
      </c>
      <c r="X55" s="46">
        <v>450</v>
      </c>
      <c r="Y55" s="51">
        <f t="shared" si="2"/>
        <v>23.316062176165804</v>
      </c>
      <c r="Z55" s="46">
        <v>99</v>
      </c>
      <c r="AA55" s="46">
        <v>21</v>
      </c>
      <c r="AB55" s="51">
        <f t="shared" si="3"/>
        <v>21.212121212121211</v>
      </c>
    </row>
    <row r="56" spans="1:40">
      <c r="A56" s="14" t="s">
        <v>51</v>
      </c>
      <c r="B56" s="46">
        <v>1500</v>
      </c>
      <c r="C56" s="46">
        <v>935</v>
      </c>
      <c r="D56" s="57">
        <f t="shared" si="0"/>
        <v>62.333333333333336</v>
      </c>
      <c r="E56" s="46">
        <v>71</v>
      </c>
      <c r="F56" s="46">
        <v>71</v>
      </c>
      <c r="G56" s="57">
        <f t="shared" si="1"/>
        <v>100</v>
      </c>
      <c r="H56" s="24"/>
      <c r="I56" s="24"/>
      <c r="J56" s="24"/>
      <c r="K56" s="43">
        <v>1510</v>
      </c>
      <c r="L56" s="43">
        <v>225</v>
      </c>
      <c r="M56" s="43">
        <v>70</v>
      </c>
      <c r="N56" s="43">
        <v>13</v>
      </c>
      <c r="O56" s="53"/>
      <c r="P56" s="50">
        <v>1510</v>
      </c>
      <c r="Q56" s="50">
        <v>225</v>
      </c>
      <c r="R56" s="50"/>
      <c r="S56" s="50">
        <v>70</v>
      </c>
      <c r="T56" s="24">
        <v>13</v>
      </c>
      <c r="V56" s="52" t="s">
        <v>51</v>
      </c>
      <c r="W56" s="46">
        <v>1510</v>
      </c>
      <c r="X56" s="46"/>
      <c r="Y56" s="51">
        <f t="shared" si="2"/>
        <v>0</v>
      </c>
      <c r="Z56" s="46">
        <v>70</v>
      </c>
      <c r="AA56" s="46"/>
      <c r="AB56" s="51">
        <f t="shared" si="3"/>
        <v>0</v>
      </c>
    </row>
    <row r="57" spans="1:40">
      <c r="A57" s="14" t="s">
        <v>52</v>
      </c>
      <c r="B57" s="46">
        <v>523</v>
      </c>
      <c r="C57" s="46">
        <v>451</v>
      </c>
      <c r="D57" s="57">
        <f t="shared" si="0"/>
        <v>86.233269598470358</v>
      </c>
      <c r="E57" s="46">
        <v>35</v>
      </c>
      <c r="F57" s="46">
        <v>22</v>
      </c>
      <c r="G57" s="47">
        <f t="shared" si="1"/>
        <v>62.857142857142854</v>
      </c>
      <c r="H57" s="24"/>
      <c r="I57" s="24"/>
      <c r="J57" s="24"/>
      <c r="K57" s="43">
        <v>523</v>
      </c>
      <c r="L57" s="43">
        <v>89</v>
      </c>
      <c r="M57" s="43">
        <v>35</v>
      </c>
      <c r="N57" s="43">
        <v>18</v>
      </c>
      <c r="O57" s="53"/>
      <c r="P57" s="50">
        <v>523</v>
      </c>
      <c r="Q57" s="50">
        <v>98</v>
      </c>
      <c r="R57" s="50"/>
      <c r="S57" s="50">
        <v>35</v>
      </c>
      <c r="T57" s="24">
        <v>18</v>
      </c>
      <c r="V57" s="14" t="s">
        <v>52</v>
      </c>
      <c r="W57" s="46">
        <v>523</v>
      </c>
      <c r="X57" s="46">
        <v>98</v>
      </c>
      <c r="Y57" s="51">
        <f t="shared" si="2"/>
        <v>18.738049713193117</v>
      </c>
      <c r="Z57" s="46">
        <v>35</v>
      </c>
      <c r="AA57" s="46">
        <v>18</v>
      </c>
      <c r="AB57" s="51">
        <f t="shared" si="3"/>
        <v>51.428571428571431</v>
      </c>
    </row>
    <row r="58" spans="1:40">
      <c r="A58" s="14" t="s">
        <v>53</v>
      </c>
      <c r="B58" s="46">
        <v>1523</v>
      </c>
      <c r="C58" s="46">
        <v>1333</v>
      </c>
      <c r="D58" s="47">
        <f t="shared" si="0"/>
        <v>87.524622455679577</v>
      </c>
      <c r="E58" s="46">
        <v>66</v>
      </c>
      <c r="F58" s="46">
        <v>66</v>
      </c>
      <c r="G58" s="57">
        <f t="shared" si="1"/>
        <v>100</v>
      </c>
      <c r="H58" s="24"/>
      <c r="I58" s="24"/>
      <c r="J58" s="24"/>
      <c r="K58" s="43">
        <v>1523</v>
      </c>
      <c r="L58" s="43">
        <v>344</v>
      </c>
      <c r="M58" s="43">
        <v>66</v>
      </c>
      <c r="N58" s="43">
        <v>24</v>
      </c>
      <c r="O58" s="53"/>
      <c r="P58" s="50">
        <v>1523</v>
      </c>
      <c r="Q58" s="50">
        <v>372</v>
      </c>
      <c r="R58" s="50"/>
      <c r="S58" s="50">
        <v>66</v>
      </c>
      <c r="T58" s="24">
        <v>27</v>
      </c>
      <c r="V58" s="14" t="s">
        <v>53</v>
      </c>
      <c r="W58" s="46">
        <v>1523</v>
      </c>
      <c r="X58" s="46">
        <v>372</v>
      </c>
      <c r="Y58" s="51">
        <f t="shared" si="2"/>
        <v>24.425476034143138</v>
      </c>
      <c r="Z58" s="46">
        <v>66</v>
      </c>
      <c r="AA58" s="46">
        <v>27</v>
      </c>
      <c r="AB58" s="51">
        <f t="shared" si="3"/>
        <v>40.909090909090907</v>
      </c>
    </row>
    <row r="59" spans="1:40">
      <c r="A59" s="15" t="s">
        <v>54</v>
      </c>
      <c r="B59" s="46">
        <v>2665</v>
      </c>
      <c r="C59" s="46">
        <v>1715</v>
      </c>
      <c r="D59" s="57">
        <f t="shared" si="0"/>
        <v>64.352720450281424</v>
      </c>
      <c r="E59" s="46">
        <v>85</v>
      </c>
      <c r="F59" s="46">
        <v>85</v>
      </c>
      <c r="G59" s="57">
        <f t="shared" si="1"/>
        <v>100</v>
      </c>
      <c r="H59" s="24"/>
      <c r="I59" s="24"/>
      <c r="J59" s="24"/>
      <c r="K59" s="43">
        <v>2667</v>
      </c>
      <c r="L59" s="43">
        <v>786</v>
      </c>
      <c r="M59" s="43">
        <v>114</v>
      </c>
      <c r="N59" s="43">
        <v>49</v>
      </c>
      <c r="O59" s="53"/>
      <c r="P59" s="50">
        <v>2667</v>
      </c>
      <c r="Q59" s="50">
        <v>786</v>
      </c>
      <c r="R59" s="50"/>
      <c r="S59" s="50">
        <v>114</v>
      </c>
      <c r="T59" s="24">
        <v>49</v>
      </c>
      <c r="U59" s="21"/>
      <c r="V59" s="64" t="s">
        <v>54</v>
      </c>
      <c r="W59" s="46">
        <v>2667</v>
      </c>
      <c r="X59" s="46">
        <v>786</v>
      </c>
      <c r="Y59" s="51">
        <f t="shared" si="2"/>
        <v>29.471316085489313</v>
      </c>
      <c r="Z59" s="46">
        <v>114</v>
      </c>
      <c r="AA59" s="46">
        <v>49</v>
      </c>
      <c r="AB59" s="51">
        <f t="shared" si="3"/>
        <v>42.982456140350877</v>
      </c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14" t="s">
        <v>71</v>
      </c>
      <c r="B60" s="46">
        <v>718</v>
      </c>
      <c r="C60" s="46">
        <v>606</v>
      </c>
      <c r="D60" s="57">
        <f t="shared" si="0"/>
        <v>84.401114206128128</v>
      </c>
      <c r="E60" s="46">
        <v>38</v>
      </c>
      <c r="F60" s="46">
        <v>38</v>
      </c>
      <c r="G60" s="47">
        <f t="shared" si="1"/>
        <v>100</v>
      </c>
      <c r="H60" s="24"/>
      <c r="I60" s="24"/>
      <c r="J60" s="24"/>
      <c r="K60" s="43">
        <v>718</v>
      </c>
      <c r="L60" s="43">
        <v>129</v>
      </c>
      <c r="M60" s="43">
        <v>38</v>
      </c>
      <c r="N60" s="43">
        <v>36</v>
      </c>
      <c r="O60" s="53"/>
      <c r="P60" s="50">
        <v>718</v>
      </c>
      <c r="Q60" s="50">
        <v>129</v>
      </c>
      <c r="R60" s="50"/>
      <c r="S60" s="50">
        <v>38</v>
      </c>
      <c r="T60" s="24">
        <v>36</v>
      </c>
      <c r="V60" s="52" t="s">
        <v>71</v>
      </c>
      <c r="W60" s="46">
        <v>718</v>
      </c>
      <c r="X60" s="46">
        <v>209</v>
      </c>
      <c r="Y60" s="51">
        <f t="shared" si="2"/>
        <v>29.108635097493035</v>
      </c>
      <c r="Z60" s="46">
        <v>38</v>
      </c>
      <c r="AA60" s="46">
        <v>38</v>
      </c>
      <c r="AB60" s="51">
        <f t="shared" si="3"/>
        <v>100</v>
      </c>
    </row>
    <row r="61" spans="1:40" ht="19.5" customHeight="1">
      <c r="A61" s="14" t="s">
        <v>56</v>
      </c>
      <c r="B61" s="46">
        <v>217</v>
      </c>
      <c r="C61" s="46">
        <v>51</v>
      </c>
      <c r="D61" s="56">
        <f t="shared" si="0"/>
        <v>23.502304147465438</v>
      </c>
      <c r="E61" s="46">
        <v>19</v>
      </c>
      <c r="F61" s="46">
        <v>13</v>
      </c>
      <c r="G61" s="57">
        <f t="shared" si="1"/>
        <v>68.421052631578945</v>
      </c>
      <c r="H61" s="24"/>
      <c r="I61" s="24"/>
      <c r="J61" s="24"/>
      <c r="K61" s="43">
        <v>217</v>
      </c>
      <c r="L61" s="43">
        <v>22</v>
      </c>
      <c r="M61" s="43">
        <v>19</v>
      </c>
      <c r="N61" s="43">
        <v>10</v>
      </c>
      <c r="O61" s="49" t="s">
        <v>125</v>
      </c>
      <c r="P61" s="50">
        <v>217</v>
      </c>
      <c r="Q61" s="50">
        <v>22</v>
      </c>
      <c r="R61" s="50"/>
      <c r="S61" s="50">
        <v>19</v>
      </c>
      <c r="T61" s="24">
        <v>10</v>
      </c>
      <c r="V61" s="14" t="s">
        <v>56</v>
      </c>
      <c r="W61" s="46">
        <v>217</v>
      </c>
      <c r="X61" s="46">
        <v>22</v>
      </c>
      <c r="Y61" s="51">
        <f t="shared" si="2"/>
        <v>10.138248847926267</v>
      </c>
      <c r="Z61" s="46">
        <v>19</v>
      </c>
      <c r="AA61" s="46">
        <v>10</v>
      </c>
      <c r="AB61" s="51">
        <f t="shared" si="3"/>
        <v>52.631578947368418</v>
      </c>
    </row>
    <row r="62" spans="1:40" ht="20.25" customHeight="1">
      <c r="A62" s="14" t="s">
        <v>126</v>
      </c>
      <c r="B62" s="46">
        <v>347</v>
      </c>
      <c r="C62" s="46">
        <v>265</v>
      </c>
      <c r="D62" s="47">
        <f t="shared" si="0"/>
        <v>76.368876080691649</v>
      </c>
      <c r="E62" s="46">
        <v>15</v>
      </c>
      <c r="F62" s="46">
        <v>15</v>
      </c>
      <c r="G62" s="47">
        <f t="shared" si="1"/>
        <v>100</v>
      </c>
      <c r="H62" s="24"/>
      <c r="I62" s="24"/>
      <c r="J62" s="24"/>
      <c r="K62" s="43">
        <v>347</v>
      </c>
      <c r="L62" s="43">
        <v>55</v>
      </c>
      <c r="M62" s="43">
        <v>19</v>
      </c>
      <c r="N62" s="43">
        <v>7</v>
      </c>
      <c r="O62" s="49" t="s">
        <v>127</v>
      </c>
      <c r="P62" s="50">
        <v>347</v>
      </c>
      <c r="Q62" s="50">
        <v>96</v>
      </c>
      <c r="R62" s="50"/>
      <c r="S62" s="50">
        <v>19</v>
      </c>
      <c r="T62" s="24">
        <v>8</v>
      </c>
      <c r="U62" s="21"/>
      <c r="V62" s="14" t="s">
        <v>57</v>
      </c>
      <c r="W62" s="46">
        <v>347</v>
      </c>
      <c r="X62" s="46">
        <v>96</v>
      </c>
      <c r="Y62" s="51">
        <f t="shared" si="2"/>
        <v>27.665706051873197</v>
      </c>
      <c r="Z62" s="46">
        <v>19</v>
      </c>
      <c r="AA62" s="46">
        <v>8</v>
      </c>
      <c r="AB62" s="51">
        <f t="shared" si="3"/>
        <v>42.10526315789474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14" t="s">
        <v>58</v>
      </c>
      <c r="B63" s="46">
        <v>996</v>
      </c>
      <c r="C63" s="46">
        <v>645</v>
      </c>
      <c r="D63" s="57">
        <f t="shared" si="0"/>
        <v>64.759036144578317</v>
      </c>
      <c r="E63" s="46">
        <v>46</v>
      </c>
      <c r="F63" s="46">
        <v>33</v>
      </c>
      <c r="G63" s="57">
        <f t="shared" si="1"/>
        <v>71.739130434782609</v>
      </c>
      <c r="H63" s="24"/>
      <c r="I63" s="24"/>
      <c r="J63" s="24"/>
      <c r="K63" s="43">
        <v>996</v>
      </c>
      <c r="L63" s="43">
        <v>398</v>
      </c>
      <c r="M63" s="43">
        <v>47</v>
      </c>
      <c r="N63" s="43">
        <v>25</v>
      </c>
      <c r="O63" s="53"/>
      <c r="P63" s="50">
        <v>996</v>
      </c>
      <c r="Q63" s="50">
        <v>398</v>
      </c>
      <c r="R63" s="50"/>
      <c r="S63" s="50">
        <v>47</v>
      </c>
      <c r="T63" s="24">
        <v>25</v>
      </c>
      <c r="U63" s="21"/>
      <c r="V63" s="52" t="s">
        <v>58</v>
      </c>
      <c r="W63" s="46">
        <v>996</v>
      </c>
      <c r="X63" s="46">
        <v>398</v>
      </c>
      <c r="Y63" s="51">
        <f t="shared" si="2"/>
        <v>39.959839357429722</v>
      </c>
      <c r="Z63" s="46">
        <v>47</v>
      </c>
      <c r="AA63" s="46">
        <v>25</v>
      </c>
      <c r="AB63" s="51">
        <f t="shared" si="3"/>
        <v>53.191489361702125</v>
      </c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A64" s="65" t="s">
        <v>59</v>
      </c>
      <c r="B64" s="66">
        <f t="shared" ref="B64:C64" si="4">SUM(B3:B63)</f>
        <v>66192</v>
      </c>
      <c r="C64" s="66">
        <f t="shared" si="4"/>
        <v>44296</v>
      </c>
      <c r="D64" s="67">
        <f t="shared" si="0"/>
        <v>66.920473773265655</v>
      </c>
      <c r="E64" s="66">
        <f t="shared" ref="E64:F64" si="5">SUM(E3:E63)</f>
        <v>3243</v>
      </c>
      <c r="F64" s="66">
        <f t="shared" si="5"/>
        <v>2854</v>
      </c>
      <c r="G64" s="67">
        <f t="shared" si="1"/>
        <v>88.00493370336109</v>
      </c>
      <c r="H64" s="68"/>
      <c r="I64" s="68"/>
      <c r="J64" s="68"/>
      <c r="K64" s="69">
        <f t="shared" ref="K64:N64" si="6">SUM(K3:K63)</f>
        <v>66201</v>
      </c>
      <c r="L64" s="69">
        <f t="shared" si="6"/>
        <v>18969</v>
      </c>
      <c r="M64" s="69">
        <f t="shared" si="6"/>
        <v>3284</v>
      </c>
      <c r="N64" s="69">
        <f t="shared" si="6"/>
        <v>1844</v>
      </c>
      <c r="O64" s="53"/>
      <c r="P64" s="70">
        <f t="shared" ref="P64:Q64" si="7">SUM(P3:P63)</f>
        <v>66201</v>
      </c>
      <c r="Q64" s="70">
        <f t="shared" si="7"/>
        <v>20489</v>
      </c>
      <c r="R64" s="70"/>
      <c r="S64" s="70">
        <f t="shared" ref="S64:T64" si="8">SUM(S3:S63)</f>
        <v>3284</v>
      </c>
      <c r="T64" s="68">
        <f t="shared" si="8"/>
        <v>2097</v>
      </c>
      <c r="V64" s="65" t="s">
        <v>59</v>
      </c>
      <c r="W64" s="71">
        <f t="shared" ref="W64:X64" si="9">SUM(W3:W63)</f>
        <v>66198</v>
      </c>
      <c r="X64" s="71">
        <f t="shared" si="9"/>
        <v>17205</v>
      </c>
      <c r="Y64" s="51">
        <f t="shared" si="2"/>
        <v>25.990211184627935</v>
      </c>
      <c r="Z64" s="71">
        <f t="shared" ref="Z64:AA64" si="10">SUM(Z3:Z63)</f>
        <v>3284</v>
      </c>
      <c r="AA64" s="71">
        <f t="shared" si="10"/>
        <v>1640</v>
      </c>
      <c r="AB64" s="51">
        <f t="shared" si="3"/>
        <v>49.939098660170522</v>
      </c>
    </row>
    <row r="65" spans="1:11" ht="12.75">
      <c r="D65" s="72"/>
      <c r="G65" s="73" t="s">
        <v>65</v>
      </c>
    </row>
    <row r="66" spans="1:11" ht="12.75">
      <c r="A66" s="7" t="s">
        <v>65</v>
      </c>
      <c r="B66" s="7"/>
      <c r="C66" s="7"/>
      <c r="D66" s="73"/>
      <c r="E66" s="7"/>
      <c r="F66" s="7"/>
      <c r="G66" s="73"/>
      <c r="H66" s="7"/>
      <c r="I66" s="7"/>
      <c r="J66" s="7"/>
      <c r="K66" s="7" t="s">
        <v>65</v>
      </c>
    </row>
    <row r="67" spans="1:11" ht="15" customHeight="1">
      <c r="D67" s="72"/>
      <c r="G67" s="72"/>
    </row>
    <row r="68" spans="1:11" ht="12.75">
      <c r="D68" s="72"/>
      <c r="G68" s="72"/>
    </row>
    <row r="69" spans="1:11" ht="12.75">
      <c r="D69" s="72"/>
      <c r="G69" s="72"/>
    </row>
    <row r="70" spans="1:11" ht="12.75">
      <c r="D70" s="72"/>
      <c r="G70" s="72"/>
    </row>
    <row r="71" spans="1:11" ht="12.75">
      <c r="D71" s="72"/>
      <c r="G71" s="72"/>
    </row>
    <row r="72" spans="1:11" ht="12.75">
      <c r="D72" s="72"/>
      <c r="G72" s="72"/>
    </row>
    <row r="73" spans="1:11" ht="12.75">
      <c r="D73" s="72"/>
      <c r="G73" s="72"/>
    </row>
    <row r="74" spans="1:11" ht="12.75">
      <c r="D74" s="72"/>
      <c r="G74" s="72"/>
    </row>
    <row r="75" spans="1:11" ht="12.75">
      <c r="D75" s="72"/>
      <c r="G75" s="72"/>
    </row>
    <row r="76" spans="1:11" ht="12.75">
      <c r="D76" s="72"/>
      <c r="G76" s="72"/>
    </row>
    <row r="77" spans="1:11" ht="12.75">
      <c r="D77" s="72"/>
      <c r="G77" s="72"/>
    </row>
    <row r="78" spans="1:11" ht="12.75">
      <c r="D78" s="72"/>
      <c r="G78" s="72"/>
    </row>
    <row r="79" spans="1:11" ht="12.75">
      <c r="D79" s="72"/>
      <c r="G79" s="72"/>
    </row>
    <row r="80" spans="1:11" ht="12.75">
      <c r="D80" s="72"/>
      <c r="G80" s="72"/>
    </row>
    <row r="81" spans="4:7" ht="12.75">
      <c r="D81" s="72"/>
      <c r="G81" s="72"/>
    </row>
    <row r="82" spans="4:7" ht="12.75">
      <c r="D82" s="72"/>
      <c r="G82" s="72"/>
    </row>
    <row r="83" spans="4:7" ht="12.75">
      <c r="D83" s="72"/>
      <c r="G83" s="72"/>
    </row>
    <row r="84" spans="4:7" ht="12.75">
      <c r="D84" s="72"/>
      <c r="G84" s="72"/>
    </row>
    <row r="85" spans="4:7" ht="12.75">
      <c r="D85" s="72"/>
      <c r="G85" s="72"/>
    </row>
    <row r="86" spans="4:7" ht="12.75">
      <c r="D86" s="72"/>
      <c r="G86" s="72"/>
    </row>
    <row r="87" spans="4:7" ht="12.75">
      <c r="D87" s="72"/>
      <c r="G87" s="72"/>
    </row>
    <row r="88" spans="4:7" ht="12.75">
      <c r="D88" s="72"/>
      <c r="G88" s="72"/>
    </row>
    <row r="89" spans="4:7" ht="12.75">
      <c r="D89" s="72"/>
      <c r="G89" s="72"/>
    </row>
    <row r="90" spans="4:7" ht="12.75">
      <c r="D90" s="72"/>
      <c r="G90" s="72"/>
    </row>
    <row r="91" spans="4:7" ht="12.75">
      <c r="D91" s="72"/>
      <c r="G91" s="72"/>
    </row>
    <row r="92" spans="4:7" ht="12.75">
      <c r="D92" s="72"/>
      <c r="G92" s="72"/>
    </row>
    <row r="93" spans="4:7" ht="12.75">
      <c r="D93" s="72"/>
      <c r="G93" s="72"/>
    </row>
    <row r="94" spans="4:7" ht="12.75">
      <c r="D94" s="72"/>
      <c r="G94" s="72"/>
    </row>
    <row r="95" spans="4:7" ht="12.75">
      <c r="D95" s="72"/>
      <c r="G95" s="72"/>
    </row>
    <row r="96" spans="4:7" ht="12.75">
      <c r="D96" s="72"/>
      <c r="G96" s="72"/>
    </row>
    <row r="97" spans="4:7" ht="12.75">
      <c r="D97" s="72"/>
      <c r="G97" s="72"/>
    </row>
    <row r="98" spans="4:7" ht="12.75">
      <c r="D98" s="72"/>
      <c r="G98" s="72"/>
    </row>
    <row r="99" spans="4:7" ht="12.75">
      <c r="D99" s="72"/>
      <c r="G99" s="72"/>
    </row>
    <row r="100" spans="4:7" ht="12.75">
      <c r="D100" s="72"/>
      <c r="G100" s="72"/>
    </row>
    <row r="101" spans="4:7" ht="12.75">
      <c r="D101" s="72"/>
      <c r="G101" s="72"/>
    </row>
    <row r="102" spans="4:7" ht="12.75">
      <c r="D102" s="72"/>
      <c r="G102" s="72"/>
    </row>
    <row r="103" spans="4:7" ht="12.75">
      <c r="D103" s="72"/>
      <c r="G103" s="72"/>
    </row>
    <row r="104" spans="4:7" ht="12.75">
      <c r="D104" s="72"/>
      <c r="G104" s="72"/>
    </row>
    <row r="105" spans="4:7" ht="12.75">
      <c r="D105" s="72"/>
      <c r="G105" s="72"/>
    </row>
    <row r="106" spans="4:7" ht="12.75">
      <c r="D106" s="72"/>
      <c r="G106" s="72"/>
    </row>
    <row r="107" spans="4:7" ht="12.75">
      <c r="D107" s="72"/>
      <c r="G107" s="72"/>
    </row>
    <row r="108" spans="4:7" ht="12.75">
      <c r="D108" s="72"/>
      <c r="G108" s="72"/>
    </row>
    <row r="109" spans="4:7" ht="12.75">
      <c r="D109" s="72"/>
      <c r="G109" s="72"/>
    </row>
    <row r="110" spans="4:7" ht="12.75">
      <c r="D110" s="72"/>
      <c r="G110" s="72"/>
    </row>
    <row r="111" spans="4:7" ht="12.75">
      <c r="D111" s="72"/>
      <c r="G111" s="72"/>
    </row>
    <row r="112" spans="4:7" ht="12.75">
      <c r="D112" s="72"/>
      <c r="G112" s="72"/>
    </row>
    <row r="113" spans="4:7" ht="12.75">
      <c r="D113" s="72"/>
      <c r="G113" s="72"/>
    </row>
    <row r="114" spans="4:7" ht="12.75">
      <c r="D114" s="72"/>
      <c r="G114" s="72"/>
    </row>
    <row r="115" spans="4:7" ht="12.75">
      <c r="D115" s="72"/>
      <c r="G115" s="72"/>
    </row>
    <row r="116" spans="4:7" ht="12.75">
      <c r="D116" s="72"/>
      <c r="G116" s="72"/>
    </row>
    <row r="117" spans="4:7" ht="12.75">
      <c r="D117" s="72"/>
      <c r="G117" s="72"/>
    </row>
    <row r="118" spans="4:7" ht="12.75">
      <c r="D118" s="72"/>
      <c r="G118" s="72"/>
    </row>
    <row r="119" spans="4:7" ht="12.75">
      <c r="D119" s="72"/>
      <c r="G119" s="72"/>
    </row>
    <row r="120" spans="4:7" ht="12.75">
      <c r="D120" s="72"/>
      <c r="G120" s="72"/>
    </row>
    <row r="121" spans="4:7" ht="12.75">
      <c r="D121" s="72"/>
      <c r="G121" s="72"/>
    </row>
    <row r="122" spans="4:7" ht="12.75">
      <c r="D122" s="72"/>
      <c r="G122" s="72"/>
    </row>
    <row r="123" spans="4:7" ht="12.75">
      <c r="D123" s="72"/>
      <c r="G123" s="72"/>
    </row>
    <row r="124" spans="4:7" ht="12.75">
      <c r="D124" s="72"/>
      <c r="G124" s="72"/>
    </row>
    <row r="125" spans="4:7" ht="12.75">
      <c r="D125" s="72"/>
      <c r="G125" s="72"/>
    </row>
    <row r="126" spans="4:7" ht="12.75">
      <c r="D126" s="72"/>
      <c r="G126" s="72"/>
    </row>
    <row r="127" spans="4:7" ht="12.75">
      <c r="D127" s="72"/>
      <c r="G127" s="72"/>
    </row>
    <row r="128" spans="4:7" ht="12.75">
      <c r="D128" s="72"/>
      <c r="G128" s="72"/>
    </row>
    <row r="129" spans="4:7" ht="12.75">
      <c r="D129" s="72"/>
      <c r="G129" s="72"/>
    </row>
    <row r="130" spans="4:7" ht="12.75">
      <c r="D130" s="72"/>
      <c r="G130" s="72"/>
    </row>
    <row r="131" spans="4:7" ht="12.75">
      <c r="D131" s="72"/>
      <c r="G131" s="72"/>
    </row>
    <row r="132" spans="4:7" ht="12.75">
      <c r="D132" s="72"/>
      <c r="G132" s="72"/>
    </row>
    <row r="133" spans="4:7" ht="12.75">
      <c r="D133" s="72"/>
      <c r="G133" s="72"/>
    </row>
    <row r="134" spans="4:7" ht="12.75">
      <c r="D134" s="72"/>
      <c r="G134" s="72"/>
    </row>
    <row r="135" spans="4:7" ht="12.75">
      <c r="D135" s="72"/>
      <c r="G135" s="72"/>
    </row>
    <row r="136" spans="4:7" ht="12.75">
      <c r="D136" s="72"/>
      <c r="G136" s="72"/>
    </row>
    <row r="137" spans="4:7" ht="12.75">
      <c r="D137" s="72"/>
      <c r="G137" s="72"/>
    </row>
    <row r="138" spans="4:7" ht="12.75">
      <c r="D138" s="72"/>
      <c r="G138" s="72"/>
    </row>
    <row r="139" spans="4:7" ht="12.75">
      <c r="D139" s="72"/>
      <c r="G139" s="72"/>
    </row>
    <row r="140" spans="4:7" ht="12.75">
      <c r="D140" s="72"/>
      <c r="G140" s="72"/>
    </row>
    <row r="141" spans="4:7" ht="12.75">
      <c r="D141" s="72"/>
      <c r="G141" s="72"/>
    </row>
    <row r="142" spans="4:7" ht="12.75">
      <c r="D142" s="72"/>
      <c r="G142" s="72"/>
    </row>
    <row r="143" spans="4:7" ht="12.75">
      <c r="D143" s="72"/>
      <c r="G143" s="72"/>
    </row>
    <row r="144" spans="4:7" ht="12.75">
      <c r="D144" s="72"/>
      <c r="G144" s="72"/>
    </row>
    <row r="145" spans="4:7" ht="12.75">
      <c r="D145" s="72"/>
      <c r="G145" s="72"/>
    </row>
    <row r="146" spans="4:7" ht="12.75">
      <c r="D146" s="72"/>
      <c r="G146" s="72"/>
    </row>
    <row r="147" spans="4:7" ht="12.75">
      <c r="D147" s="72"/>
      <c r="G147" s="72"/>
    </row>
    <row r="148" spans="4:7" ht="12.75">
      <c r="D148" s="72"/>
      <c r="G148" s="72"/>
    </row>
    <row r="149" spans="4:7" ht="12.75">
      <c r="D149" s="72"/>
      <c r="G149" s="72"/>
    </row>
    <row r="150" spans="4:7" ht="12.75">
      <c r="D150" s="72"/>
      <c r="G150" s="72"/>
    </row>
    <row r="151" spans="4:7" ht="12.75">
      <c r="D151" s="72"/>
      <c r="G151" s="72"/>
    </row>
    <row r="152" spans="4:7" ht="12.75">
      <c r="D152" s="72"/>
      <c r="G152" s="72"/>
    </row>
    <row r="153" spans="4:7" ht="12.75">
      <c r="D153" s="72"/>
      <c r="G153" s="72"/>
    </row>
    <row r="154" spans="4:7" ht="12.75">
      <c r="D154" s="72"/>
      <c r="G154" s="72"/>
    </row>
    <row r="155" spans="4:7" ht="12.75">
      <c r="D155" s="72"/>
      <c r="G155" s="72"/>
    </row>
    <row r="156" spans="4:7" ht="12.75">
      <c r="D156" s="72"/>
      <c r="G156" s="72"/>
    </row>
    <row r="157" spans="4:7" ht="12.75">
      <c r="D157" s="72"/>
      <c r="G157" s="72"/>
    </row>
    <row r="158" spans="4:7" ht="12.75">
      <c r="D158" s="72"/>
      <c r="G158" s="72"/>
    </row>
    <row r="159" spans="4:7" ht="12.75">
      <c r="D159" s="72"/>
      <c r="G159" s="72"/>
    </row>
    <row r="160" spans="4:7" ht="12.75">
      <c r="D160" s="72"/>
      <c r="G160" s="72"/>
    </row>
    <row r="161" spans="4:7" ht="12.75">
      <c r="D161" s="72"/>
      <c r="G161" s="72"/>
    </row>
    <row r="162" spans="4:7" ht="12.75">
      <c r="D162" s="72"/>
      <c r="G162" s="72"/>
    </row>
    <row r="163" spans="4:7" ht="12.75">
      <c r="D163" s="72"/>
      <c r="G163" s="72"/>
    </row>
    <row r="164" spans="4:7" ht="12.75">
      <c r="D164" s="72"/>
      <c r="G164" s="72"/>
    </row>
    <row r="165" spans="4:7" ht="12.75">
      <c r="D165" s="72"/>
      <c r="G165" s="72"/>
    </row>
    <row r="166" spans="4:7" ht="12.75">
      <c r="D166" s="72"/>
      <c r="G166" s="72"/>
    </row>
    <row r="167" spans="4:7" ht="12.75">
      <c r="D167" s="72"/>
      <c r="G167" s="72"/>
    </row>
    <row r="168" spans="4:7" ht="12.75">
      <c r="D168" s="72"/>
      <c r="G168" s="72"/>
    </row>
    <row r="169" spans="4:7" ht="12.75">
      <c r="D169" s="72"/>
      <c r="G169" s="72"/>
    </row>
    <row r="170" spans="4:7" ht="12.75">
      <c r="D170" s="72"/>
      <c r="G170" s="72"/>
    </row>
    <row r="171" spans="4:7" ht="12.75">
      <c r="D171" s="72"/>
      <c r="G171" s="72"/>
    </row>
    <row r="172" spans="4:7" ht="12.75">
      <c r="D172" s="72"/>
      <c r="G172" s="72"/>
    </row>
    <row r="173" spans="4:7" ht="12.75">
      <c r="D173" s="72"/>
      <c r="G173" s="72"/>
    </row>
    <row r="174" spans="4:7" ht="12.75">
      <c r="D174" s="72"/>
      <c r="G174" s="72"/>
    </row>
    <row r="175" spans="4:7" ht="12.75">
      <c r="D175" s="72"/>
      <c r="G175" s="72"/>
    </row>
    <row r="176" spans="4:7" ht="12.75">
      <c r="D176" s="72"/>
      <c r="G176" s="72"/>
    </row>
    <row r="177" spans="4:7" ht="12.75">
      <c r="D177" s="72"/>
      <c r="G177" s="72"/>
    </row>
    <row r="178" spans="4:7" ht="12.75">
      <c r="D178" s="72"/>
      <c r="G178" s="72"/>
    </row>
    <row r="179" spans="4:7" ht="12.75">
      <c r="D179" s="72"/>
      <c r="G179" s="72"/>
    </row>
    <row r="180" spans="4:7" ht="12.75">
      <c r="D180" s="72"/>
      <c r="G180" s="72"/>
    </row>
    <row r="181" spans="4:7" ht="12.75">
      <c r="D181" s="72"/>
      <c r="G181" s="72"/>
    </row>
    <row r="182" spans="4:7" ht="12.75">
      <c r="D182" s="72"/>
      <c r="G182" s="72"/>
    </row>
    <row r="183" spans="4:7" ht="12.75">
      <c r="D183" s="72"/>
      <c r="G183" s="72"/>
    </row>
    <row r="184" spans="4:7" ht="12.75">
      <c r="D184" s="72"/>
      <c r="G184" s="72"/>
    </row>
    <row r="185" spans="4:7" ht="12.75">
      <c r="D185" s="72"/>
      <c r="G185" s="72"/>
    </row>
    <row r="186" spans="4:7" ht="12.75">
      <c r="D186" s="72"/>
      <c r="G186" s="72"/>
    </row>
    <row r="187" spans="4:7" ht="12.75">
      <c r="D187" s="72"/>
      <c r="G187" s="72"/>
    </row>
    <row r="188" spans="4:7" ht="12.75">
      <c r="D188" s="72"/>
      <c r="G188" s="72"/>
    </row>
    <row r="189" spans="4:7" ht="12.75">
      <c r="D189" s="72"/>
      <c r="G189" s="72"/>
    </row>
    <row r="190" spans="4:7" ht="12.75">
      <c r="D190" s="72"/>
      <c r="G190" s="72"/>
    </row>
    <row r="191" spans="4:7" ht="12.75">
      <c r="D191" s="72"/>
      <c r="G191" s="72"/>
    </row>
    <row r="192" spans="4:7" ht="12.75">
      <c r="D192" s="72"/>
      <c r="G192" s="72"/>
    </row>
    <row r="193" spans="4:7" ht="12.75">
      <c r="D193" s="72"/>
      <c r="G193" s="72"/>
    </row>
    <row r="194" spans="4:7" ht="12.75">
      <c r="D194" s="72"/>
      <c r="G194" s="72"/>
    </row>
    <row r="195" spans="4:7" ht="12.75">
      <c r="D195" s="72"/>
      <c r="G195" s="72"/>
    </row>
    <row r="196" spans="4:7" ht="12.75">
      <c r="D196" s="72"/>
      <c r="G196" s="72"/>
    </row>
    <row r="197" spans="4:7" ht="12.75">
      <c r="D197" s="72"/>
      <c r="G197" s="72"/>
    </row>
    <row r="198" spans="4:7" ht="12.75">
      <c r="D198" s="72"/>
      <c r="G198" s="72"/>
    </row>
    <row r="199" spans="4:7" ht="12.75">
      <c r="D199" s="72"/>
      <c r="G199" s="72"/>
    </row>
    <row r="200" spans="4:7" ht="12.75">
      <c r="D200" s="72"/>
      <c r="G200" s="72"/>
    </row>
    <row r="201" spans="4:7" ht="12.75">
      <c r="D201" s="72"/>
      <c r="G201" s="72"/>
    </row>
    <row r="202" spans="4:7" ht="12.75">
      <c r="D202" s="72"/>
      <c r="G202" s="72"/>
    </row>
    <row r="203" spans="4:7" ht="12.75">
      <c r="D203" s="72"/>
      <c r="G203" s="72"/>
    </row>
    <row r="204" spans="4:7" ht="12.75">
      <c r="D204" s="72"/>
      <c r="G204" s="72"/>
    </row>
    <row r="205" spans="4:7" ht="12.75">
      <c r="D205" s="72"/>
      <c r="G205" s="72"/>
    </row>
    <row r="206" spans="4:7" ht="12.75">
      <c r="D206" s="72"/>
      <c r="G206" s="72"/>
    </row>
    <row r="207" spans="4:7" ht="12.75">
      <c r="D207" s="72"/>
      <c r="G207" s="72"/>
    </row>
    <row r="208" spans="4:7" ht="12.75">
      <c r="D208" s="72"/>
      <c r="G208" s="72"/>
    </row>
    <row r="209" spans="4:7" ht="12.75">
      <c r="D209" s="72"/>
      <c r="G209" s="72"/>
    </row>
    <row r="210" spans="4:7" ht="12.75">
      <c r="D210" s="72"/>
      <c r="G210" s="72"/>
    </row>
    <row r="211" spans="4:7" ht="12.75">
      <c r="D211" s="72"/>
      <c r="G211" s="72"/>
    </row>
    <row r="212" spans="4:7" ht="12.75">
      <c r="D212" s="72"/>
      <c r="G212" s="72"/>
    </row>
    <row r="213" spans="4:7" ht="12.75">
      <c r="D213" s="72"/>
      <c r="G213" s="72"/>
    </row>
    <row r="214" spans="4:7" ht="12.75">
      <c r="D214" s="72"/>
      <c r="G214" s="72"/>
    </row>
    <row r="215" spans="4:7" ht="12.75">
      <c r="D215" s="72"/>
      <c r="G215" s="72"/>
    </row>
    <row r="216" spans="4:7" ht="12.75">
      <c r="D216" s="72"/>
      <c r="G216" s="72"/>
    </row>
    <row r="217" spans="4:7" ht="12.75">
      <c r="D217" s="72"/>
      <c r="G217" s="72"/>
    </row>
    <row r="218" spans="4:7" ht="12.75">
      <c r="D218" s="72"/>
      <c r="G218" s="72"/>
    </row>
    <row r="219" spans="4:7" ht="12.75">
      <c r="D219" s="72"/>
      <c r="G219" s="72"/>
    </row>
    <row r="220" spans="4:7" ht="12.75">
      <c r="D220" s="72"/>
      <c r="G220" s="72"/>
    </row>
    <row r="221" spans="4:7" ht="12.75">
      <c r="D221" s="72"/>
      <c r="G221" s="72"/>
    </row>
    <row r="222" spans="4:7" ht="12.75">
      <c r="D222" s="72"/>
      <c r="G222" s="72"/>
    </row>
    <row r="223" spans="4:7" ht="12.75">
      <c r="D223" s="72"/>
      <c r="G223" s="72"/>
    </row>
    <row r="224" spans="4:7" ht="12.75">
      <c r="D224" s="72"/>
      <c r="G224" s="72"/>
    </row>
    <row r="225" spans="4:7" ht="12.75">
      <c r="D225" s="72"/>
      <c r="G225" s="72"/>
    </row>
    <row r="226" spans="4:7" ht="12.75">
      <c r="D226" s="72"/>
      <c r="G226" s="72"/>
    </row>
    <row r="227" spans="4:7" ht="12.75">
      <c r="D227" s="72"/>
      <c r="G227" s="72"/>
    </row>
    <row r="228" spans="4:7" ht="12.75">
      <c r="D228" s="72"/>
      <c r="G228" s="72"/>
    </row>
    <row r="229" spans="4:7" ht="12.75">
      <c r="D229" s="72"/>
      <c r="G229" s="72"/>
    </row>
    <row r="230" spans="4:7" ht="12.75">
      <c r="D230" s="72"/>
      <c r="G230" s="72"/>
    </row>
    <row r="231" spans="4:7" ht="12.75">
      <c r="D231" s="72"/>
      <c r="G231" s="72"/>
    </row>
    <row r="232" spans="4:7" ht="12.75">
      <c r="D232" s="72"/>
      <c r="G232" s="72"/>
    </row>
    <row r="233" spans="4:7" ht="12.75">
      <c r="D233" s="72"/>
      <c r="G233" s="72"/>
    </row>
    <row r="234" spans="4:7" ht="12.75">
      <c r="D234" s="72"/>
      <c r="G234" s="72"/>
    </row>
    <row r="235" spans="4:7" ht="12.75">
      <c r="D235" s="72"/>
      <c r="G235" s="72"/>
    </row>
    <row r="236" spans="4:7" ht="12.75">
      <c r="D236" s="72"/>
      <c r="G236" s="72"/>
    </row>
    <row r="237" spans="4:7" ht="12.75">
      <c r="D237" s="72"/>
      <c r="G237" s="72"/>
    </row>
    <row r="238" spans="4:7" ht="12.75">
      <c r="D238" s="72"/>
      <c r="G238" s="72"/>
    </row>
    <row r="239" spans="4:7" ht="12.75">
      <c r="D239" s="72"/>
      <c r="G239" s="72"/>
    </row>
    <row r="240" spans="4:7" ht="12.75">
      <c r="D240" s="72"/>
      <c r="G240" s="72"/>
    </row>
    <row r="241" spans="4:7" ht="12.75">
      <c r="D241" s="72"/>
      <c r="G241" s="72"/>
    </row>
    <row r="242" spans="4:7" ht="12.75">
      <c r="D242" s="72"/>
      <c r="G242" s="72"/>
    </row>
    <row r="243" spans="4:7" ht="12.75">
      <c r="D243" s="72"/>
      <c r="G243" s="72"/>
    </row>
    <row r="244" spans="4:7" ht="12.75">
      <c r="D244" s="72"/>
      <c r="G244" s="72"/>
    </row>
    <row r="245" spans="4:7" ht="12.75">
      <c r="D245" s="72"/>
      <c r="G245" s="72"/>
    </row>
    <row r="246" spans="4:7" ht="12.75">
      <c r="D246" s="72"/>
      <c r="G246" s="72"/>
    </row>
    <row r="247" spans="4:7" ht="12.75">
      <c r="D247" s="72"/>
      <c r="G247" s="72"/>
    </row>
    <row r="248" spans="4:7" ht="12.75">
      <c r="D248" s="72"/>
      <c r="G248" s="72"/>
    </row>
    <row r="249" spans="4:7" ht="12.75">
      <c r="D249" s="72"/>
      <c r="G249" s="72"/>
    </row>
    <row r="250" spans="4:7" ht="12.75">
      <c r="D250" s="72"/>
      <c r="G250" s="72"/>
    </row>
    <row r="251" spans="4:7" ht="12.75">
      <c r="D251" s="72"/>
      <c r="G251" s="72"/>
    </row>
    <row r="252" spans="4:7" ht="12.75">
      <c r="D252" s="72"/>
      <c r="G252" s="72"/>
    </row>
    <row r="253" spans="4:7" ht="12.75">
      <c r="D253" s="72"/>
      <c r="G253" s="72"/>
    </row>
    <row r="254" spans="4:7" ht="12.75">
      <c r="D254" s="72"/>
      <c r="G254" s="72"/>
    </row>
    <row r="255" spans="4:7" ht="12.75">
      <c r="D255" s="72"/>
      <c r="G255" s="72"/>
    </row>
    <row r="256" spans="4:7" ht="12.75">
      <c r="D256" s="72"/>
      <c r="G256" s="72"/>
    </row>
    <row r="257" spans="4:7" ht="12.75">
      <c r="D257" s="72"/>
      <c r="G257" s="72"/>
    </row>
    <row r="258" spans="4:7" ht="12.75">
      <c r="D258" s="72"/>
      <c r="G258" s="72"/>
    </row>
    <row r="259" spans="4:7" ht="12.75">
      <c r="D259" s="72"/>
      <c r="G259" s="72"/>
    </row>
    <row r="260" spans="4:7" ht="12.75">
      <c r="D260" s="72"/>
      <c r="G260" s="72"/>
    </row>
    <row r="261" spans="4:7" ht="12.75">
      <c r="D261" s="72"/>
      <c r="G261" s="72"/>
    </row>
    <row r="262" spans="4:7" ht="12.75">
      <c r="D262" s="72"/>
      <c r="G262" s="72"/>
    </row>
    <row r="263" spans="4:7" ht="12.75">
      <c r="D263" s="72"/>
      <c r="G263" s="72"/>
    </row>
    <row r="264" spans="4:7" ht="12.75">
      <c r="D264" s="72"/>
      <c r="G264" s="72"/>
    </row>
    <row r="265" spans="4:7" ht="12.75">
      <c r="D265" s="72"/>
      <c r="G265" s="72"/>
    </row>
    <row r="266" spans="4:7" ht="12.75">
      <c r="D266" s="72"/>
      <c r="G266" s="72"/>
    </row>
    <row r="267" spans="4:7" ht="12.75">
      <c r="D267" s="72"/>
      <c r="G267" s="72"/>
    </row>
    <row r="268" spans="4:7" ht="12.75">
      <c r="D268" s="72"/>
      <c r="G268" s="72"/>
    </row>
    <row r="269" spans="4:7" ht="12.75">
      <c r="D269" s="72"/>
      <c r="G269" s="72"/>
    </row>
    <row r="270" spans="4:7" ht="12.75">
      <c r="D270" s="72"/>
      <c r="G270" s="72"/>
    </row>
    <row r="271" spans="4:7" ht="12.75">
      <c r="D271" s="72"/>
      <c r="G271" s="72"/>
    </row>
    <row r="272" spans="4:7" ht="12.75">
      <c r="D272" s="72"/>
      <c r="G272" s="72"/>
    </row>
    <row r="273" spans="4:7" ht="12.75">
      <c r="D273" s="72"/>
      <c r="G273" s="72"/>
    </row>
    <row r="274" spans="4:7" ht="12.75">
      <c r="D274" s="72"/>
      <c r="G274" s="72"/>
    </row>
    <row r="275" spans="4:7" ht="12.75">
      <c r="D275" s="72"/>
      <c r="G275" s="72"/>
    </row>
    <row r="276" spans="4:7" ht="12.75">
      <c r="D276" s="72"/>
      <c r="G276" s="72"/>
    </row>
    <row r="277" spans="4:7" ht="12.75">
      <c r="D277" s="72"/>
      <c r="G277" s="72"/>
    </row>
    <row r="278" spans="4:7" ht="12.75">
      <c r="D278" s="72"/>
      <c r="G278" s="72"/>
    </row>
    <row r="279" spans="4:7" ht="12.75">
      <c r="D279" s="72"/>
      <c r="G279" s="72"/>
    </row>
    <row r="280" spans="4:7" ht="12.75">
      <c r="D280" s="72"/>
      <c r="G280" s="72"/>
    </row>
    <row r="281" spans="4:7" ht="12.75">
      <c r="D281" s="72"/>
      <c r="G281" s="72"/>
    </row>
    <row r="282" spans="4:7" ht="12.75">
      <c r="D282" s="72"/>
      <c r="G282" s="72"/>
    </row>
    <row r="283" spans="4:7" ht="12.75">
      <c r="D283" s="72"/>
      <c r="G283" s="72"/>
    </row>
    <row r="284" spans="4:7" ht="12.75">
      <c r="D284" s="72"/>
      <c r="G284" s="72"/>
    </row>
    <row r="285" spans="4:7" ht="12.75">
      <c r="D285" s="72"/>
      <c r="G285" s="72"/>
    </row>
    <row r="286" spans="4:7" ht="12.75">
      <c r="D286" s="72"/>
      <c r="G286" s="72"/>
    </row>
    <row r="287" spans="4:7" ht="12.75">
      <c r="D287" s="72"/>
      <c r="G287" s="72"/>
    </row>
    <row r="288" spans="4:7" ht="12.75">
      <c r="D288" s="72"/>
      <c r="G288" s="72"/>
    </row>
    <row r="289" spans="4:7" ht="12.75">
      <c r="D289" s="72"/>
      <c r="G289" s="72"/>
    </row>
    <row r="290" spans="4:7" ht="12.75">
      <c r="D290" s="72"/>
      <c r="G290" s="72"/>
    </row>
    <row r="291" spans="4:7" ht="12.75">
      <c r="D291" s="72"/>
      <c r="G291" s="72"/>
    </row>
    <row r="292" spans="4:7" ht="12.75">
      <c r="D292" s="72"/>
      <c r="G292" s="72"/>
    </row>
    <row r="293" spans="4:7" ht="12.75">
      <c r="D293" s="72"/>
      <c r="G293" s="72"/>
    </row>
    <row r="294" spans="4:7" ht="12.75">
      <c r="D294" s="72"/>
      <c r="G294" s="72"/>
    </row>
    <row r="295" spans="4:7" ht="12.75">
      <c r="D295" s="72"/>
      <c r="G295" s="72"/>
    </row>
    <row r="296" spans="4:7" ht="12.75">
      <c r="D296" s="72"/>
      <c r="G296" s="72"/>
    </row>
    <row r="297" spans="4:7" ht="12.75">
      <c r="D297" s="72"/>
      <c r="G297" s="72"/>
    </row>
    <row r="298" spans="4:7" ht="12.75">
      <c r="D298" s="72"/>
      <c r="G298" s="72"/>
    </row>
    <row r="299" spans="4:7" ht="12.75">
      <c r="D299" s="72"/>
      <c r="G299" s="72"/>
    </row>
    <row r="300" spans="4:7" ht="12.75">
      <c r="D300" s="72"/>
      <c r="G300" s="72"/>
    </row>
    <row r="301" spans="4:7" ht="12.75">
      <c r="D301" s="72"/>
      <c r="G301" s="72"/>
    </row>
    <row r="302" spans="4:7" ht="12.75">
      <c r="D302" s="72"/>
      <c r="G302" s="72"/>
    </row>
    <row r="303" spans="4:7" ht="12.75">
      <c r="D303" s="72"/>
      <c r="G303" s="72"/>
    </row>
    <row r="304" spans="4:7" ht="12.75">
      <c r="D304" s="72"/>
      <c r="G304" s="72"/>
    </row>
    <row r="305" spans="4:7" ht="12.75">
      <c r="D305" s="72"/>
      <c r="G305" s="72"/>
    </row>
    <row r="306" spans="4:7" ht="12.75">
      <c r="D306" s="72"/>
      <c r="G306" s="72"/>
    </row>
    <row r="307" spans="4:7" ht="12.75">
      <c r="D307" s="72"/>
      <c r="G307" s="72"/>
    </row>
    <row r="308" spans="4:7" ht="12.75">
      <c r="D308" s="72"/>
      <c r="G308" s="72"/>
    </row>
    <row r="309" spans="4:7" ht="12.75">
      <c r="D309" s="72"/>
      <c r="G309" s="72"/>
    </row>
    <row r="310" spans="4:7" ht="12.75">
      <c r="D310" s="72"/>
      <c r="G310" s="72"/>
    </row>
    <row r="311" spans="4:7" ht="12.75">
      <c r="D311" s="72"/>
      <c r="G311" s="72"/>
    </row>
    <row r="312" spans="4:7" ht="12.75">
      <c r="D312" s="72"/>
      <c r="G312" s="72"/>
    </row>
    <row r="313" spans="4:7" ht="12.75">
      <c r="D313" s="72"/>
      <c r="G313" s="72"/>
    </row>
    <row r="314" spans="4:7" ht="12.75">
      <c r="D314" s="72"/>
      <c r="G314" s="72"/>
    </row>
    <row r="315" spans="4:7" ht="12.75">
      <c r="D315" s="72"/>
      <c r="G315" s="72"/>
    </row>
    <row r="316" spans="4:7" ht="12.75">
      <c r="D316" s="72"/>
      <c r="G316" s="72"/>
    </row>
    <row r="317" spans="4:7" ht="12.75">
      <c r="D317" s="72"/>
      <c r="G317" s="72"/>
    </row>
    <row r="318" spans="4:7" ht="12.75">
      <c r="D318" s="72"/>
      <c r="G318" s="72"/>
    </row>
    <row r="319" spans="4:7" ht="12.75">
      <c r="D319" s="72"/>
      <c r="G319" s="72"/>
    </row>
    <row r="320" spans="4:7" ht="12.75">
      <c r="D320" s="72"/>
      <c r="G320" s="72"/>
    </row>
    <row r="321" spans="4:7" ht="12.75">
      <c r="D321" s="72"/>
      <c r="G321" s="72"/>
    </row>
    <row r="322" spans="4:7" ht="12.75">
      <c r="D322" s="72"/>
      <c r="G322" s="72"/>
    </row>
    <row r="323" spans="4:7" ht="12.75">
      <c r="D323" s="72"/>
      <c r="G323" s="72"/>
    </row>
    <row r="324" spans="4:7" ht="12.75">
      <c r="D324" s="72"/>
      <c r="G324" s="72"/>
    </row>
    <row r="325" spans="4:7" ht="12.75">
      <c r="D325" s="72"/>
      <c r="G325" s="72"/>
    </row>
    <row r="326" spans="4:7" ht="12.75">
      <c r="D326" s="72"/>
      <c r="G326" s="72"/>
    </row>
    <row r="327" spans="4:7" ht="12.75">
      <c r="D327" s="72"/>
      <c r="G327" s="72"/>
    </row>
    <row r="328" spans="4:7" ht="12.75">
      <c r="D328" s="72"/>
      <c r="G328" s="72"/>
    </row>
    <row r="329" spans="4:7" ht="12.75">
      <c r="D329" s="72"/>
      <c r="G329" s="72"/>
    </row>
    <row r="330" spans="4:7" ht="12.75">
      <c r="D330" s="72"/>
      <c r="G330" s="72"/>
    </row>
    <row r="331" spans="4:7" ht="12.75">
      <c r="D331" s="72"/>
      <c r="G331" s="72"/>
    </row>
    <row r="332" spans="4:7" ht="12.75">
      <c r="D332" s="72"/>
      <c r="G332" s="72"/>
    </row>
    <row r="333" spans="4:7" ht="12.75">
      <c r="D333" s="72"/>
      <c r="G333" s="72"/>
    </row>
    <row r="334" spans="4:7" ht="12.75">
      <c r="D334" s="72"/>
      <c r="G334" s="72"/>
    </row>
    <row r="335" spans="4:7" ht="12.75">
      <c r="D335" s="72"/>
      <c r="G335" s="72"/>
    </row>
    <row r="336" spans="4:7" ht="12.75">
      <c r="D336" s="72"/>
      <c r="G336" s="72"/>
    </row>
    <row r="337" spans="4:7" ht="12.75">
      <c r="D337" s="72"/>
      <c r="G337" s="72"/>
    </row>
    <row r="338" spans="4:7" ht="12.75">
      <c r="D338" s="72"/>
      <c r="G338" s="72"/>
    </row>
    <row r="339" spans="4:7" ht="12.75">
      <c r="D339" s="72"/>
      <c r="G339" s="72"/>
    </row>
    <row r="340" spans="4:7" ht="12.75">
      <c r="D340" s="72"/>
      <c r="G340" s="72"/>
    </row>
    <row r="341" spans="4:7" ht="12.75">
      <c r="D341" s="72"/>
      <c r="G341" s="72"/>
    </row>
    <row r="342" spans="4:7" ht="12.75">
      <c r="D342" s="72"/>
      <c r="G342" s="72"/>
    </row>
    <row r="343" spans="4:7" ht="12.75">
      <c r="D343" s="72"/>
      <c r="G343" s="72"/>
    </row>
    <row r="344" spans="4:7" ht="12.75">
      <c r="D344" s="72"/>
      <c r="G344" s="72"/>
    </row>
    <row r="345" spans="4:7" ht="12.75">
      <c r="D345" s="72"/>
      <c r="G345" s="72"/>
    </row>
    <row r="346" spans="4:7" ht="12.75">
      <c r="D346" s="72"/>
      <c r="G346" s="72"/>
    </row>
    <row r="347" spans="4:7" ht="12.75">
      <c r="D347" s="72"/>
      <c r="G347" s="72"/>
    </row>
    <row r="348" spans="4:7" ht="12.75">
      <c r="D348" s="72"/>
      <c r="G348" s="72"/>
    </row>
    <row r="349" spans="4:7" ht="12.75">
      <c r="D349" s="72"/>
      <c r="G349" s="72"/>
    </row>
    <row r="350" spans="4:7" ht="12.75">
      <c r="D350" s="72"/>
      <c r="G350" s="72"/>
    </row>
    <row r="351" spans="4:7" ht="12.75">
      <c r="D351" s="72"/>
      <c r="G351" s="72"/>
    </row>
    <row r="352" spans="4:7" ht="12.75">
      <c r="D352" s="72"/>
      <c r="G352" s="72"/>
    </row>
    <row r="353" spans="4:7" ht="12.75">
      <c r="D353" s="72"/>
      <c r="G353" s="72"/>
    </row>
    <row r="354" spans="4:7" ht="12.75">
      <c r="D354" s="72"/>
      <c r="G354" s="72"/>
    </row>
    <row r="355" spans="4:7" ht="12.75">
      <c r="D355" s="72"/>
      <c r="G355" s="72"/>
    </row>
    <row r="356" spans="4:7" ht="12.75">
      <c r="D356" s="72"/>
      <c r="G356" s="72"/>
    </row>
    <row r="357" spans="4:7" ht="12.75">
      <c r="D357" s="72"/>
      <c r="G357" s="72"/>
    </row>
    <row r="358" spans="4:7" ht="12.75">
      <c r="D358" s="72"/>
      <c r="G358" s="72"/>
    </row>
    <row r="359" spans="4:7" ht="12.75">
      <c r="D359" s="72"/>
      <c r="G359" s="72"/>
    </row>
    <row r="360" spans="4:7" ht="12.75">
      <c r="D360" s="72"/>
      <c r="G360" s="72"/>
    </row>
    <row r="361" spans="4:7" ht="12.75">
      <c r="D361" s="72"/>
      <c r="G361" s="72"/>
    </row>
    <row r="362" spans="4:7" ht="12.75">
      <c r="D362" s="72"/>
      <c r="G362" s="72"/>
    </row>
    <row r="363" spans="4:7" ht="12.75">
      <c r="D363" s="72"/>
      <c r="G363" s="72"/>
    </row>
    <row r="364" spans="4:7" ht="12.75">
      <c r="D364" s="72"/>
      <c r="G364" s="72"/>
    </row>
    <row r="365" spans="4:7" ht="12.75">
      <c r="D365" s="72"/>
      <c r="G365" s="72"/>
    </row>
    <row r="366" spans="4:7" ht="12.75">
      <c r="D366" s="72"/>
      <c r="G366" s="72"/>
    </row>
    <row r="367" spans="4:7" ht="12.75">
      <c r="D367" s="72"/>
      <c r="G367" s="72"/>
    </row>
    <row r="368" spans="4:7" ht="12.75">
      <c r="D368" s="72"/>
      <c r="G368" s="72"/>
    </row>
    <row r="369" spans="4:7" ht="12.75">
      <c r="D369" s="72"/>
      <c r="G369" s="72"/>
    </row>
    <row r="370" spans="4:7" ht="12.75">
      <c r="D370" s="72"/>
      <c r="G370" s="72"/>
    </row>
    <row r="371" spans="4:7" ht="12.75">
      <c r="D371" s="72"/>
      <c r="G371" s="72"/>
    </row>
    <row r="372" spans="4:7" ht="12.75">
      <c r="D372" s="72"/>
      <c r="G372" s="72"/>
    </row>
    <row r="373" spans="4:7" ht="12.75">
      <c r="D373" s="72"/>
      <c r="G373" s="72"/>
    </row>
    <row r="374" spans="4:7" ht="12.75">
      <c r="D374" s="72"/>
      <c r="G374" s="72"/>
    </row>
    <row r="375" spans="4:7" ht="12.75">
      <c r="D375" s="72"/>
      <c r="G375" s="72"/>
    </row>
    <row r="376" spans="4:7" ht="12.75">
      <c r="D376" s="72"/>
      <c r="G376" s="72"/>
    </row>
    <row r="377" spans="4:7" ht="12.75">
      <c r="D377" s="72"/>
      <c r="G377" s="72"/>
    </row>
    <row r="378" spans="4:7" ht="12.75">
      <c r="D378" s="72"/>
      <c r="G378" s="72"/>
    </row>
    <row r="379" spans="4:7" ht="12.75">
      <c r="D379" s="72"/>
      <c r="G379" s="72"/>
    </row>
    <row r="380" spans="4:7" ht="12.75">
      <c r="D380" s="72"/>
      <c r="G380" s="72"/>
    </row>
    <row r="381" spans="4:7" ht="12.75">
      <c r="D381" s="72"/>
      <c r="G381" s="72"/>
    </row>
    <row r="382" spans="4:7" ht="12.75">
      <c r="D382" s="72"/>
      <c r="G382" s="72"/>
    </row>
    <row r="383" spans="4:7" ht="12.75">
      <c r="D383" s="72"/>
      <c r="G383" s="72"/>
    </row>
    <row r="384" spans="4:7" ht="12.75">
      <c r="D384" s="72"/>
      <c r="G384" s="72"/>
    </row>
    <row r="385" spans="4:7" ht="12.75">
      <c r="D385" s="72"/>
      <c r="G385" s="72"/>
    </row>
    <row r="386" spans="4:7" ht="12.75">
      <c r="D386" s="72"/>
      <c r="G386" s="72"/>
    </row>
    <row r="387" spans="4:7" ht="12.75">
      <c r="D387" s="72"/>
      <c r="G387" s="72"/>
    </row>
    <row r="388" spans="4:7" ht="12.75">
      <c r="D388" s="72"/>
      <c r="G388" s="72"/>
    </row>
    <row r="389" spans="4:7" ht="12.75">
      <c r="D389" s="72"/>
      <c r="G389" s="72"/>
    </row>
    <row r="390" spans="4:7" ht="12.75">
      <c r="D390" s="72"/>
      <c r="G390" s="72"/>
    </row>
    <row r="391" spans="4:7" ht="12.75">
      <c r="D391" s="72"/>
      <c r="G391" s="72"/>
    </row>
    <row r="392" spans="4:7" ht="12.75">
      <c r="D392" s="72"/>
      <c r="G392" s="72"/>
    </row>
    <row r="393" spans="4:7" ht="12.75">
      <c r="D393" s="72"/>
      <c r="G393" s="72"/>
    </row>
    <row r="394" spans="4:7" ht="12.75">
      <c r="D394" s="72"/>
      <c r="G394" s="72"/>
    </row>
    <row r="395" spans="4:7" ht="12.75">
      <c r="D395" s="72"/>
      <c r="G395" s="72"/>
    </row>
    <row r="396" spans="4:7" ht="12.75">
      <c r="D396" s="72"/>
      <c r="G396" s="72"/>
    </row>
    <row r="397" spans="4:7" ht="12.75">
      <c r="D397" s="72"/>
      <c r="G397" s="72"/>
    </row>
    <row r="398" spans="4:7" ht="12.75">
      <c r="D398" s="72"/>
      <c r="G398" s="72"/>
    </row>
    <row r="399" spans="4:7" ht="12.75">
      <c r="D399" s="72"/>
      <c r="G399" s="72"/>
    </row>
    <row r="400" spans="4:7" ht="12.75">
      <c r="D400" s="72"/>
      <c r="G400" s="72"/>
    </row>
    <row r="401" spans="4:7" ht="12.75">
      <c r="D401" s="72"/>
      <c r="G401" s="72"/>
    </row>
    <row r="402" spans="4:7" ht="12.75">
      <c r="D402" s="72"/>
      <c r="G402" s="72"/>
    </row>
    <row r="403" spans="4:7" ht="12.75">
      <c r="D403" s="72"/>
      <c r="G403" s="72"/>
    </row>
    <row r="404" spans="4:7" ht="12.75">
      <c r="D404" s="72"/>
      <c r="G404" s="72"/>
    </row>
    <row r="405" spans="4:7" ht="12.75">
      <c r="D405" s="72"/>
      <c r="G405" s="72"/>
    </row>
    <row r="406" spans="4:7" ht="12.75">
      <c r="D406" s="72"/>
      <c r="G406" s="72"/>
    </row>
    <row r="407" spans="4:7" ht="12.75">
      <c r="D407" s="72"/>
      <c r="G407" s="72"/>
    </row>
    <row r="408" spans="4:7" ht="12.75">
      <c r="D408" s="72"/>
      <c r="G408" s="72"/>
    </row>
    <row r="409" spans="4:7" ht="12.75">
      <c r="D409" s="72"/>
      <c r="G409" s="72"/>
    </row>
    <row r="410" spans="4:7" ht="12.75">
      <c r="D410" s="72"/>
      <c r="G410" s="72"/>
    </row>
    <row r="411" spans="4:7" ht="12.75">
      <c r="D411" s="72"/>
      <c r="G411" s="72"/>
    </row>
    <row r="412" spans="4:7" ht="12.75">
      <c r="D412" s="72"/>
      <c r="G412" s="72"/>
    </row>
    <row r="413" spans="4:7" ht="12.75">
      <c r="D413" s="72"/>
      <c r="G413" s="72"/>
    </row>
    <row r="414" spans="4:7" ht="12.75">
      <c r="D414" s="72"/>
      <c r="G414" s="72"/>
    </row>
    <row r="415" spans="4:7" ht="12.75">
      <c r="D415" s="72"/>
      <c r="G415" s="72"/>
    </row>
    <row r="416" spans="4:7" ht="12.75">
      <c r="D416" s="72"/>
      <c r="G416" s="72"/>
    </row>
    <row r="417" spans="4:7" ht="12.75">
      <c r="D417" s="72"/>
      <c r="G417" s="72"/>
    </row>
    <row r="418" spans="4:7" ht="12.75">
      <c r="D418" s="72"/>
      <c r="G418" s="72"/>
    </row>
    <row r="419" spans="4:7" ht="12.75">
      <c r="D419" s="72"/>
      <c r="G419" s="72"/>
    </row>
    <row r="420" spans="4:7" ht="12.75">
      <c r="D420" s="72"/>
      <c r="G420" s="72"/>
    </row>
    <row r="421" spans="4:7" ht="12.75">
      <c r="D421" s="72"/>
      <c r="G421" s="72"/>
    </row>
    <row r="422" spans="4:7" ht="12.75">
      <c r="D422" s="72"/>
      <c r="G422" s="72"/>
    </row>
    <row r="423" spans="4:7" ht="12.75">
      <c r="D423" s="72"/>
      <c r="G423" s="72"/>
    </row>
    <row r="424" spans="4:7" ht="12.75">
      <c r="D424" s="72"/>
      <c r="G424" s="72"/>
    </row>
    <row r="425" spans="4:7" ht="12.75">
      <c r="D425" s="72"/>
      <c r="G425" s="72"/>
    </row>
    <row r="426" spans="4:7" ht="12.75">
      <c r="D426" s="72"/>
      <c r="G426" s="72"/>
    </row>
    <row r="427" spans="4:7" ht="12.75">
      <c r="D427" s="72"/>
      <c r="G427" s="72"/>
    </row>
    <row r="428" spans="4:7" ht="12.75">
      <c r="D428" s="72"/>
      <c r="G428" s="72"/>
    </row>
    <row r="429" spans="4:7" ht="12.75">
      <c r="D429" s="72"/>
      <c r="G429" s="72"/>
    </row>
    <row r="430" spans="4:7" ht="12.75">
      <c r="D430" s="72"/>
      <c r="G430" s="72"/>
    </row>
    <row r="431" spans="4:7" ht="12.75">
      <c r="D431" s="72"/>
      <c r="G431" s="72"/>
    </row>
    <row r="432" spans="4:7" ht="12.75">
      <c r="D432" s="72"/>
      <c r="G432" s="72"/>
    </row>
    <row r="433" spans="4:7" ht="12.75">
      <c r="D433" s="72"/>
      <c r="G433" s="72"/>
    </row>
    <row r="434" spans="4:7" ht="12.75">
      <c r="D434" s="72"/>
      <c r="G434" s="72"/>
    </row>
    <row r="435" spans="4:7" ht="12.75">
      <c r="D435" s="72"/>
      <c r="G435" s="72"/>
    </row>
    <row r="436" spans="4:7" ht="12.75">
      <c r="D436" s="72"/>
      <c r="G436" s="72"/>
    </row>
    <row r="437" spans="4:7" ht="12.75">
      <c r="D437" s="72"/>
      <c r="G437" s="72"/>
    </row>
    <row r="438" spans="4:7" ht="12.75">
      <c r="D438" s="72"/>
      <c r="G438" s="72"/>
    </row>
    <row r="439" spans="4:7" ht="12.75">
      <c r="D439" s="72"/>
      <c r="G439" s="72"/>
    </row>
    <row r="440" spans="4:7" ht="12.75">
      <c r="D440" s="72"/>
      <c r="G440" s="72"/>
    </row>
    <row r="441" spans="4:7" ht="12.75">
      <c r="D441" s="72"/>
      <c r="G441" s="72"/>
    </row>
    <row r="442" spans="4:7" ht="12.75">
      <c r="D442" s="72"/>
      <c r="G442" s="72"/>
    </row>
    <row r="443" spans="4:7" ht="12.75">
      <c r="D443" s="72"/>
      <c r="G443" s="72"/>
    </row>
    <row r="444" spans="4:7" ht="12.75">
      <c r="D444" s="72"/>
      <c r="G444" s="72"/>
    </row>
    <row r="445" spans="4:7" ht="12.75">
      <c r="D445" s="72"/>
      <c r="G445" s="72"/>
    </row>
    <row r="446" spans="4:7" ht="12.75">
      <c r="D446" s="72"/>
      <c r="G446" s="72"/>
    </row>
    <row r="447" spans="4:7" ht="12.75">
      <c r="D447" s="72"/>
      <c r="G447" s="72"/>
    </row>
    <row r="448" spans="4:7" ht="12.75">
      <c r="D448" s="72"/>
      <c r="G448" s="72"/>
    </row>
    <row r="449" spans="4:7" ht="12.75">
      <c r="D449" s="72"/>
      <c r="G449" s="72"/>
    </row>
    <row r="450" spans="4:7" ht="12.75">
      <c r="D450" s="72"/>
      <c r="G450" s="72"/>
    </row>
    <row r="451" spans="4:7" ht="12.75">
      <c r="D451" s="72"/>
      <c r="G451" s="72"/>
    </row>
    <row r="452" spans="4:7" ht="12.75">
      <c r="D452" s="72"/>
      <c r="G452" s="72"/>
    </row>
    <row r="453" spans="4:7" ht="12.75">
      <c r="D453" s="72"/>
      <c r="G453" s="72"/>
    </row>
    <row r="454" spans="4:7" ht="12.75">
      <c r="D454" s="72"/>
      <c r="G454" s="72"/>
    </row>
    <row r="455" spans="4:7" ht="12.75">
      <c r="D455" s="72"/>
      <c r="G455" s="72"/>
    </row>
    <row r="456" spans="4:7" ht="12.75">
      <c r="D456" s="72"/>
      <c r="G456" s="72"/>
    </row>
    <row r="457" spans="4:7" ht="12.75">
      <c r="D457" s="72"/>
      <c r="G457" s="72"/>
    </row>
    <row r="458" spans="4:7" ht="12.75">
      <c r="D458" s="72"/>
      <c r="G458" s="72"/>
    </row>
    <row r="459" spans="4:7" ht="12.75">
      <c r="D459" s="72"/>
      <c r="G459" s="72"/>
    </row>
    <row r="460" spans="4:7" ht="12.75">
      <c r="D460" s="72"/>
      <c r="G460" s="72"/>
    </row>
    <row r="461" spans="4:7" ht="12.75">
      <c r="D461" s="72"/>
      <c r="G461" s="72"/>
    </row>
    <row r="462" spans="4:7" ht="12.75">
      <c r="D462" s="72"/>
      <c r="G462" s="72"/>
    </row>
    <row r="463" spans="4:7" ht="12.75">
      <c r="D463" s="72"/>
      <c r="G463" s="72"/>
    </row>
    <row r="464" spans="4:7" ht="12.75">
      <c r="D464" s="72"/>
      <c r="G464" s="72"/>
    </row>
    <row r="465" spans="4:7" ht="12.75">
      <c r="D465" s="72"/>
      <c r="G465" s="72"/>
    </row>
    <row r="466" spans="4:7" ht="12.75">
      <c r="D466" s="72"/>
      <c r="G466" s="72"/>
    </row>
    <row r="467" spans="4:7" ht="12.75">
      <c r="D467" s="72"/>
      <c r="G467" s="72"/>
    </row>
    <row r="468" spans="4:7" ht="12.75">
      <c r="D468" s="72"/>
      <c r="G468" s="72"/>
    </row>
    <row r="469" spans="4:7" ht="12.75">
      <c r="D469" s="72"/>
      <c r="G469" s="72"/>
    </row>
    <row r="470" spans="4:7" ht="12.75">
      <c r="D470" s="72"/>
      <c r="G470" s="72"/>
    </row>
    <row r="471" spans="4:7" ht="12.75">
      <c r="D471" s="72"/>
      <c r="G471" s="72"/>
    </row>
    <row r="472" spans="4:7" ht="12.75">
      <c r="D472" s="72"/>
      <c r="G472" s="72"/>
    </row>
    <row r="473" spans="4:7" ht="12.75">
      <c r="D473" s="72"/>
      <c r="G473" s="72"/>
    </row>
    <row r="474" spans="4:7" ht="12.75">
      <c r="D474" s="72"/>
      <c r="G474" s="72"/>
    </row>
    <row r="475" spans="4:7" ht="12.75">
      <c r="D475" s="72"/>
      <c r="G475" s="72"/>
    </row>
    <row r="476" spans="4:7" ht="12.75">
      <c r="D476" s="72"/>
      <c r="G476" s="72"/>
    </row>
    <row r="477" spans="4:7" ht="12.75">
      <c r="D477" s="72"/>
      <c r="G477" s="72"/>
    </row>
    <row r="478" spans="4:7" ht="12.75">
      <c r="D478" s="72"/>
      <c r="G478" s="72"/>
    </row>
    <row r="479" spans="4:7" ht="12.75">
      <c r="D479" s="72"/>
      <c r="G479" s="72"/>
    </row>
    <row r="480" spans="4:7" ht="12.75">
      <c r="D480" s="72"/>
      <c r="G480" s="72"/>
    </row>
    <row r="481" spans="4:7" ht="12.75">
      <c r="D481" s="72"/>
      <c r="G481" s="72"/>
    </row>
    <row r="482" spans="4:7" ht="12.75">
      <c r="D482" s="72"/>
      <c r="G482" s="72"/>
    </row>
    <row r="483" spans="4:7" ht="12.75">
      <c r="D483" s="72"/>
      <c r="G483" s="72"/>
    </row>
    <row r="484" spans="4:7" ht="12.75">
      <c r="D484" s="72"/>
      <c r="G484" s="72"/>
    </row>
    <row r="485" spans="4:7" ht="12.75">
      <c r="D485" s="72"/>
      <c r="G485" s="72"/>
    </row>
    <row r="486" spans="4:7" ht="12.75">
      <c r="D486" s="72"/>
      <c r="G486" s="72"/>
    </row>
    <row r="487" spans="4:7" ht="12.75">
      <c r="D487" s="72"/>
      <c r="G487" s="72"/>
    </row>
    <row r="488" spans="4:7" ht="12.75">
      <c r="D488" s="72"/>
      <c r="G488" s="72"/>
    </row>
    <row r="489" spans="4:7" ht="12.75">
      <c r="D489" s="72"/>
      <c r="G489" s="72"/>
    </row>
    <row r="490" spans="4:7" ht="12.75">
      <c r="D490" s="72"/>
      <c r="G490" s="72"/>
    </row>
    <row r="491" spans="4:7" ht="12.75">
      <c r="D491" s="72"/>
      <c r="G491" s="72"/>
    </row>
    <row r="492" spans="4:7" ht="12.75">
      <c r="D492" s="72"/>
      <c r="G492" s="72"/>
    </row>
    <row r="493" spans="4:7" ht="12.75">
      <c r="D493" s="72"/>
      <c r="G493" s="72"/>
    </row>
    <row r="494" spans="4:7" ht="12.75">
      <c r="D494" s="72"/>
      <c r="G494" s="72"/>
    </row>
    <row r="495" spans="4:7" ht="12.75">
      <c r="D495" s="72"/>
      <c r="G495" s="72"/>
    </row>
    <row r="496" spans="4:7" ht="12.75">
      <c r="D496" s="72"/>
      <c r="G496" s="72"/>
    </row>
    <row r="497" spans="4:7" ht="12.75">
      <c r="D497" s="72"/>
      <c r="G497" s="72"/>
    </row>
    <row r="498" spans="4:7" ht="12.75">
      <c r="D498" s="72"/>
      <c r="G498" s="72"/>
    </row>
    <row r="499" spans="4:7" ht="12.75">
      <c r="D499" s="72"/>
      <c r="G499" s="72"/>
    </row>
    <row r="500" spans="4:7" ht="12.75">
      <c r="D500" s="72"/>
      <c r="G500" s="72"/>
    </row>
    <row r="501" spans="4:7" ht="12.75">
      <c r="D501" s="72"/>
      <c r="G501" s="72"/>
    </row>
    <row r="502" spans="4:7" ht="12.75">
      <c r="D502" s="72"/>
      <c r="G502" s="72"/>
    </row>
    <row r="503" spans="4:7" ht="12.75">
      <c r="D503" s="72"/>
      <c r="G503" s="72"/>
    </row>
    <row r="504" spans="4:7" ht="12.75">
      <c r="D504" s="72"/>
      <c r="G504" s="72"/>
    </row>
    <row r="505" spans="4:7" ht="12.75">
      <c r="D505" s="72"/>
      <c r="G505" s="72"/>
    </row>
    <row r="506" spans="4:7" ht="12.75">
      <c r="D506" s="72"/>
      <c r="G506" s="72"/>
    </row>
    <row r="507" spans="4:7" ht="12.75">
      <c r="D507" s="72"/>
      <c r="G507" s="72"/>
    </row>
    <row r="508" spans="4:7" ht="12.75">
      <c r="D508" s="72"/>
      <c r="G508" s="72"/>
    </row>
    <row r="509" spans="4:7" ht="12.75">
      <c r="D509" s="72"/>
      <c r="G509" s="72"/>
    </row>
    <row r="510" spans="4:7" ht="12.75">
      <c r="D510" s="72"/>
      <c r="G510" s="72"/>
    </row>
    <row r="511" spans="4:7" ht="12.75">
      <c r="D511" s="72"/>
      <c r="G511" s="72"/>
    </row>
    <row r="512" spans="4:7" ht="12.75">
      <c r="D512" s="72"/>
      <c r="G512" s="72"/>
    </row>
    <row r="513" spans="4:7" ht="12.75">
      <c r="D513" s="72"/>
      <c r="G513" s="72"/>
    </row>
    <row r="514" spans="4:7" ht="12.75">
      <c r="D514" s="72"/>
      <c r="G514" s="72"/>
    </row>
    <row r="515" spans="4:7" ht="12.75">
      <c r="D515" s="72"/>
      <c r="G515" s="72"/>
    </row>
    <row r="516" spans="4:7" ht="12.75">
      <c r="D516" s="72"/>
      <c r="G516" s="72"/>
    </row>
    <row r="517" spans="4:7" ht="12.75">
      <c r="D517" s="72"/>
      <c r="G517" s="72"/>
    </row>
    <row r="518" spans="4:7" ht="12.75">
      <c r="D518" s="72"/>
      <c r="G518" s="72"/>
    </row>
    <row r="519" spans="4:7" ht="12.75">
      <c r="D519" s="72"/>
      <c r="G519" s="72"/>
    </row>
    <row r="520" spans="4:7" ht="12.75">
      <c r="D520" s="72"/>
      <c r="G520" s="72"/>
    </row>
    <row r="521" spans="4:7" ht="12.75">
      <c r="D521" s="72"/>
      <c r="G521" s="72"/>
    </row>
    <row r="522" spans="4:7" ht="12.75">
      <c r="D522" s="72"/>
      <c r="G522" s="72"/>
    </row>
    <row r="523" spans="4:7" ht="12.75">
      <c r="D523" s="72"/>
      <c r="G523" s="72"/>
    </row>
    <row r="524" spans="4:7" ht="12.75">
      <c r="D524" s="72"/>
      <c r="G524" s="72"/>
    </row>
    <row r="525" spans="4:7" ht="12.75">
      <c r="D525" s="72"/>
      <c r="G525" s="72"/>
    </row>
    <row r="526" spans="4:7" ht="12.75">
      <c r="D526" s="72"/>
      <c r="G526" s="72"/>
    </row>
    <row r="527" spans="4:7" ht="12.75">
      <c r="D527" s="72"/>
      <c r="G527" s="72"/>
    </row>
    <row r="528" spans="4:7" ht="12.75">
      <c r="D528" s="72"/>
      <c r="G528" s="72"/>
    </row>
    <row r="529" spans="4:7" ht="12.75">
      <c r="D529" s="72"/>
      <c r="G529" s="72"/>
    </row>
    <row r="530" spans="4:7" ht="12.75">
      <c r="D530" s="72"/>
      <c r="G530" s="72"/>
    </row>
    <row r="531" spans="4:7" ht="12.75">
      <c r="D531" s="72"/>
      <c r="G531" s="72"/>
    </row>
    <row r="532" spans="4:7" ht="12.75">
      <c r="D532" s="72"/>
      <c r="G532" s="72"/>
    </row>
    <row r="533" spans="4:7" ht="12.75">
      <c r="D533" s="72"/>
      <c r="G533" s="72"/>
    </row>
    <row r="534" spans="4:7" ht="12.75">
      <c r="D534" s="72"/>
      <c r="G534" s="72"/>
    </row>
    <row r="535" spans="4:7" ht="12.75">
      <c r="D535" s="72"/>
      <c r="G535" s="72"/>
    </row>
    <row r="536" spans="4:7" ht="12.75">
      <c r="D536" s="72"/>
      <c r="G536" s="72"/>
    </row>
    <row r="537" spans="4:7" ht="12.75">
      <c r="D537" s="72"/>
      <c r="G537" s="72"/>
    </row>
    <row r="538" spans="4:7" ht="12.75">
      <c r="D538" s="72"/>
      <c r="G538" s="72"/>
    </row>
    <row r="539" spans="4:7" ht="12.75">
      <c r="D539" s="72"/>
      <c r="G539" s="72"/>
    </row>
    <row r="540" spans="4:7" ht="12.75">
      <c r="D540" s="72"/>
      <c r="G540" s="72"/>
    </row>
    <row r="541" spans="4:7" ht="12.75">
      <c r="D541" s="72"/>
      <c r="G541" s="72"/>
    </row>
    <row r="542" spans="4:7" ht="12.75">
      <c r="D542" s="72"/>
      <c r="G542" s="72"/>
    </row>
    <row r="543" spans="4:7" ht="12.75">
      <c r="D543" s="72"/>
      <c r="G543" s="72"/>
    </row>
    <row r="544" spans="4:7" ht="12.75">
      <c r="D544" s="72"/>
      <c r="G544" s="72"/>
    </row>
    <row r="545" spans="4:7" ht="12.75">
      <c r="D545" s="72"/>
      <c r="G545" s="72"/>
    </row>
    <row r="546" spans="4:7" ht="12.75">
      <c r="D546" s="72"/>
      <c r="G546" s="72"/>
    </row>
    <row r="547" spans="4:7" ht="12.75">
      <c r="D547" s="72"/>
      <c r="G547" s="72"/>
    </row>
    <row r="548" spans="4:7" ht="12.75">
      <c r="D548" s="72"/>
      <c r="G548" s="72"/>
    </row>
    <row r="549" spans="4:7" ht="12.75">
      <c r="D549" s="72"/>
      <c r="G549" s="72"/>
    </row>
    <row r="550" spans="4:7" ht="12.75">
      <c r="D550" s="72"/>
      <c r="G550" s="72"/>
    </row>
    <row r="551" spans="4:7" ht="12.75">
      <c r="D551" s="72"/>
      <c r="G551" s="72"/>
    </row>
    <row r="552" spans="4:7" ht="12.75">
      <c r="D552" s="72"/>
      <c r="G552" s="72"/>
    </row>
    <row r="553" spans="4:7" ht="12.75">
      <c r="D553" s="72"/>
      <c r="G553" s="72"/>
    </row>
    <row r="554" spans="4:7" ht="12.75">
      <c r="D554" s="72"/>
      <c r="G554" s="72"/>
    </row>
    <row r="555" spans="4:7" ht="12.75">
      <c r="D555" s="72"/>
      <c r="G555" s="72"/>
    </row>
    <row r="556" spans="4:7" ht="12.75">
      <c r="D556" s="72"/>
      <c r="G556" s="72"/>
    </row>
    <row r="557" spans="4:7" ht="12.75">
      <c r="D557" s="72"/>
      <c r="G557" s="72"/>
    </row>
    <row r="558" spans="4:7" ht="12.75">
      <c r="D558" s="72"/>
      <c r="G558" s="72"/>
    </row>
    <row r="559" spans="4:7" ht="12.75">
      <c r="D559" s="72"/>
      <c r="G559" s="72"/>
    </row>
    <row r="560" spans="4:7" ht="12.75">
      <c r="D560" s="72"/>
      <c r="G560" s="72"/>
    </row>
    <row r="561" spans="4:7" ht="12.75">
      <c r="D561" s="72"/>
      <c r="G561" s="72"/>
    </row>
    <row r="562" spans="4:7" ht="12.75">
      <c r="D562" s="72"/>
      <c r="G562" s="72"/>
    </row>
    <row r="563" spans="4:7" ht="12.75">
      <c r="D563" s="72"/>
      <c r="G563" s="72"/>
    </row>
    <row r="564" spans="4:7" ht="12.75">
      <c r="D564" s="72"/>
      <c r="G564" s="72"/>
    </row>
    <row r="565" spans="4:7" ht="12.75">
      <c r="D565" s="72"/>
      <c r="G565" s="72"/>
    </row>
    <row r="566" spans="4:7" ht="12.75">
      <c r="D566" s="72"/>
      <c r="G566" s="72"/>
    </row>
    <row r="567" spans="4:7" ht="12.75">
      <c r="D567" s="72"/>
      <c r="G567" s="72"/>
    </row>
    <row r="568" spans="4:7" ht="12.75">
      <c r="D568" s="72"/>
      <c r="G568" s="72"/>
    </row>
    <row r="569" spans="4:7" ht="12.75">
      <c r="D569" s="72"/>
      <c r="G569" s="72"/>
    </row>
    <row r="570" spans="4:7" ht="12.75">
      <c r="D570" s="72"/>
      <c r="G570" s="72"/>
    </row>
    <row r="571" spans="4:7" ht="12.75">
      <c r="D571" s="72"/>
      <c r="G571" s="72"/>
    </row>
    <row r="572" spans="4:7" ht="12.75">
      <c r="D572" s="72"/>
      <c r="G572" s="72"/>
    </row>
    <row r="573" spans="4:7" ht="12.75">
      <c r="D573" s="72"/>
      <c r="G573" s="72"/>
    </row>
    <row r="574" spans="4:7" ht="12.75">
      <c r="D574" s="72"/>
      <c r="G574" s="72"/>
    </row>
    <row r="575" spans="4:7" ht="12.75">
      <c r="D575" s="72"/>
      <c r="G575" s="72"/>
    </row>
    <row r="576" spans="4:7" ht="12.75">
      <c r="D576" s="72"/>
      <c r="G576" s="72"/>
    </row>
    <row r="577" spans="4:7" ht="12.75">
      <c r="D577" s="72"/>
      <c r="G577" s="72"/>
    </row>
    <row r="578" spans="4:7" ht="12.75">
      <c r="D578" s="72"/>
      <c r="G578" s="72"/>
    </row>
    <row r="579" spans="4:7" ht="12.75">
      <c r="D579" s="72"/>
      <c r="G579" s="72"/>
    </row>
    <row r="580" spans="4:7" ht="12.75">
      <c r="D580" s="72"/>
      <c r="G580" s="72"/>
    </row>
    <row r="581" spans="4:7" ht="12.75">
      <c r="D581" s="72"/>
      <c r="G581" s="72"/>
    </row>
    <row r="582" spans="4:7" ht="12.75">
      <c r="D582" s="72"/>
      <c r="G582" s="72"/>
    </row>
    <row r="583" spans="4:7" ht="12.75">
      <c r="D583" s="72"/>
      <c r="G583" s="72"/>
    </row>
    <row r="584" spans="4:7" ht="12.75">
      <c r="D584" s="72"/>
      <c r="G584" s="72"/>
    </row>
    <row r="585" spans="4:7" ht="12.75">
      <c r="D585" s="72"/>
      <c r="G585" s="72"/>
    </row>
    <row r="586" spans="4:7" ht="12.75">
      <c r="D586" s="72"/>
      <c r="G586" s="72"/>
    </row>
    <row r="587" spans="4:7" ht="12.75">
      <c r="D587" s="72"/>
      <c r="G587" s="72"/>
    </row>
    <row r="588" spans="4:7" ht="12.75">
      <c r="D588" s="72"/>
      <c r="G588" s="72"/>
    </row>
    <row r="589" spans="4:7" ht="12.75">
      <c r="D589" s="72"/>
      <c r="G589" s="72"/>
    </row>
    <row r="590" spans="4:7" ht="12.75">
      <c r="D590" s="72"/>
      <c r="G590" s="72"/>
    </row>
    <row r="591" spans="4:7" ht="12.75">
      <c r="D591" s="72"/>
      <c r="G591" s="72"/>
    </row>
    <row r="592" spans="4:7" ht="12.75">
      <c r="D592" s="72"/>
      <c r="G592" s="72"/>
    </row>
    <row r="593" spans="4:7" ht="12.75">
      <c r="D593" s="72"/>
      <c r="G593" s="72"/>
    </row>
    <row r="594" spans="4:7" ht="12.75">
      <c r="D594" s="72"/>
      <c r="G594" s="72"/>
    </row>
    <row r="595" spans="4:7" ht="12.75">
      <c r="D595" s="72"/>
      <c r="G595" s="72"/>
    </row>
    <row r="596" spans="4:7" ht="12.75">
      <c r="D596" s="72"/>
      <c r="G596" s="72"/>
    </row>
    <row r="597" spans="4:7" ht="12.75">
      <c r="D597" s="72"/>
      <c r="G597" s="72"/>
    </row>
    <row r="598" spans="4:7" ht="12.75">
      <c r="D598" s="72"/>
      <c r="G598" s="72"/>
    </row>
    <row r="599" spans="4:7" ht="12.75">
      <c r="D599" s="72"/>
      <c r="G599" s="72"/>
    </row>
    <row r="600" spans="4:7" ht="12.75">
      <c r="D600" s="72"/>
      <c r="G600" s="72"/>
    </row>
    <row r="601" spans="4:7" ht="12.75">
      <c r="D601" s="72"/>
      <c r="G601" s="72"/>
    </row>
    <row r="602" spans="4:7" ht="12.75">
      <c r="D602" s="72"/>
      <c r="G602" s="72"/>
    </row>
    <row r="603" spans="4:7" ht="12.75">
      <c r="D603" s="72"/>
      <c r="G603" s="72"/>
    </row>
    <row r="604" spans="4:7" ht="12.75">
      <c r="D604" s="72"/>
      <c r="G604" s="72"/>
    </row>
    <row r="605" spans="4:7" ht="12.75">
      <c r="D605" s="72"/>
      <c r="G605" s="72"/>
    </row>
    <row r="606" spans="4:7" ht="12.75">
      <c r="D606" s="72"/>
      <c r="G606" s="72"/>
    </row>
    <row r="607" spans="4:7" ht="12.75">
      <c r="D607" s="72"/>
      <c r="G607" s="72"/>
    </row>
    <row r="608" spans="4:7" ht="12.75">
      <c r="D608" s="72"/>
      <c r="G608" s="72"/>
    </row>
    <row r="609" spans="4:7" ht="12.75">
      <c r="D609" s="72"/>
      <c r="G609" s="72"/>
    </row>
    <row r="610" spans="4:7" ht="12.75">
      <c r="D610" s="72"/>
      <c r="G610" s="72"/>
    </row>
    <row r="611" spans="4:7" ht="12.75">
      <c r="D611" s="72"/>
      <c r="G611" s="72"/>
    </row>
    <row r="612" spans="4:7" ht="12.75">
      <c r="D612" s="72"/>
      <c r="G612" s="72"/>
    </row>
    <row r="613" spans="4:7" ht="12.75">
      <c r="D613" s="72"/>
      <c r="G613" s="72"/>
    </row>
    <row r="614" spans="4:7" ht="12.75">
      <c r="D614" s="72"/>
      <c r="G614" s="72"/>
    </row>
    <row r="615" spans="4:7" ht="12.75">
      <c r="D615" s="72"/>
      <c r="G615" s="72"/>
    </row>
    <row r="616" spans="4:7" ht="12.75">
      <c r="D616" s="72"/>
      <c r="G616" s="72"/>
    </row>
    <row r="617" spans="4:7" ht="12.75">
      <c r="D617" s="72"/>
      <c r="G617" s="72"/>
    </row>
    <row r="618" spans="4:7" ht="12.75">
      <c r="D618" s="72"/>
      <c r="G618" s="72"/>
    </row>
    <row r="619" spans="4:7" ht="12.75">
      <c r="D619" s="72"/>
      <c r="G619" s="72"/>
    </row>
    <row r="620" spans="4:7" ht="12.75">
      <c r="D620" s="72"/>
      <c r="G620" s="72"/>
    </row>
    <row r="621" spans="4:7" ht="12.75">
      <c r="D621" s="72"/>
      <c r="G621" s="72"/>
    </row>
    <row r="622" spans="4:7" ht="12.75">
      <c r="D622" s="72"/>
      <c r="G622" s="72"/>
    </row>
    <row r="623" spans="4:7" ht="12.75">
      <c r="D623" s="72"/>
      <c r="G623" s="72"/>
    </row>
    <row r="624" spans="4:7" ht="12.75">
      <c r="D624" s="72"/>
      <c r="G624" s="72"/>
    </row>
    <row r="625" spans="4:7" ht="12.75">
      <c r="D625" s="72"/>
      <c r="G625" s="72"/>
    </row>
    <row r="626" spans="4:7" ht="12.75">
      <c r="D626" s="72"/>
      <c r="G626" s="72"/>
    </row>
    <row r="627" spans="4:7" ht="12.75">
      <c r="D627" s="72"/>
      <c r="G627" s="72"/>
    </row>
    <row r="628" spans="4:7" ht="12.75">
      <c r="D628" s="72"/>
      <c r="G628" s="72"/>
    </row>
    <row r="629" spans="4:7" ht="12.75">
      <c r="D629" s="72"/>
      <c r="G629" s="72"/>
    </row>
    <row r="630" spans="4:7" ht="12.75">
      <c r="D630" s="72"/>
      <c r="G630" s="72"/>
    </row>
    <row r="631" spans="4:7" ht="12.75">
      <c r="D631" s="72"/>
      <c r="G631" s="72"/>
    </row>
    <row r="632" spans="4:7" ht="12.75">
      <c r="D632" s="72"/>
      <c r="G632" s="72"/>
    </row>
    <row r="633" spans="4:7" ht="12.75">
      <c r="D633" s="72"/>
      <c r="G633" s="72"/>
    </row>
    <row r="634" spans="4:7" ht="12.75">
      <c r="D634" s="72"/>
      <c r="G634" s="72"/>
    </row>
    <row r="635" spans="4:7" ht="12.75">
      <c r="D635" s="72"/>
      <c r="G635" s="72"/>
    </row>
    <row r="636" spans="4:7" ht="12.75">
      <c r="D636" s="72"/>
      <c r="G636" s="72"/>
    </row>
    <row r="637" spans="4:7" ht="12.75">
      <c r="D637" s="72"/>
      <c r="G637" s="72"/>
    </row>
    <row r="638" spans="4:7" ht="12.75">
      <c r="D638" s="72"/>
      <c r="G638" s="72"/>
    </row>
    <row r="639" spans="4:7" ht="12.75">
      <c r="D639" s="72"/>
      <c r="G639" s="72"/>
    </row>
    <row r="640" spans="4:7" ht="12.75">
      <c r="D640" s="72"/>
      <c r="G640" s="72"/>
    </row>
    <row r="641" spans="4:7" ht="12.75">
      <c r="D641" s="72"/>
      <c r="G641" s="72"/>
    </row>
    <row r="642" spans="4:7" ht="12.75">
      <c r="D642" s="72"/>
      <c r="G642" s="72"/>
    </row>
    <row r="643" spans="4:7" ht="12.75">
      <c r="D643" s="72"/>
      <c r="G643" s="72"/>
    </row>
    <row r="644" spans="4:7" ht="12.75">
      <c r="D644" s="72"/>
      <c r="G644" s="72"/>
    </row>
    <row r="645" spans="4:7" ht="12.75">
      <c r="D645" s="72"/>
      <c r="G645" s="72"/>
    </row>
    <row r="646" spans="4:7" ht="12.75">
      <c r="D646" s="72"/>
      <c r="G646" s="72"/>
    </row>
    <row r="647" spans="4:7" ht="12.75">
      <c r="D647" s="72"/>
      <c r="G647" s="72"/>
    </row>
    <row r="648" spans="4:7" ht="12.75">
      <c r="D648" s="72"/>
      <c r="G648" s="72"/>
    </row>
    <row r="649" spans="4:7" ht="12.75">
      <c r="D649" s="72"/>
      <c r="G649" s="72"/>
    </row>
    <row r="650" spans="4:7" ht="12.75">
      <c r="D650" s="72"/>
      <c r="G650" s="72"/>
    </row>
    <row r="651" spans="4:7" ht="12.75">
      <c r="D651" s="72"/>
      <c r="G651" s="72"/>
    </row>
    <row r="652" spans="4:7" ht="12.75">
      <c r="D652" s="72"/>
      <c r="G652" s="72"/>
    </row>
    <row r="653" spans="4:7" ht="12.75">
      <c r="D653" s="72"/>
      <c r="G653" s="72"/>
    </row>
    <row r="654" spans="4:7" ht="12.75">
      <c r="D654" s="72"/>
      <c r="G654" s="72"/>
    </row>
    <row r="655" spans="4:7" ht="12.75">
      <c r="D655" s="72"/>
      <c r="G655" s="72"/>
    </row>
    <row r="656" spans="4:7" ht="12.75">
      <c r="D656" s="72"/>
      <c r="G656" s="72"/>
    </row>
    <row r="657" spans="4:7" ht="12.75">
      <c r="D657" s="72"/>
      <c r="G657" s="72"/>
    </row>
    <row r="658" spans="4:7" ht="12.75">
      <c r="D658" s="72"/>
      <c r="G658" s="72"/>
    </row>
    <row r="659" spans="4:7" ht="12.75">
      <c r="D659" s="72"/>
      <c r="G659" s="72"/>
    </row>
    <row r="660" spans="4:7" ht="12.75">
      <c r="D660" s="72"/>
      <c r="G660" s="72"/>
    </row>
    <row r="661" spans="4:7" ht="12.75">
      <c r="D661" s="72"/>
      <c r="G661" s="72"/>
    </row>
    <row r="662" spans="4:7" ht="12.75">
      <c r="D662" s="72"/>
      <c r="G662" s="72"/>
    </row>
    <row r="663" spans="4:7" ht="12.75">
      <c r="D663" s="72"/>
      <c r="G663" s="72"/>
    </row>
    <row r="664" spans="4:7" ht="12.75">
      <c r="D664" s="72"/>
      <c r="G664" s="72"/>
    </row>
    <row r="665" spans="4:7" ht="12.75">
      <c r="D665" s="72"/>
      <c r="G665" s="72"/>
    </row>
    <row r="666" spans="4:7" ht="12.75">
      <c r="D666" s="72"/>
      <c r="G666" s="72"/>
    </row>
    <row r="667" spans="4:7" ht="12.75">
      <c r="D667" s="72"/>
      <c r="G667" s="72"/>
    </row>
    <row r="668" spans="4:7" ht="12.75">
      <c r="D668" s="72"/>
      <c r="G668" s="72"/>
    </row>
    <row r="669" spans="4:7" ht="12.75">
      <c r="D669" s="72"/>
      <c r="G669" s="72"/>
    </row>
    <row r="670" spans="4:7" ht="12.75">
      <c r="D670" s="72"/>
      <c r="G670" s="72"/>
    </row>
    <row r="671" spans="4:7" ht="12.75">
      <c r="D671" s="72"/>
      <c r="G671" s="72"/>
    </row>
    <row r="672" spans="4:7" ht="12.75">
      <c r="D672" s="72"/>
      <c r="G672" s="72"/>
    </row>
    <row r="673" spans="4:7" ht="12.75">
      <c r="D673" s="72"/>
      <c r="G673" s="72"/>
    </row>
    <row r="674" spans="4:7" ht="12.75">
      <c r="D674" s="72"/>
      <c r="G674" s="72"/>
    </row>
    <row r="675" spans="4:7" ht="12.75">
      <c r="D675" s="72"/>
      <c r="G675" s="72"/>
    </row>
    <row r="676" spans="4:7" ht="12.75">
      <c r="D676" s="72"/>
      <c r="G676" s="72"/>
    </row>
    <row r="677" spans="4:7" ht="12.75">
      <c r="D677" s="72"/>
      <c r="G677" s="72"/>
    </row>
    <row r="678" spans="4:7" ht="12.75">
      <c r="D678" s="72"/>
      <c r="G678" s="72"/>
    </row>
    <row r="679" spans="4:7" ht="12.75">
      <c r="D679" s="72"/>
      <c r="G679" s="72"/>
    </row>
    <row r="680" spans="4:7" ht="12.75">
      <c r="D680" s="72"/>
      <c r="G680" s="72"/>
    </row>
    <row r="681" spans="4:7" ht="12.75">
      <c r="D681" s="72"/>
      <c r="G681" s="72"/>
    </row>
    <row r="682" spans="4:7" ht="12.75">
      <c r="D682" s="72"/>
      <c r="G682" s="72"/>
    </row>
    <row r="683" spans="4:7" ht="12.75">
      <c r="D683" s="72"/>
      <c r="G683" s="72"/>
    </row>
    <row r="684" spans="4:7" ht="12.75">
      <c r="D684" s="72"/>
      <c r="G684" s="72"/>
    </row>
    <row r="685" spans="4:7" ht="12.75">
      <c r="D685" s="72"/>
      <c r="G685" s="72"/>
    </row>
    <row r="686" spans="4:7" ht="12.75">
      <c r="D686" s="72"/>
      <c r="G686" s="72"/>
    </row>
    <row r="687" spans="4:7" ht="12.75">
      <c r="D687" s="72"/>
      <c r="G687" s="72"/>
    </row>
    <row r="688" spans="4:7" ht="12.75">
      <c r="D688" s="72"/>
      <c r="G688" s="72"/>
    </row>
    <row r="689" spans="4:7" ht="12.75">
      <c r="D689" s="72"/>
      <c r="G689" s="72"/>
    </row>
    <row r="690" spans="4:7" ht="12.75">
      <c r="D690" s="72"/>
      <c r="G690" s="72"/>
    </row>
    <row r="691" spans="4:7" ht="12.75">
      <c r="D691" s="72"/>
      <c r="G691" s="72"/>
    </row>
    <row r="692" spans="4:7" ht="12.75">
      <c r="D692" s="72"/>
      <c r="G692" s="72"/>
    </row>
    <row r="693" spans="4:7" ht="12.75">
      <c r="D693" s="72"/>
      <c r="G693" s="72"/>
    </row>
    <row r="694" spans="4:7" ht="12.75">
      <c r="D694" s="72"/>
      <c r="G694" s="72"/>
    </row>
    <row r="695" spans="4:7" ht="12.75">
      <c r="D695" s="72"/>
      <c r="G695" s="72"/>
    </row>
    <row r="696" spans="4:7" ht="12.75">
      <c r="D696" s="72"/>
      <c r="G696" s="72"/>
    </row>
    <row r="697" spans="4:7" ht="12.75">
      <c r="D697" s="72"/>
      <c r="G697" s="72"/>
    </row>
    <row r="698" spans="4:7" ht="12.75">
      <c r="D698" s="72"/>
      <c r="G698" s="72"/>
    </row>
    <row r="699" spans="4:7" ht="12.75">
      <c r="D699" s="72"/>
      <c r="G699" s="72"/>
    </row>
    <row r="700" spans="4:7" ht="12.75">
      <c r="D700" s="72"/>
      <c r="G700" s="72"/>
    </row>
    <row r="701" spans="4:7" ht="12.75">
      <c r="D701" s="72"/>
      <c r="G701" s="72"/>
    </row>
    <row r="702" spans="4:7" ht="12.75">
      <c r="D702" s="72"/>
      <c r="G702" s="72"/>
    </row>
    <row r="703" spans="4:7" ht="12.75">
      <c r="D703" s="72"/>
      <c r="G703" s="72"/>
    </row>
    <row r="704" spans="4:7" ht="12.75">
      <c r="D704" s="72"/>
      <c r="G704" s="72"/>
    </row>
    <row r="705" spans="4:7" ht="12.75">
      <c r="D705" s="72"/>
      <c r="G705" s="72"/>
    </row>
    <row r="706" spans="4:7" ht="12.75">
      <c r="D706" s="72"/>
      <c r="G706" s="72"/>
    </row>
    <row r="707" spans="4:7" ht="12.75">
      <c r="D707" s="72"/>
      <c r="G707" s="72"/>
    </row>
    <row r="708" spans="4:7" ht="12.75">
      <c r="D708" s="72"/>
      <c r="G708" s="72"/>
    </row>
    <row r="709" spans="4:7" ht="12.75">
      <c r="D709" s="72"/>
      <c r="G709" s="72"/>
    </row>
    <row r="710" spans="4:7" ht="12.75">
      <c r="D710" s="72"/>
      <c r="G710" s="72"/>
    </row>
    <row r="711" spans="4:7" ht="12.75">
      <c r="D711" s="72"/>
      <c r="G711" s="72"/>
    </row>
    <row r="712" spans="4:7" ht="12.75">
      <c r="D712" s="72"/>
      <c r="G712" s="72"/>
    </row>
    <row r="713" spans="4:7" ht="12.75">
      <c r="D713" s="72"/>
      <c r="G713" s="72"/>
    </row>
    <row r="714" spans="4:7" ht="12.75">
      <c r="D714" s="72"/>
      <c r="G714" s="72"/>
    </row>
    <row r="715" spans="4:7" ht="12.75">
      <c r="D715" s="72"/>
      <c r="G715" s="72"/>
    </row>
    <row r="716" spans="4:7" ht="12.75">
      <c r="D716" s="72"/>
      <c r="G716" s="72"/>
    </row>
    <row r="717" spans="4:7" ht="12.75">
      <c r="D717" s="72"/>
      <c r="G717" s="72"/>
    </row>
    <row r="718" spans="4:7" ht="12.75">
      <c r="D718" s="72"/>
      <c r="G718" s="72"/>
    </row>
    <row r="719" spans="4:7" ht="12.75">
      <c r="D719" s="72"/>
      <c r="G719" s="72"/>
    </row>
    <row r="720" spans="4:7" ht="12.75">
      <c r="D720" s="72"/>
      <c r="G720" s="72"/>
    </row>
    <row r="721" spans="4:7" ht="12.75">
      <c r="D721" s="72"/>
      <c r="G721" s="72"/>
    </row>
    <row r="722" spans="4:7" ht="12.75">
      <c r="D722" s="72"/>
      <c r="G722" s="72"/>
    </row>
    <row r="723" spans="4:7" ht="12.75">
      <c r="D723" s="72"/>
      <c r="G723" s="72"/>
    </row>
    <row r="724" spans="4:7" ht="12.75">
      <c r="D724" s="72"/>
      <c r="G724" s="72"/>
    </row>
    <row r="725" spans="4:7" ht="12.75">
      <c r="D725" s="72"/>
      <c r="G725" s="72"/>
    </row>
    <row r="726" spans="4:7" ht="12.75">
      <c r="D726" s="72"/>
      <c r="G726" s="72"/>
    </row>
    <row r="727" spans="4:7" ht="12.75">
      <c r="D727" s="72"/>
      <c r="G727" s="72"/>
    </row>
    <row r="728" spans="4:7" ht="12.75">
      <c r="D728" s="72"/>
      <c r="G728" s="72"/>
    </row>
    <row r="729" spans="4:7" ht="12.75">
      <c r="D729" s="72"/>
      <c r="G729" s="72"/>
    </row>
    <row r="730" spans="4:7" ht="12.75">
      <c r="D730" s="72"/>
      <c r="G730" s="72"/>
    </row>
    <row r="731" spans="4:7" ht="12.75">
      <c r="D731" s="72"/>
      <c r="G731" s="72"/>
    </row>
    <row r="732" spans="4:7" ht="12.75">
      <c r="D732" s="72"/>
      <c r="G732" s="72"/>
    </row>
    <row r="733" spans="4:7" ht="12.75">
      <c r="D733" s="72"/>
      <c r="G733" s="72"/>
    </row>
    <row r="734" spans="4:7" ht="12.75">
      <c r="D734" s="72"/>
      <c r="G734" s="72"/>
    </row>
    <row r="735" spans="4:7" ht="12.75">
      <c r="D735" s="72"/>
      <c r="G735" s="72"/>
    </row>
    <row r="736" spans="4:7" ht="12.75">
      <c r="D736" s="72"/>
      <c r="G736" s="72"/>
    </row>
    <row r="737" spans="4:7" ht="12.75">
      <c r="D737" s="72"/>
      <c r="G737" s="72"/>
    </row>
    <row r="738" spans="4:7" ht="12.75">
      <c r="D738" s="72"/>
      <c r="G738" s="72"/>
    </row>
    <row r="739" spans="4:7" ht="12.75">
      <c r="D739" s="72"/>
      <c r="G739" s="72"/>
    </row>
    <row r="740" spans="4:7" ht="12.75">
      <c r="D740" s="72"/>
      <c r="G740" s="72"/>
    </row>
    <row r="741" spans="4:7" ht="12.75">
      <c r="D741" s="72"/>
      <c r="G741" s="72"/>
    </row>
    <row r="742" spans="4:7" ht="12.75">
      <c r="D742" s="72"/>
      <c r="G742" s="72"/>
    </row>
    <row r="743" spans="4:7" ht="12.75">
      <c r="D743" s="72"/>
      <c r="G743" s="72"/>
    </row>
    <row r="744" spans="4:7" ht="12.75">
      <c r="D744" s="72"/>
      <c r="G744" s="72"/>
    </row>
    <row r="745" spans="4:7" ht="12.75">
      <c r="D745" s="72"/>
      <c r="G745" s="72"/>
    </row>
    <row r="746" spans="4:7" ht="12.75">
      <c r="D746" s="72"/>
      <c r="G746" s="72"/>
    </row>
    <row r="747" spans="4:7" ht="12.75">
      <c r="D747" s="72"/>
      <c r="G747" s="72"/>
    </row>
    <row r="748" spans="4:7" ht="12.75">
      <c r="D748" s="72"/>
      <c r="G748" s="72"/>
    </row>
    <row r="749" spans="4:7" ht="12.75">
      <c r="D749" s="72"/>
      <c r="G749" s="72"/>
    </row>
    <row r="750" spans="4:7" ht="12.75">
      <c r="D750" s="72"/>
      <c r="G750" s="72"/>
    </row>
    <row r="751" spans="4:7" ht="12.75">
      <c r="D751" s="72"/>
      <c r="G751" s="72"/>
    </row>
    <row r="752" spans="4:7" ht="12.75">
      <c r="D752" s="72"/>
      <c r="G752" s="72"/>
    </row>
    <row r="753" spans="4:7" ht="12.75">
      <c r="D753" s="72"/>
      <c r="G753" s="72"/>
    </row>
    <row r="754" spans="4:7" ht="12.75">
      <c r="D754" s="72"/>
      <c r="G754" s="72"/>
    </row>
    <row r="755" spans="4:7" ht="12.75">
      <c r="D755" s="72"/>
      <c r="G755" s="72"/>
    </row>
    <row r="756" spans="4:7" ht="12.75">
      <c r="D756" s="72"/>
      <c r="G756" s="72"/>
    </row>
    <row r="757" spans="4:7" ht="12.75">
      <c r="D757" s="72"/>
      <c r="G757" s="72"/>
    </row>
    <row r="758" spans="4:7" ht="12.75">
      <c r="D758" s="72"/>
      <c r="G758" s="72"/>
    </row>
    <row r="759" spans="4:7" ht="12.75">
      <c r="D759" s="72"/>
      <c r="G759" s="72"/>
    </row>
    <row r="760" spans="4:7" ht="12.75">
      <c r="D760" s="72"/>
      <c r="G760" s="72"/>
    </row>
    <row r="761" spans="4:7" ht="12.75">
      <c r="D761" s="72"/>
      <c r="G761" s="72"/>
    </row>
    <row r="762" spans="4:7" ht="12.75">
      <c r="D762" s="72"/>
      <c r="G762" s="72"/>
    </row>
    <row r="763" spans="4:7" ht="12.75">
      <c r="D763" s="72"/>
      <c r="G763" s="72"/>
    </row>
    <row r="764" spans="4:7" ht="12.75">
      <c r="D764" s="72"/>
      <c r="G764" s="72"/>
    </row>
    <row r="765" spans="4:7" ht="12.75">
      <c r="D765" s="72"/>
      <c r="G765" s="72"/>
    </row>
    <row r="766" spans="4:7" ht="12.75">
      <c r="D766" s="72"/>
      <c r="G766" s="72"/>
    </row>
    <row r="767" spans="4:7" ht="12.75">
      <c r="D767" s="72"/>
      <c r="G767" s="72"/>
    </row>
    <row r="768" spans="4:7" ht="12.75">
      <c r="D768" s="72"/>
      <c r="G768" s="72"/>
    </row>
    <row r="769" spans="4:7" ht="12.75">
      <c r="D769" s="72"/>
      <c r="G769" s="72"/>
    </row>
    <row r="770" spans="4:7" ht="12.75">
      <c r="D770" s="72"/>
      <c r="G770" s="72"/>
    </row>
    <row r="771" spans="4:7" ht="12.75">
      <c r="D771" s="72"/>
      <c r="G771" s="72"/>
    </row>
    <row r="772" spans="4:7" ht="12.75">
      <c r="D772" s="72"/>
      <c r="G772" s="72"/>
    </row>
    <row r="773" spans="4:7" ht="12.75">
      <c r="D773" s="72"/>
      <c r="G773" s="72"/>
    </row>
    <row r="774" spans="4:7" ht="12.75">
      <c r="D774" s="72"/>
      <c r="G774" s="72"/>
    </row>
    <row r="775" spans="4:7" ht="12.75">
      <c r="D775" s="72"/>
      <c r="G775" s="72"/>
    </row>
    <row r="776" spans="4:7" ht="12.75">
      <c r="D776" s="72"/>
      <c r="G776" s="72"/>
    </row>
    <row r="777" spans="4:7" ht="12.75">
      <c r="D777" s="72"/>
      <c r="G777" s="72"/>
    </row>
    <row r="778" spans="4:7" ht="12.75">
      <c r="D778" s="72"/>
      <c r="G778" s="72"/>
    </row>
    <row r="779" spans="4:7" ht="12.75">
      <c r="D779" s="72"/>
      <c r="G779" s="72"/>
    </row>
    <row r="780" spans="4:7" ht="12.75">
      <c r="D780" s="72"/>
      <c r="G780" s="72"/>
    </row>
    <row r="781" spans="4:7" ht="12.75">
      <c r="D781" s="72"/>
      <c r="G781" s="72"/>
    </row>
    <row r="782" spans="4:7" ht="12.75">
      <c r="D782" s="72"/>
      <c r="G782" s="72"/>
    </row>
    <row r="783" spans="4:7" ht="12.75">
      <c r="D783" s="72"/>
      <c r="G783" s="72"/>
    </row>
    <row r="784" spans="4:7" ht="12.75">
      <c r="D784" s="72"/>
      <c r="G784" s="72"/>
    </row>
    <row r="785" spans="4:7" ht="12.75">
      <c r="D785" s="72"/>
      <c r="G785" s="72"/>
    </row>
    <row r="786" spans="4:7" ht="12.75">
      <c r="D786" s="72"/>
      <c r="G786" s="72"/>
    </row>
    <row r="787" spans="4:7" ht="12.75">
      <c r="D787" s="72"/>
      <c r="G787" s="72"/>
    </row>
    <row r="788" spans="4:7" ht="12.75">
      <c r="D788" s="72"/>
      <c r="G788" s="72"/>
    </row>
    <row r="789" spans="4:7" ht="12.75">
      <c r="D789" s="72"/>
      <c r="G789" s="72"/>
    </row>
    <row r="790" spans="4:7" ht="12.75">
      <c r="D790" s="72"/>
      <c r="G790" s="72"/>
    </row>
    <row r="791" spans="4:7" ht="12.75">
      <c r="D791" s="72"/>
      <c r="G791" s="72"/>
    </row>
    <row r="792" spans="4:7" ht="12.75">
      <c r="D792" s="72"/>
      <c r="G792" s="72"/>
    </row>
    <row r="793" spans="4:7" ht="12.75">
      <c r="D793" s="72"/>
      <c r="G793" s="72"/>
    </row>
    <row r="794" spans="4:7" ht="12.75">
      <c r="D794" s="72"/>
      <c r="G794" s="72"/>
    </row>
    <row r="795" spans="4:7" ht="12.75">
      <c r="D795" s="72"/>
      <c r="G795" s="72"/>
    </row>
    <row r="796" spans="4:7" ht="12.75">
      <c r="D796" s="72"/>
      <c r="G796" s="72"/>
    </row>
    <row r="797" spans="4:7" ht="12.75">
      <c r="D797" s="72"/>
      <c r="G797" s="72"/>
    </row>
    <row r="798" spans="4:7" ht="12.75">
      <c r="D798" s="72"/>
      <c r="G798" s="72"/>
    </row>
    <row r="799" spans="4:7" ht="12.75">
      <c r="D799" s="72"/>
      <c r="G799" s="72"/>
    </row>
    <row r="800" spans="4:7" ht="12.75">
      <c r="D800" s="72"/>
      <c r="G800" s="72"/>
    </row>
    <row r="801" spans="4:7" ht="12.75">
      <c r="D801" s="72"/>
      <c r="G801" s="72"/>
    </row>
    <row r="802" spans="4:7" ht="12.75">
      <c r="D802" s="72"/>
      <c r="G802" s="72"/>
    </row>
    <row r="803" spans="4:7" ht="12.75">
      <c r="D803" s="72"/>
      <c r="G803" s="72"/>
    </row>
    <row r="804" spans="4:7" ht="12.75">
      <c r="D804" s="72"/>
      <c r="G804" s="72"/>
    </row>
    <row r="805" spans="4:7" ht="12.75">
      <c r="D805" s="72"/>
      <c r="G805" s="72"/>
    </row>
    <row r="806" spans="4:7" ht="12.75">
      <c r="D806" s="72"/>
      <c r="G806" s="72"/>
    </row>
    <row r="807" spans="4:7" ht="12.75">
      <c r="D807" s="72"/>
      <c r="G807" s="72"/>
    </row>
    <row r="808" spans="4:7" ht="12.75">
      <c r="D808" s="72"/>
      <c r="G808" s="72"/>
    </row>
    <row r="809" spans="4:7" ht="12.75">
      <c r="D809" s="72"/>
      <c r="G809" s="72"/>
    </row>
    <row r="810" spans="4:7" ht="12.75">
      <c r="D810" s="72"/>
      <c r="G810" s="72"/>
    </row>
    <row r="811" spans="4:7" ht="12.75">
      <c r="D811" s="72"/>
      <c r="G811" s="72"/>
    </row>
    <row r="812" spans="4:7" ht="12.75">
      <c r="D812" s="72"/>
      <c r="G812" s="72"/>
    </row>
    <row r="813" spans="4:7" ht="12.75">
      <c r="D813" s="72"/>
      <c r="G813" s="72"/>
    </row>
    <row r="814" spans="4:7" ht="12.75">
      <c r="D814" s="72"/>
      <c r="G814" s="72"/>
    </row>
    <row r="815" spans="4:7" ht="12.75">
      <c r="D815" s="72"/>
      <c r="G815" s="72"/>
    </row>
    <row r="816" spans="4:7" ht="12.75">
      <c r="D816" s="72"/>
      <c r="G816" s="72"/>
    </row>
    <row r="817" spans="4:7" ht="12.75">
      <c r="D817" s="72"/>
      <c r="G817" s="72"/>
    </row>
    <row r="818" spans="4:7" ht="12.75">
      <c r="D818" s="72"/>
      <c r="G818" s="72"/>
    </row>
    <row r="819" spans="4:7" ht="12.75">
      <c r="D819" s="72"/>
      <c r="G819" s="72"/>
    </row>
    <row r="820" spans="4:7" ht="12.75">
      <c r="D820" s="72"/>
      <c r="G820" s="72"/>
    </row>
    <row r="821" spans="4:7" ht="12.75">
      <c r="D821" s="72"/>
      <c r="G821" s="72"/>
    </row>
    <row r="822" spans="4:7" ht="12.75">
      <c r="D822" s="72"/>
      <c r="G822" s="72"/>
    </row>
    <row r="823" spans="4:7" ht="12.75">
      <c r="D823" s="72"/>
      <c r="G823" s="72"/>
    </row>
    <row r="824" spans="4:7" ht="12.75">
      <c r="D824" s="72"/>
      <c r="G824" s="72"/>
    </row>
    <row r="825" spans="4:7" ht="12.75">
      <c r="D825" s="72"/>
      <c r="G825" s="72"/>
    </row>
    <row r="826" spans="4:7" ht="12.75">
      <c r="D826" s="72"/>
      <c r="G826" s="72"/>
    </row>
    <row r="827" spans="4:7" ht="12.75">
      <c r="D827" s="72"/>
      <c r="G827" s="72"/>
    </row>
    <row r="828" spans="4:7" ht="12.75">
      <c r="D828" s="72"/>
      <c r="G828" s="72"/>
    </row>
    <row r="829" spans="4:7" ht="12.75">
      <c r="D829" s="72"/>
      <c r="G829" s="72"/>
    </row>
    <row r="830" spans="4:7" ht="12.75">
      <c r="D830" s="72"/>
      <c r="G830" s="72"/>
    </row>
    <row r="831" spans="4:7" ht="12.75">
      <c r="D831" s="72"/>
      <c r="G831" s="72"/>
    </row>
    <row r="832" spans="4:7" ht="12.75">
      <c r="D832" s="72"/>
      <c r="G832" s="72"/>
    </row>
    <row r="833" spans="4:7" ht="12.75">
      <c r="D833" s="72"/>
      <c r="G833" s="72"/>
    </row>
    <row r="834" spans="4:7" ht="12.75">
      <c r="D834" s="72"/>
      <c r="G834" s="72"/>
    </row>
    <row r="835" spans="4:7" ht="12.75">
      <c r="D835" s="72"/>
      <c r="G835" s="72"/>
    </row>
    <row r="836" spans="4:7" ht="12.75">
      <c r="D836" s="72"/>
      <c r="G836" s="72"/>
    </row>
    <row r="837" spans="4:7" ht="12.75">
      <c r="D837" s="72"/>
      <c r="G837" s="72"/>
    </row>
    <row r="838" spans="4:7" ht="12.75">
      <c r="D838" s="72"/>
      <c r="G838" s="72"/>
    </row>
    <row r="839" spans="4:7" ht="12.75">
      <c r="D839" s="72"/>
      <c r="G839" s="72"/>
    </row>
    <row r="840" spans="4:7" ht="12.75">
      <c r="D840" s="72"/>
      <c r="G840" s="72"/>
    </row>
    <row r="841" spans="4:7" ht="12.75">
      <c r="D841" s="72"/>
      <c r="G841" s="72"/>
    </row>
    <row r="842" spans="4:7" ht="12.75">
      <c r="D842" s="72"/>
      <c r="G842" s="72"/>
    </row>
    <row r="843" spans="4:7" ht="12.75">
      <c r="D843" s="72"/>
      <c r="G843" s="72"/>
    </row>
    <row r="844" spans="4:7" ht="12.75">
      <c r="D844" s="72"/>
      <c r="G844" s="72"/>
    </row>
    <row r="845" spans="4:7" ht="12.75">
      <c r="D845" s="72"/>
      <c r="G845" s="72"/>
    </row>
    <row r="846" spans="4:7" ht="12.75">
      <c r="D846" s="72"/>
      <c r="G846" s="72"/>
    </row>
    <row r="847" spans="4:7" ht="12.75">
      <c r="D847" s="72"/>
      <c r="G847" s="72"/>
    </row>
    <row r="848" spans="4:7" ht="12.75">
      <c r="D848" s="72"/>
      <c r="G848" s="72"/>
    </row>
    <row r="849" spans="4:7" ht="12.75">
      <c r="D849" s="72"/>
      <c r="G849" s="72"/>
    </row>
    <row r="850" spans="4:7" ht="12.75">
      <c r="D850" s="72"/>
      <c r="G850" s="72"/>
    </row>
    <row r="851" spans="4:7" ht="12.75">
      <c r="D851" s="72"/>
      <c r="G851" s="72"/>
    </row>
    <row r="852" spans="4:7" ht="12.75">
      <c r="D852" s="72"/>
      <c r="G852" s="72"/>
    </row>
    <row r="853" spans="4:7" ht="12.75">
      <c r="D853" s="72"/>
      <c r="G853" s="72"/>
    </row>
    <row r="854" spans="4:7" ht="12.75">
      <c r="D854" s="72"/>
      <c r="G854" s="72"/>
    </row>
    <row r="855" spans="4:7" ht="12.75">
      <c r="D855" s="72"/>
      <c r="G855" s="72"/>
    </row>
    <row r="856" spans="4:7" ht="12.75">
      <c r="D856" s="72"/>
      <c r="G856" s="72"/>
    </row>
    <row r="857" spans="4:7" ht="12.75">
      <c r="D857" s="72"/>
      <c r="G857" s="72"/>
    </row>
    <row r="858" spans="4:7" ht="12.75">
      <c r="D858" s="72"/>
      <c r="G858" s="72"/>
    </row>
    <row r="859" spans="4:7" ht="12.75">
      <c r="D859" s="72"/>
      <c r="G859" s="72"/>
    </row>
    <row r="860" spans="4:7" ht="12.75">
      <c r="D860" s="72"/>
      <c r="G860" s="72"/>
    </row>
    <row r="861" spans="4:7" ht="12.75">
      <c r="D861" s="72"/>
      <c r="G861" s="72"/>
    </row>
    <row r="862" spans="4:7" ht="12.75">
      <c r="D862" s="72"/>
      <c r="G862" s="72"/>
    </row>
    <row r="863" spans="4:7" ht="12.75">
      <c r="D863" s="72"/>
      <c r="G863" s="72"/>
    </row>
    <row r="864" spans="4:7" ht="12.75">
      <c r="D864" s="72"/>
      <c r="G864" s="72"/>
    </row>
    <row r="865" spans="4:7" ht="12.75">
      <c r="D865" s="72"/>
      <c r="G865" s="72"/>
    </row>
    <row r="866" spans="4:7" ht="12.75">
      <c r="D866" s="72"/>
      <c r="G866" s="72"/>
    </row>
    <row r="867" spans="4:7" ht="12.75">
      <c r="D867" s="72"/>
      <c r="G867" s="72"/>
    </row>
    <row r="868" spans="4:7" ht="12.75">
      <c r="D868" s="72"/>
      <c r="G868" s="72"/>
    </row>
    <row r="869" spans="4:7" ht="12.75">
      <c r="D869" s="72"/>
      <c r="G869" s="72"/>
    </row>
    <row r="870" spans="4:7" ht="12.75">
      <c r="D870" s="72"/>
      <c r="G870" s="72"/>
    </row>
    <row r="871" spans="4:7" ht="12.75">
      <c r="D871" s="72"/>
      <c r="G871" s="72"/>
    </row>
    <row r="872" spans="4:7" ht="12.75">
      <c r="D872" s="72"/>
      <c r="G872" s="72"/>
    </row>
    <row r="873" spans="4:7" ht="12.75">
      <c r="D873" s="72"/>
      <c r="G873" s="72"/>
    </row>
    <row r="874" spans="4:7" ht="12.75">
      <c r="D874" s="72"/>
      <c r="G874" s="72"/>
    </row>
    <row r="875" spans="4:7" ht="12.75">
      <c r="D875" s="72"/>
      <c r="G875" s="72"/>
    </row>
    <row r="876" spans="4:7" ht="12.75">
      <c r="D876" s="72"/>
      <c r="G876" s="72"/>
    </row>
    <row r="877" spans="4:7" ht="12.75">
      <c r="D877" s="72"/>
      <c r="G877" s="72"/>
    </row>
    <row r="878" spans="4:7" ht="12.75">
      <c r="D878" s="72"/>
      <c r="G878" s="72"/>
    </row>
    <row r="879" spans="4:7" ht="12.75">
      <c r="D879" s="72"/>
      <c r="G879" s="72"/>
    </row>
    <row r="880" spans="4:7" ht="12.75">
      <c r="D880" s="72"/>
      <c r="G880" s="72"/>
    </row>
    <row r="881" spans="4:7" ht="12.75">
      <c r="D881" s="72"/>
      <c r="G881" s="72"/>
    </row>
    <row r="882" spans="4:7" ht="12.75">
      <c r="D882" s="72"/>
      <c r="G882" s="72"/>
    </row>
    <row r="883" spans="4:7" ht="12.75">
      <c r="D883" s="72"/>
      <c r="G883" s="72"/>
    </row>
    <row r="884" spans="4:7" ht="12.75">
      <c r="D884" s="72"/>
      <c r="G884" s="72"/>
    </row>
    <row r="885" spans="4:7" ht="12.75">
      <c r="D885" s="72"/>
      <c r="G885" s="72"/>
    </row>
    <row r="886" spans="4:7" ht="12.75">
      <c r="D886" s="72"/>
      <c r="G886" s="72"/>
    </row>
    <row r="887" spans="4:7" ht="12.75">
      <c r="D887" s="72"/>
      <c r="G887" s="72"/>
    </row>
    <row r="888" spans="4:7" ht="12.75">
      <c r="D888" s="72"/>
      <c r="G888" s="72"/>
    </row>
    <row r="889" spans="4:7" ht="12.75">
      <c r="D889" s="72"/>
      <c r="G889" s="72"/>
    </row>
    <row r="890" spans="4:7" ht="12.75">
      <c r="D890" s="72"/>
      <c r="G890" s="72"/>
    </row>
    <row r="891" spans="4:7" ht="12.75">
      <c r="D891" s="72"/>
      <c r="G891" s="72"/>
    </row>
    <row r="892" spans="4:7" ht="12.75">
      <c r="D892" s="72"/>
      <c r="G892" s="72"/>
    </row>
    <row r="893" spans="4:7" ht="12.75">
      <c r="D893" s="72"/>
      <c r="G893" s="72"/>
    </row>
    <row r="894" spans="4:7" ht="12.75">
      <c r="D894" s="72"/>
      <c r="G894" s="72"/>
    </row>
    <row r="895" spans="4:7" ht="12.75">
      <c r="D895" s="72"/>
      <c r="G895" s="72"/>
    </row>
    <row r="896" spans="4:7" ht="12.75">
      <c r="D896" s="72"/>
      <c r="G896" s="72"/>
    </row>
    <row r="897" spans="4:7" ht="12.75">
      <c r="D897" s="72"/>
      <c r="G897" s="72"/>
    </row>
    <row r="898" spans="4:7" ht="12.75">
      <c r="D898" s="72"/>
      <c r="G898" s="72"/>
    </row>
    <row r="899" spans="4:7" ht="12.75">
      <c r="D899" s="72"/>
      <c r="G899" s="72"/>
    </row>
    <row r="900" spans="4:7" ht="12.75">
      <c r="D900" s="72"/>
      <c r="G900" s="72"/>
    </row>
    <row r="901" spans="4:7" ht="12.75">
      <c r="D901" s="72"/>
      <c r="G901" s="72"/>
    </row>
    <row r="902" spans="4:7" ht="12.75">
      <c r="D902" s="72"/>
      <c r="G902" s="72"/>
    </row>
    <row r="903" spans="4:7" ht="12.75">
      <c r="D903" s="72"/>
      <c r="G903" s="72"/>
    </row>
    <row r="904" spans="4:7" ht="12.75">
      <c r="D904" s="72"/>
      <c r="G904" s="72"/>
    </row>
    <row r="905" spans="4:7" ht="12.75">
      <c r="D905" s="72"/>
      <c r="G905" s="72"/>
    </row>
    <row r="906" spans="4:7" ht="12.75">
      <c r="D906" s="72"/>
      <c r="G906" s="72"/>
    </row>
    <row r="907" spans="4:7" ht="12.75">
      <c r="D907" s="72"/>
      <c r="G907" s="72"/>
    </row>
    <row r="908" spans="4:7" ht="12.75">
      <c r="D908" s="72"/>
      <c r="G908" s="72"/>
    </row>
    <row r="909" spans="4:7" ht="12.75">
      <c r="D909" s="72"/>
      <c r="G909" s="72"/>
    </row>
    <row r="910" spans="4:7" ht="12.75">
      <c r="D910" s="72"/>
      <c r="G910" s="72"/>
    </row>
    <row r="911" spans="4:7" ht="12.75">
      <c r="D911" s="72"/>
      <c r="G911" s="72"/>
    </row>
    <row r="912" spans="4:7" ht="12.75">
      <c r="D912" s="72"/>
      <c r="G912" s="72"/>
    </row>
    <row r="913" spans="4:7" ht="12.75">
      <c r="D913" s="72"/>
      <c r="G913" s="72"/>
    </row>
    <row r="914" spans="4:7" ht="12.75">
      <c r="D914" s="72"/>
      <c r="G914" s="72"/>
    </row>
    <row r="915" spans="4:7" ht="12.75">
      <c r="D915" s="72"/>
      <c r="G915" s="72"/>
    </row>
    <row r="916" spans="4:7" ht="12.75">
      <c r="D916" s="72"/>
      <c r="G916" s="72"/>
    </row>
    <row r="917" spans="4:7" ht="12.75">
      <c r="D917" s="72"/>
      <c r="G917" s="72"/>
    </row>
    <row r="918" spans="4:7" ht="12.75">
      <c r="D918" s="72"/>
      <c r="G918" s="72"/>
    </row>
    <row r="919" spans="4:7" ht="12.75">
      <c r="D919" s="72"/>
      <c r="G919" s="72"/>
    </row>
    <row r="920" spans="4:7" ht="12.75">
      <c r="D920" s="72"/>
      <c r="G920" s="72"/>
    </row>
    <row r="921" spans="4:7" ht="12.75">
      <c r="D921" s="72"/>
      <c r="G921" s="72"/>
    </row>
    <row r="922" spans="4:7" ht="12.75">
      <c r="D922" s="72"/>
      <c r="G922" s="72"/>
    </row>
    <row r="923" spans="4:7" ht="12.75">
      <c r="D923" s="72"/>
      <c r="G923" s="72"/>
    </row>
    <row r="924" spans="4:7" ht="12.75">
      <c r="D924" s="72"/>
      <c r="G924" s="72"/>
    </row>
    <row r="925" spans="4:7" ht="12.75">
      <c r="D925" s="72"/>
      <c r="G925" s="72"/>
    </row>
    <row r="926" spans="4:7" ht="12.75">
      <c r="D926" s="72"/>
      <c r="G926" s="72"/>
    </row>
    <row r="927" spans="4:7" ht="12.75">
      <c r="D927" s="72"/>
      <c r="G927" s="72"/>
    </row>
    <row r="928" spans="4:7" ht="12.75">
      <c r="D928" s="72"/>
      <c r="G928" s="72"/>
    </row>
    <row r="929" spans="4:7" ht="12.75">
      <c r="D929" s="72"/>
      <c r="G929" s="72"/>
    </row>
    <row r="930" spans="4:7" ht="12.75">
      <c r="D930" s="72"/>
      <c r="G930" s="72"/>
    </row>
    <row r="931" spans="4:7" ht="12.75">
      <c r="D931" s="72"/>
      <c r="G931" s="72"/>
    </row>
    <row r="932" spans="4:7" ht="12.75">
      <c r="D932" s="72"/>
      <c r="G932" s="72"/>
    </row>
    <row r="933" spans="4:7" ht="12.75">
      <c r="D933" s="72"/>
      <c r="G933" s="72"/>
    </row>
    <row r="934" spans="4:7" ht="12.75">
      <c r="D934" s="72"/>
      <c r="G934" s="72"/>
    </row>
    <row r="935" spans="4:7" ht="12.75">
      <c r="D935" s="72"/>
      <c r="G935" s="72"/>
    </row>
    <row r="936" spans="4:7" ht="12.75">
      <c r="D936" s="72"/>
      <c r="G936" s="72"/>
    </row>
    <row r="937" spans="4:7" ht="12.75">
      <c r="D937" s="72"/>
      <c r="G937" s="72"/>
    </row>
    <row r="938" spans="4:7" ht="12.75">
      <c r="D938" s="72"/>
      <c r="G938" s="72"/>
    </row>
    <row r="939" spans="4:7" ht="12.75">
      <c r="D939" s="72"/>
      <c r="G939" s="72"/>
    </row>
    <row r="940" spans="4:7" ht="12.75">
      <c r="D940" s="72"/>
      <c r="G940" s="72"/>
    </row>
    <row r="941" spans="4:7" ht="12.75">
      <c r="D941" s="72"/>
      <c r="G941" s="72"/>
    </row>
    <row r="942" spans="4:7" ht="12.75">
      <c r="D942" s="72"/>
      <c r="G942" s="72"/>
    </row>
    <row r="943" spans="4:7" ht="12.75">
      <c r="D943" s="72"/>
      <c r="G943" s="72"/>
    </row>
    <row r="944" spans="4:7" ht="12.75">
      <c r="D944" s="72"/>
      <c r="G944" s="72"/>
    </row>
    <row r="945" spans="4:7" ht="12.75">
      <c r="D945" s="72"/>
      <c r="G945" s="72"/>
    </row>
    <row r="946" spans="4:7" ht="12.75">
      <c r="D946" s="72"/>
      <c r="G946" s="72"/>
    </row>
    <row r="947" spans="4:7" ht="12.75">
      <c r="D947" s="72"/>
      <c r="G947" s="72"/>
    </row>
    <row r="948" spans="4:7" ht="12.75">
      <c r="D948" s="72"/>
      <c r="G948" s="72"/>
    </row>
    <row r="949" spans="4:7" ht="12.75">
      <c r="D949" s="72"/>
      <c r="G949" s="72"/>
    </row>
    <row r="950" spans="4:7" ht="12.75">
      <c r="D950" s="72"/>
      <c r="G950" s="72"/>
    </row>
    <row r="951" spans="4:7" ht="12.75">
      <c r="D951" s="72"/>
      <c r="G951" s="72"/>
    </row>
    <row r="952" spans="4:7" ht="12.75">
      <c r="D952" s="72"/>
      <c r="G952" s="72"/>
    </row>
    <row r="953" spans="4:7" ht="12.75">
      <c r="D953" s="72"/>
      <c r="G953" s="72"/>
    </row>
    <row r="954" spans="4:7" ht="12.75">
      <c r="D954" s="72"/>
      <c r="G954" s="72"/>
    </row>
    <row r="955" spans="4:7" ht="12.75">
      <c r="D955" s="72"/>
      <c r="G955" s="72"/>
    </row>
    <row r="956" spans="4:7" ht="12.75">
      <c r="D956" s="72"/>
      <c r="G956" s="72"/>
    </row>
    <row r="957" spans="4:7" ht="12.75">
      <c r="D957" s="72"/>
      <c r="G957" s="72"/>
    </row>
    <row r="958" spans="4:7" ht="12.75">
      <c r="D958" s="72"/>
      <c r="G958" s="72"/>
    </row>
    <row r="959" spans="4:7" ht="12.75">
      <c r="D959" s="72"/>
      <c r="G959" s="72"/>
    </row>
    <row r="960" spans="4:7" ht="12.75">
      <c r="D960" s="72"/>
      <c r="G960" s="72"/>
    </row>
    <row r="961" spans="4:7" ht="12.75">
      <c r="D961" s="72"/>
      <c r="G961" s="72"/>
    </row>
    <row r="962" spans="4:7" ht="12.75">
      <c r="D962" s="72"/>
      <c r="G962" s="72"/>
    </row>
    <row r="963" spans="4:7" ht="12.75">
      <c r="D963" s="72"/>
      <c r="G963" s="72"/>
    </row>
    <row r="964" spans="4:7" ht="12.75">
      <c r="D964" s="72"/>
      <c r="G964" s="72"/>
    </row>
    <row r="965" spans="4:7" ht="12.75">
      <c r="D965" s="72"/>
      <c r="G965" s="72"/>
    </row>
    <row r="966" spans="4:7" ht="12.75">
      <c r="D966" s="72"/>
      <c r="G966" s="72"/>
    </row>
    <row r="967" spans="4:7" ht="12.75">
      <c r="D967" s="72"/>
      <c r="G967" s="72"/>
    </row>
    <row r="968" spans="4:7" ht="12.75">
      <c r="D968" s="72"/>
      <c r="G968" s="72"/>
    </row>
    <row r="969" spans="4:7" ht="12.75">
      <c r="D969" s="72"/>
      <c r="G969" s="72"/>
    </row>
    <row r="970" spans="4:7" ht="12.75">
      <c r="D970" s="72"/>
      <c r="G970" s="72"/>
    </row>
    <row r="971" spans="4:7" ht="12.75">
      <c r="D971" s="72"/>
      <c r="G971" s="72"/>
    </row>
    <row r="972" spans="4:7" ht="12.75">
      <c r="D972" s="72"/>
      <c r="G972" s="72"/>
    </row>
    <row r="973" spans="4:7" ht="12.75">
      <c r="D973" s="72"/>
      <c r="G973" s="72"/>
    </row>
    <row r="974" spans="4:7" ht="12.75">
      <c r="D974" s="72"/>
      <c r="G974" s="72"/>
    </row>
    <row r="975" spans="4:7" ht="12.75">
      <c r="D975" s="72"/>
      <c r="G975" s="72"/>
    </row>
    <row r="976" spans="4:7" ht="12.75">
      <c r="D976" s="72"/>
      <c r="G976" s="72"/>
    </row>
    <row r="977" spans="4:7" ht="12.75">
      <c r="D977" s="72"/>
      <c r="G977" s="72"/>
    </row>
    <row r="978" spans="4:7" ht="12.75">
      <c r="D978" s="72"/>
      <c r="G978" s="72"/>
    </row>
    <row r="979" spans="4:7" ht="12.75">
      <c r="D979" s="72"/>
      <c r="G979" s="72"/>
    </row>
    <row r="980" spans="4:7" ht="12.75">
      <c r="D980" s="72"/>
      <c r="G980" s="72"/>
    </row>
    <row r="981" spans="4:7" ht="12.75">
      <c r="D981" s="72"/>
      <c r="G981" s="72"/>
    </row>
    <row r="982" spans="4:7" ht="12.75">
      <c r="D982" s="72"/>
      <c r="G982" s="72"/>
    </row>
    <row r="983" spans="4:7" ht="12.75">
      <c r="D983" s="72"/>
      <c r="G983" s="72"/>
    </row>
    <row r="984" spans="4:7" ht="12.75">
      <c r="D984" s="72"/>
      <c r="G984" s="72"/>
    </row>
    <row r="985" spans="4:7" ht="12.75">
      <c r="D985" s="72"/>
      <c r="G985" s="72"/>
    </row>
    <row r="986" spans="4:7" ht="12.75">
      <c r="D986" s="72"/>
      <c r="G986" s="72"/>
    </row>
    <row r="987" spans="4:7" ht="12.75">
      <c r="D987" s="72"/>
      <c r="G987" s="72"/>
    </row>
    <row r="988" spans="4:7" ht="12.75">
      <c r="D988" s="72"/>
      <c r="G988" s="72"/>
    </row>
    <row r="989" spans="4:7" ht="12.75">
      <c r="D989" s="72"/>
      <c r="G989" s="72"/>
    </row>
    <row r="990" spans="4:7" ht="12.75">
      <c r="D990" s="72"/>
      <c r="G990" s="72"/>
    </row>
    <row r="991" spans="4:7" ht="12.75">
      <c r="D991" s="72"/>
      <c r="G991" s="72"/>
    </row>
    <row r="992" spans="4:7" ht="12.75">
      <c r="D992" s="72"/>
      <c r="G992" s="72"/>
    </row>
    <row r="993" spans="4:7" ht="12.75">
      <c r="D993" s="72"/>
      <c r="G993" s="72"/>
    </row>
    <row r="994" spans="4:7" ht="12.75">
      <c r="D994" s="72"/>
      <c r="G994" s="72"/>
    </row>
    <row r="995" spans="4:7" ht="12.75">
      <c r="D995" s="72"/>
      <c r="G995" s="72"/>
    </row>
    <row r="996" spans="4:7" ht="12.75">
      <c r="D996" s="72"/>
      <c r="G996" s="72"/>
    </row>
    <row r="997" spans="4:7" ht="12.75">
      <c r="D997" s="72"/>
      <c r="G997" s="72"/>
    </row>
    <row r="998" spans="4:7" ht="12.75">
      <c r="D998" s="72"/>
      <c r="G998" s="72"/>
    </row>
    <row r="999" spans="4:7" ht="12.75">
      <c r="D999" s="72"/>
      <c r="G999" s="72"/>
    </row>
  </sheetData>
  <mergeCells count="3">
    <mergeCell ref="A1:A2"/>
    <mergeCell ref="B1:G1"/>
    <mergeCell ref="K1:N1"/>
  </mergeCells>
  <hyperlinks>
    <hyperlink ref="K1" r:id="rId1"/>
  </hyperlinks>
  <printOptions horizontalCentered="1" gridLines="1"/>
  <pageMargins left="0.7" right="0.7" top="0.75" bottom="0.75" header="0" footer="0"/>
  <pageSetup paperSize="9" scale="7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C99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.75" customHeight="1"/>
  <cols>
    <col min="1" max="1" width="15.5703125" customWidth="1"/>
    <col min="2" max="2" width="10.7109375" customWidth="1"/>
    <col min="3" max="3" width="6.7109375" customWidth="1"/>
    <col min="5" max="5" width="6.7109375" customWidth="1"/>
    <col min="7" max="7" width="7.5703125" customWidth="1"/>
    <col min="9" max="9" width="7" customWidth="1"/>
    <col min="11" max="11" width="6.7109375" customWidth="1"/>
    <col min="13" max="13" width="6.85546875" customWidth="1"/>
    <col min="14" max="14" width="11" customWidth="1"/>
    <col min="15" max="15" width="7.140625" customWidth="1"/>
    <col min="16" max="16" width="10.85546875" customWidth="1"/>
    <col min="17" max="17" width="6.28515625" customWidth="1"/>
    <col min="18" max="18" width="11.140625" customWidth="1"/>
    <col min="19" max="19" width="7.28515625" customWidth="1"/>
    <col min="20" max="20" width="13" customWidth="1"/>
    <col min="21" max="21" width="7.7109375" customWidth="1"/>
    <col min="22" max="22" width="12.42578125" customWidth="1"/>
    <col min="23" max="23" width="7.140625" customWidth="1"/>
    <col min="24" max="24" width="11.42578125" customWidth="1"/>
    <col min="25" max="25" width="7.42578125" customWidth="1"/>
    <col min="26" max="26" width="12.85546875" customWidth="1"/>
    <col min="27" max="27" width="7.28515625" customWidth="1"/>
    <col min="28" max="28" width="12.28515625" customWidth="1"/>
    <col min="29" max="29" width="7.85546875" customWidth="1"/>
    <col min="30" max="30" width="11.140625" customWidth="1"/>
    <col min="31" max="31" width="7.42578125" customWidth="1"/>
    <col min="32" max="32" width="11" customWidth="1"/>
    <col min="33" max="33" width="7.85546875" customWidth="1"/>
    <col min="34" max="34" width="10.140625" customWidth="1"/>
    <col min="35" max="35" width="7.42578125" customWidth="1"/>
    <col min="36" max="36" width="10.5703125" customWidth="1"/>
    <col min="37" max="37" width="7.5703125" customWidth="1"/>
    <col min="38" max="38" width="17.7109375" customWidth="1"/>
    <col min="39" max="39" width="9.140625" customWidth="1"/>
    <col min="41" max="41" width="7" customWidth="1"/>
    <col min="42" max="42" width="13" customWidth="1"/>
    <col min="43" max="43" width="7.5703125" customWidth="1"/>
    <col min="45" max="45" width="7.140625" customWidth="1"/>
    <col min="46" max="46" width="11.7109375" customWidth="1"/>
    <col min="47" max="47" width="8.140625" customWidth="1"/>
    <col min="48" max="48" width="10.28515625" customWidth="1"/>
    <col min="49" max="49" width="8" customWidth="1"/>
    <col min="50" max="50" width="11.140625" customWidth="1"/>
    <col min="51" max="51" width="7.7109375" customWidth="1"/>
    <col min="52" max="52" width="12.140625" customWidth="1"/>
    <col min="53" max="53" width="8" customWidth="1"/>
    <col min="54" max="54" width="10.5703125" customWidth="1"/>
    <col min="55" max="55" width="8" customWidth="1"/>
    <col min="56" max="56" width="12" customWidth="1"/>
    <col min="57" max="57" width="8.140625" customWidth="1"/>
    <col min="59" max="59" width="7.7109375" customWidth="1"/>
    <col min="61" max="61" width="7.5703125" customWidth="1"/>
    <col min="62" max="62" width="15.85546875" customWidth="1"/>
    <col min="63" max="63" width="7.5703125" customWidth="1"/>
    <col min="64" max="64" width="15.7109375" customWidth="1"/>
    <col min="65" max="65" width="7.7109375" customWidth="1"/>
    <col min="66" max="66" width="15.28515625" customWidth="1"/>
    <col min="67" max="67" width="8.140625" customWidth="1"/>
    <col min="68" max="68" width="11.42578125" customWidth="1"/>
    <col min="69" max="69" width="7.7109375" customWidth="1"/>
    <col min="70" max="70" width="12.7109375" customWidth="1"/>
    <col min="71" max="71" width="7.7109375" customWidth="1"/>
    <col min="72" max="72" width="9" customWidth="1"/>
    <col min="73" max="73" width="7.7109375" customWidth="1"/>
    <col min="74" max="74" width="15.42578125" customWidth="1"/>
    <col min="75" max="75" width="13.140625" customWidth="1"/>
    <col min="76" max="76" width="11.5703125" customWidth="1"/>
    <col min="77" max="77" width="7.85546875" customWidth="1"/>
    <col min="79" max="79" width="9.140625" customWidth="1"/>
    <col min="80" max="80" width="10.85546875" customWidth="1"/>
    <col min="81" max="81" width="8.28515625" customWidth="1"/>
    <col min="82" max="82" width="11.7109375" customWidth="1"/>
    <col min="83" max="83" width="7.85546875" customWidth="1"/>
    <col min="85" max="85" width="8" customWidth="1"/>
    <col min="86" max="86" width="15.28515625" customWidth="1"/>
    <col min="87" max="87" width="7.7109375" customWidth="1"/>
    <col min="88" max="88" width="10.140625" customWidth="1"/>
    <col min="89" max="89" width="8.42578125" customWidth="1"/>
    <col min="90" max="90" width="11" customWidth="1"/>
    <col min="91" max="91" width="8.140625" customWidth="1"/>
    <col min="93" max="93" width="7.7109375" customWidth="1"/>
    <col min="95" max="95" width="8.42578125" customWidth="1"/>
    <col min="96" max="96" width="11.85546875" customWidth="1"/>
    <col min="97" max="97" width="8" customWidth="1"/>
    <col min="98" max="98" width="11.140625" customWidth="1"/>
    <col min="99" max="99" width="7.85546875" customWidth="1"/>
    <col min="100" max="100" width="10.5703125" customWidth="1"/>
    <col min="101" max="101" width="7.5703125" customWidth="1"/>
    <col min="103" max="103" width="8" customWidth="1"/>
    <col min="105" max="105" width="11" customWidth="1"/>
    <col min="107" max="107" width="8.85546875" customWidth="1"/>
  </cols>
  <sheetData>
    <row r="1" spans="1:107" ht="21" customHeight="1">
      <c r="A1" s="74">
        <v>0</v>
      </c>
      <c r="B1" s="223" t="s">
        <v>128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24"/>
      <c r="AM1" s="220"/>
      <c r="AN1" s="223" t="s">
        <v>129</v>
      </c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25" t="s">
        <v>130</v>
      </c>
      <c r="BW1" s="220"/>
      <c r="BX1" s="223" t="s">
        <v>128</v>
      </c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22" t="s">
        <v>131</v>
      </c>
      <c r="DA1" s="219"/>
      <c r="DB1" s="219"/>
      <c r="DC1" s="220"/>
    </row>
    <row r="2" spans="1:107" ht="99" customHeight="1">
      <c r="A2" s="5" t="s">
        <v>90</v>
      </c>
      <c r="B2" s="75" t="s">
        <v>132</v>
      </c>
      <c r="C2" s="76" t="s">
        <v>133</v>
      </c>
      <c r="D2" s="75" t="s">
        <v>134</v>
      </c>
      <c r="E2" s="76" t="s">
        <v>133</v>
      </c>
      <c r="F2" s="75" t="s">
        <v>135</v>
      </c>
      <c r="G2" s="76" t="s">
        <v>133</v>
      </c>
      <c r="H2" s="75" t="s">
        <v>136</v>
      </c>
      <c r="I2" s="76" t="s">
        <v>133</v>
      </c>
      <c r="J2" s="75" t="s">
        <v>137</v>
      </c>
      <c r="K2" s="76" t="s">
        <v>133</v>
      </c>
      <c r="L2" s="75" t="s">
        <v>138</v>
      </c>
      <c r="M2" s="76" t="s">
        <v>133</v>
      </c>
      <c r="N2" s="75" t="s">
        <v>139</v>
      </c>
      <c r="O2" s="76" t="s">
        <v>133</v>
      </c>
      <c r="P2" s="75" t="s">
        <v>140</v>
      </c>
      <c r="Q2" s="76" t="s">
        <v>133</v>
      </c>
      <c r="R2" s="75" t="s">
        <v>141</v>
      </c>
      <c r="S2" s="76" t="s">
        <v>133</v>
      </c>
      <c r="T2" s="75" t="s">
        <v>142</v>
      </c>
      <c r="U2" s="76" t="s">
        <v>133</v>
      </c>
      <c r="V2" s="75" t="s">
        <v>143</v>
      </c>
      <c r="W2" s="76" t="s">
        <v>133</v>
      </c>
      <c r="X2" s="75" t="s">
        <v>144</v>
      </c>
      <c r="Y2" s="76" t="s">
        <v>133</v>
      </c>
      <c r="Z2" s="75" t="s">
        <v>145</v>
      </c>
      <c r="AA2" s="76" t="s">
        <v>133</v>
      </c>
      <c r="AB2" s="75" t="s">
        <v>146</v>
      </c>
      <c r="AC2" s="76" t="s">
        <v>133</v>
      </c>
      <c r="AD2" s="75" t="s">
        <v>147</v>
      </c>
      <c r="AE2" s="76" t="s">
        <v>133</v>
      </c>
      <c r="AF2" s="75" t="s">
        <v>148</v>
      </c>
      <c r="AG2" s="76" t="s">
        <v>133</v>
      </c>
      <c r="AH2" s="75" t="s">
        <v>149</v>
      </c>
      <c r="AI2" s="76" t="s">
        <v>133</v>
      </c>
      <c r="AJ2" s="75" t="s">
        <v>150</v>
      </c>
      <c r="AK2" s="76" t="s">
        <v>133</v>
      </c>
      <c r="AL2" s="77" t="s">
        <v>151</v>
      </c>
      <c r="AM2" s="78" t="s">
        <v>152</v>
      </c>
      <c r="AN2" s="75" t="s">
        <v>153</v>
      </c>
      <c r="AO2" s="79" t="s">
        <v>133</v>
      </c>
      <c r="AP2" s="75" t="s">
        <v>154</v>
      </c>
      <c r="AQ2" s="79" t="s">
        <v>133</v>
      </c>
      <c r="AR2" s="75" t="s">
        <v>155</v>
      </c>
      <c r="AS2" s="79" t="s">
        <v>133</v>
      </c>
      <c r="AT2" s="75" t="s">
        <v>156</v>
      </c>
      <c r="AU2" s="79" t="s">
        <v>133</v>
      </c>
      <c r="AV2" s="75" t="s">
        <v>157</v>
      </c>
      <c r="AW2" s="79" t="s">
        <v>133</v>
      </c>
      <c r="AX2" s="75" t="s">
        <v>158</v>
      </c>
      <c r="AY2" s="79" t="s">
        <v>133</v>
      </c>
      <c r="AZ2" s="75" t="s">
        <v>159</v>
      </c>
      <c r="BA2" s="79" t="s">
        <v>133</v>
      </c>
      <c r="BB2" s="75" t="s">
        <v>160</v>
      </c>
      <c r="BC2" s="79" t="s">
        <v>133</v>
      </c>
      <c r="BD2" s="75" t="s">
        <v>161</v>
      </c>
      <c r="BE2" s="79" t="s">
        <v>133</v>
      </c>
      <c r="BF2" s="75" t="s">
        <v>162</v>
      </c>
      <c r="BG2" s="79" t="s">
        <v>133</v>
      </c>
      <c r="BH2" s="75" t="s">
        <v>163</v>
      </c>
      <c r="BI2" s="79" t="s">
        <v>133</v>
      </c>
      <c r="BJ2" s="75" t="s">
        <v>164</v>
      </c>
      <c r="BK2" s="79" t="s">
        <v>133</v>
      </c>
      <c r="BL2" s="75" t="s">
        <v>165</v>
      </c>
      <c r="BM2" s="79" t="s">
        <v>133</v>
      </c>
      <c r="BN2" s="80" t="s">
        <v>166</v>
      </c>
      <c r="BO2" s="79" t="s">
        <v>133</v>
      </c>
      <c r="BP2" s="75" t="s">
        <v>167</v>
      </c>
      <c r="BQ2" s="79" t="s">
        <v>133</v>
      </c>
      <c r="BR2" s="75" t="s">
        <v>168</v>
      </c>
      <c r="BS2" s="79" t="s">
        <v>133</v>
      </c>
      <c r="BT2" s="75" t="s">
        <v>169</v>
      </c>
      <c r="BU2" s="79" t="s">
        <v>133</v>
      </c>
      <c r="BV2" s="81" t="s">
        <v>170</v>
      </c>
      <c r="BW2" s="82" t="s">
        <v>171</v>
      </c>
      <c r="BX2" s="75" t="s">
        <v>172</v>
      </c>
      <c r="BY2" s="79" t="s">
        <v>133</v>
      </c>
      <c r="BZ2" s="75" t="s">
        <v>173</v>
      </c>
      <c r="CA2" s="79" t="s">
        <v>133</v>
      </c>
      <c r="CB2" s="75" t="s">
        <v>174</v>
      </c>
      <c r="CC2" s="79" t="s">
        <v>133</v>
      </c>
      <c r="CD2" s="75" t="s">
        <v>175</v>
      </c>
      <c r="CE2" s="79" t="s">
        <v>133</v>
      </c>
      <c r="CF2" s="75" t="s">
        <v>176</v>
      </c>
      <c r="CG2" s="79" t="s">
        <v>133</v>
      </c>
      <c r="CH2" s="75" t="s">
        <v>177</v>
      </c>
      <c r="CI2" s="79" t="s">
        <v>133</v>
      </c>
      <c r="CJ2" s="75" t="s">
        <v>178</v>
      </c>
      <c r="CK2" s="79" t="s">
        <v>133</v>
      </c>
      <c r="CL2" s="75" t="s">
        <v>179</v>
      </c>
      <c r="CM2" s="79" t="s">
        <v>133</v>
      </c>
      <c r="CN2" s="75" t="s">
        <v>180</v>
      </c>
      <c r="CO2" s="79" t="s">
        <v>133</v>
      </c>
      <c r="CP2" s="75" t="s">
        <v>181</v>
      </c>
      <c r="CQ2" s="79" t="s">
        <v>133</v>
      </c>
      <c r="CR2" s="75" t="s">
        <v>182</v>
      </c>
      <c r="CS2" s="79" t="s">
        <v>133</v>
      </c>
      <c r="CT2" s="75" t="s">
        <v>183</v>
      </c>
      <c r="CU2" s="79" t="s">
        <v>133</v>
      </c>
      <c r="CV2" s="75" t="s">
        <v>184</v>
      </c>
      <c r="CW2" s="79" t="s">
        <v>133</v>
      </c>
      <c r="CX2" s="75" t="s">
        <v>185</v>
      </c>
      <c r="CY2" s="79" t="s">
        <v>133</v>
      </c>
      <c r="CZ2" s="81" t="s">
        <v>186</v>
      </c>
      <c r="DA2" s="83" t="s">
        <v>187</v>
      </c>
      <c r="DB2" s="84" t="s">
        <v>188</v>
      </c>
      <c r="DC2" s="83" t="s">
        <v>189</v>
      </c>
    </row>
    <row r="3" spans="1:107" ht="17.25" customHeight="1">
      <c r="A3" s="85" t="s">
        <v>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86">
        <f t="shared" ref="AL3:AL65" si="0">SUM(B3+D3+H3+J3+L3+N3+P3+R3+T3+V3+X3+Z3+AB3+AD3+AF3+AH3+AJ3+F3)</f>
        <v>0</v>
      </c>
      <c r="AM3" s="86">
        <f t="shared" ref="AM3:AM23" si="1">AK3+AI3+AG3+AE3+AC3+AA3+Y3+W3+U3+S3+Q3+O3+M3+K3+I3+E3+C3+G3</f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86">
        <f t="shared" ref="BV3:BV18" si="2">SUM(AN3+AP3+AR3+AT3+AV3+AX3+AZ3+BB3+BD3+BF3+BH3+BJ3+BL3+BN3+BP3+BR3+BT3)</f>
        <v>0</v>
      </c>
      <c r="BW3" s="86">
        <f t="shared" ref="BW3:BW18" si="3">BU3+BS3+BQ3+BO3+BM3+BK3+BI3+BG3+BE3+BC3+BA3+AY3+AW3+AU3+AS3+AQ3+AO3</f>
        <v>0</v>
      </c>
      <c r="BX3" s="10">
        <v>2</v>
      </c>
      <c r="BY3" s="10">
        <v>80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1</v>
      </c>
      <c r="CM3" s="10">
        <v>40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86">
        <f t="shared" ref="CZ3:CZ65" si="4">SUM(CX3+CV3+CT3+CR3+CP3+CN3+CL3+CJ3+CH3+CF3+CD3+CB3+BZ3+BX3)</f>
        <v>3</v>
      </c>
      <c r="DA3" s="86">
        <f t="shared" ref="DA3:DA65" si="5">CY3+CW3+CU3+CS3+CQ3+CO3+CM3+CK3+CI3+CG3+CE3+CC3+CA3+BY3</f>
        <v>120</v>
      </c>
      <c r="DB3" s="87">
        <f t="shared" ref="DB3:DC3" si="6">BV3+AL3+CZ3</f>
        <v>3</v>
      </c>
      <c r="DC3" s="86">
        <f t="shared" si="6"/>
        <v>120</v>
      </c>
    </row>
    <row r="4" spans="1:107" ht="15.75" customHeight="1">
      <c r="A4" s="85" t="s">
        <v>66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86">
        <f t="shared" si="0"/>
        <v>0</v>
      </c>
      <c r="AM4" s="86">
        <f t="shared" si="1"/>
        <v>0</v>
      </c>
      <c r="AN4" s="10">
        <v>0</v>
      </c>
      <c r="AO4" s="10">
        <v>0</v>
      </c>
      <c r="AP4" s="10">
        <v>0</v>
      </c>
      <c r="AQ4" s="10">
        <v>0</v>
      </c>
      <c r="AR4" s="10"/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/>
      <c r="BR4" s="10">
        <v>0</v>
      </c>
      <c r="BS4" s="10">
        <v>0</v>
      </c>
      <c r="BT4" s="10">
        <v>0</v>
      </c>
      <c r="BU4" s="10">
        <v>0</v>
      </c>
      <c r="BV4" s="86">
        <f t="shared" si="2"/>
        <v>0</v>
      </c>
      <c r="BW4" s="86">
        <f t="shared" si="3"/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10">
        <v>0</v>
      </c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86">
        <f t="shared" si="4"/>
        <v>0</v>
      </c>
      <c r="DA4" s="86">
        <f t="shared" si="5"/>
        <v>0</v>
      </c>
      <c r="DB4" s="88">
        <f t="shared" ref="DB4:DC4" si="7">BV4+AL4+CZ4</f>
        <v>0</v>
      </c>
      <c r="DC4" s="86">
        <f t="shared" si="7"/>
        <v>0</v>
      </c>
    </row>
    <row r="5" spans="1:107" ht="12.75">
      <c r="A5" s="85" t="s">
        <v>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86">
        <f t="shared" si="0"/>
        <v>0</v>
      </c>
      <c r="AM5" s="86">
        <f t="shared" si="1"/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1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86">
        <f t="shared" si="2"/>
        <v>1</v>
      </c>
      <c r="BW5" s="86">
        <f t="shared" si="3"/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1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0</v>
      </c>
      <c r="CZ5" s="86">
        <f t="shared" si="4"/>
        <v>1</v>
      </c>
      <c r="DA5" s="86">
        <f t="shared" si="5"/>
        <v>0</v>
      </c>
      <c r="DB5" s="88">
        <f t="shared" ref="DB5:DC5" si="8">BV5+AL5+CZ5</f>
        <v>2</v>
      </c>
      <c r="DC5" s="86">
        <f t="shared" si="8"/>
        <v>0</v>
      </c>
    </row>
    <row r="6" spans="1:107" ht="12.75">
      <c r="A6" s="85" t="s">
        <v>2</v>
      </c>
      <c r="B6" s="10">
        <v>1</v>
      </c>
      <c r="C6" s="10">
        <v>20</v>
      </c>
      <c r="D6" s="10">
        <v>1</v>
      </c>
      <c r="E6" s="10">
        <v>22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2</v>
      </c>
      <c r="U6" s="10">
        <v>50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86">
        <f t="shared" si="0"/>
        <v>4</v>
      </c>
      <c r="AM6" s="86">
        <f t="shared" si="1"/>
        <v>92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/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86">
        <f t="shared" si="2"/>
        <v>0</v>
      </c>
      <c r="BW6" s="86">
        <f t="shared" si="3"/>
        <v>0</v>
      </c>
      <c r="BX6" s="10">
        <v>0</v>
      </c>
      <c r="BY6" s="10">
        <v>0</v>
      </c>
      <c r="BZ6" s="10">
        <v>1</v>
      </c>
      <c r="CA6" s="10">
        <v>36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86">
        <f t="shared" si="4"/>
        <v>1</v>
      </c>
      <c r="DA6" s="86">
        <f t="shared" si="5"/>
        <v>36</v>
      </c>
      <c r="DB6" s="88">
        <f t="shared" ref="DB6:DC6" si="9">BV6+AL6+CZ6</f>
        <v>5</v>
      </c>
      <c r="DC6" s="86">
        <f t="shared" si="9"/>
        <v>128</v>
      </c>
    </row>
    <row r="7" spans="1:107" ht="12.75">
      <c r="A7" s="85" t="s">
        <v>3</v>
      </c>
      <c r="B7" s="10">
        <v>0</v>
      </c>
      <c r="C7" s="10">
        <v>0</v>
      </c>
      <c r="D7" s="10">
        <v>1</v>
      </c>
      <c r="E7" s="10">
        <v>25</v>
      </c>
      <c r="F7" s="10">
        <v>0</v>
      </c>
      <c r="G7" s="10">
        <v>0</v>
      </c>
      <c r="H7" s="10">
        <v>1</v>
      </c>
      <c r="I7" s="10">
        <v>25</v>
      </c>
      <c r="J7" s="10">
        <v>0</v>
      </c>
      <c r="K7" s="10">
        <v>0</v>
      </c>
      <c r="L7" s="10">
        <v>0</v>
      </c>
      <c r="M7" s="10">
        <v>0</v>
      </c>
      <c r="N7" s="10">
        <v>1</v>
      </c>
      <c r="O7" s="10">
        <v>18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86">
        <f t="shared" si="0"/>
        <v>3</v>
      </c>
      <c r="AM7" s="86">
        <f t="shared" si="1"/>
        <v>68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86">
        <f t="shared" si="2"/>
        <v>0</v>
      </c>
      <c r="BW7" s="86">
        <f t="shared" si="3"/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1</v>
      </c>
      <c r="CW7" s="10">
        <v>40</v>
      </c>
      <c r="CX7" s="10"/>
      <c r="CY7" s="10"/>
      <c r="CZ7" s="86">
        <f t="shared" si="4"/>
        <v>1</v>
      </c>
      <c r="DA7" s="86">
        <f t="shared" si="5"/>
        <v>40</v>
      </c>
      <c r="DB7" s="88">
        <f t="shared" ref="DB7:DC7" si="10">BV7+AL7+CZ7</f>
        <v>4</v>
      </c>
      <c r="DC7" s="86">
        <f t="shared" si="10"/>
        <v>108</v>
      </c>
    </row>
    <row r="8" spans="1:107" ht="12.75">
      <c r="A8" s="85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86">
        <f t="shared" si="0"/>
        <v>0</v>
      </c>
      <c r="AM8" s="86">
        <f t="shared" si="1"/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86">
        <f t="shared" si="2"/>
        <v>0</v>
      </c>
      <c r="BW8" s="86">
        <f t="shared" si="3"/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89">
        <v>0</v>
      </c>
      <c r="CO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86">
        <f t="shared" si="4"/>
        <v>0</v>
      </c>
      <c r="DA8" s="86">
        <f t="shared" si="5"/>
        <v>0</v>
      </c>
      <c r="DB8" s="88">
        <f t="shared" ref="DB8:DC8" si="11">BV8+AL8+CZ8</f>
        <v>0</v>
      </c>
      <c r="DC8" s="86">
        <f t="shared" si="11"/>
        <v>0</v>
      </c>
    </row>
    <row r="9" spans="1:107" ht="12.75">
      <c r="A9" s="85" t="s">
        <v>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86">
        <f t="shared" si="0"/>
        <v>0</v>
      </c>
      <c r="AM9" s="86">
        <f t="shared" si="1"/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86">
        <f t="shared" si="2"/>
        <v>0</v>
      </c>
      <c r="BW9" s="86">
        <f t="shared" si="3"/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86">
        <f t="shared" si="4"/>
        <v>0</v>
      </c>
      <c r="DA9" s="86">
        <f t="shared" si="5"/>
        <v>0</v>
      </c>
      <c r="DB9" s="88">
        <f t="shared" ref="DB9:DC9" si="12">BV9+AL9+CZ9</f>
        <v>0</v>
      </c>
      <c r="DC9" s="86">
        <f t="shared" si="12"/>
        <v>0</v>
      </c>
    </row>
    <row r="10" spans="1:107" ht="12.75">
      <c r="A10" s="85" t="s">
        <v>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86">
        <f t="shared" si="0"/>
        <v>0</v>
      </c>
      <c r="AM10" s="86">
        <f t="shared" si="1"/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86">
        <f t="shared" si="2"/>
        <v>0</v>
      </c>
      <c r="BW10" s="86">
        <f t="shared" si="3"/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86">
        <f t="shared" si="4"/>
        <v>0</v>
      </c>
      <c r="DA10" s="86">
        <f t="shared" si="5"/>
        <v>0</v>
      </c>
      <c r="DB10" s="88">
        <f t="shared" ref="DB10:DC10" si="13">BV10+AL10+CZ10</f>
        <v>0</v>
      </c>
      <c r="DC10" s="86">
        <f t="shared" si="13"/>
        <v>0</v>
      </c>
    </row>
    <row r="11" spans="1:107" ht="12.75">
      <c r="A11" s="90" t="s">
        <v>7</v>
      </c>
      <c r="B11" s="10">
        <v>0</v>
      </c>
      <c r="C11" s="10">
        <v>0</v>
      </c>
      <c r="D11" s="10">
        <v>1</v>
      </c>
      <c r="E11" s="10">
        <v>25</v>
      </c>
      <c r="F11" s="10">
        <v>1</v>
      </c>
      <c r="G11" s="10">
        <v>20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86">
        <f t="shared" si="0"/>
        <v>2</v>
      </c>
      <c r="AM11" s="86">
        <f t="shared" si="1"/>
        <v>45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86">
        <f t="shared" si="2"/>
        <v>0</v>
      </c>
      <c r="BW11" s="86">
        <f t="shared" si="3"/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1</v>
      </c>
      <c r="CY11" s="10">
        <v>40</v>
      </c>
      <c r="CZ11" s="86">
        <f t="shared" si="4"/>
        <v>1</v>
      </c>
      <c r="DA11" s="86">
        <f t="shared" si="5"/>
        <v>40</v>
      </c>
      <c r="DB11" s="88">
        <f t="shared" ref="DB11:DC11" si="14">BV11+AL11+CZ11</f>
        <v>3</v>
      </c>
      <c r="DC11" s="86">
        <f t="shared" si="14"/>
        <v>85</v>
      </c>
    </row>
    <row r="12" spans="1:107" ht="12.75">
      <c r="A12" s="85" t="s">
        <v>8</v>
      </c>
      <c r="B12" s="10">
        <v>2</v>
      </c>
      <c r="C12" s="10">
        <v>36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86">
        <f t="shared" si="0"/>
        <v>2</v>
      </c>
      <c r="AM12" s="86">
        <f t="shared" si="1"/>
        <v>36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1</v>
      </c>
      <c r="AY12" s="10">
        <v>36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86">
        <f t="shared" si="2"/>
        <v>1</v>
      </c>
      <c r="BW12" s="86">
        <f t="shared" si="3"/>
        <v>36</v>
      </c>
      <c r="BX12" s="10">
        <v>2</v>
      </c>
      <c r="BY12" s="10">
        <v>80</v>
      </c>
      <c r="BZ12" s="10">
        <v>0</v>
      </c>
      <c r="CA12" s="10">
        <v>0</v>
      </c>
      <c r="CB12" s="10">
        <v>0</v>
      </c>
      <c r="CC12" s="10">
        <v>0</v>
      </c>
      <c r="CD12" s="10">
        <v>1</v>
      </c>
      <c r="CE12" s="10">
        <v>40</v>
      </c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86">
        <f t="shared" si="4"/>
        <v>3</v>
      </c>
      <c r="DA12" s="86">
        <f t="shared" si="5"/>
        <v>120</v>
      </c>
      <c r="DB12" s="88">
        <f t="shared" ref="DB12:DC12" si="15">BV12+AL12+CZ12</f>
        <v>6</v>
      </c>
      <c r="DC12" s="86">
        <f t="shared" si="15"/>
        <v>192</v>
      </c>
    </row>
    <row r="13" spans="1:107" ht="12.75">
      <c r="A13" s="85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86">
        <f t="shared" si="0"/>
        <v>0</v>
      </c>
      <c r="AM13" s="86">
        <f t="shared" si="1"/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86">
        <f t="shared" si="2"/>
        <v>0</v>
      </c>
      <c r="BW13" s="86">
        <f t="shared" si="3"/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86">
        <f t="shared" si="4"/>
        <v>0</v>
      </c>
      <c r="DA13" s="86">
        <f t="shared" si="5"/>
        <v>0</v>
      </c>
      <c r="DB13" s="88">
        <f t="shared" ref="DB13:DC13" si="16">BV13+AL13+CZ13</f>
        <v>0</v>
      </c>
      <c r="DC13" s="86">
        <f t="shared" si="16"/>
        <v>0</v>
      </c>
    </row>
    <row r="14" spans="1:107" ht="12.75">
      <c r="A14" s="85" t="s">
        <v>10</v>
      </c>
      <c r="B14" s="91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1</v>
      </c>
      <c r="I14" s="92">
        <v>22</v>
      </c>
      <c r="J14" s="92">
        <v>1</v>
      </c>
      <c r="K14" s="92">
        <v>18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1</v>
      </c>
      <c r="U14" s="92">
        <v>30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1</v>
      </c>
      <c r="AG14" s="92">
        <v>18</v>
      </c>
      <c r="AH14" s="92">
        <v>0</v>
      </c>
      <c r="AI14" s="92">
        <v>0</v>
      </c>
      <c r="AJ14" s="92">
        <v>0</v>
      </c>
      <c r="AK14" s="92">
        <v>0</v>
      </c>
      <c r="AL14" s="86">
        <f t="shared" si="0"/>
        <v>4</v>
      </c>
      <c r="AM14" s="86">
        <f t="shared" si="1"/>
        <v>88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2</v>
      </c>
      <c r="AY14" s="10">
        <v>72</v>
      </c>
      <c r="AZ14" s="10">
        <v>0</v>
      </c>
      <c r="BA14" s="10">
        <v>0</v>
      </c>
      <c r="BB14" s="10">
        <v>1</v>
      </c>
      <c r="BC14" s="10">
        <v>20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86">
        <f t="shared" si="2"/>
        <v>3</v>
      </c>
      <c r="BW14" s="86">
        <f t="shared" si="3"/>
        <v>92</v>
      </c>
      <c r="BX14" s="10">
        <v>2</v>
      </c>
      <c r="BY14" s="10">
        <v>80</v>
      </c>
      <c r="BZ14" s="10">
        <v>0</v>
      </c>
      <c r="CA14" s="10">
        <v>0</v>
      </c>
      <c r="CB14" s="10">
        <v>0</v>
      </c>
      <c r="CC14" s="10">
        <v>0</v>
      </c>
      <c r="CD14" s="10">
        <v>1</v>
      </c>
      <c r="CE14" s="10">
        <v>40</v>
      </c>
      <c r="CF14" s="10">
        <v>1</v>
      </c>
      <c r="CG14" s="10">
        <v>40</v>
      </c>
      <c r="CH14" s="10">
        <v>1</v>
      </c>
      <c r="CI14" s="10">
        <v>40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86">
        <f t="shared" si="4"/>
        <v>5</v>
      </c>
      <c r="DA14" s="86">
        <f t="shared" si="5"/>
        <v>200</v>
      </c>
      <c r="DB14" s="88">
        <f t="shared" ref="DB14:DC14" si="17">BV14+AL14+CZ14</f>
        <v>12</v>
      </c>
      <c r="DC14" s="86">
        <f t="shared" si="17"/>
        <v>380</v>
      </c>
    </row>
    <row r="15" spans="1:107" ht="12.75">
      <c r="A15" s="85" t="s">
        <v>11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7">
        <v>0</v>
      </c>
      <c r="T15" s="10">
        <v>1</v>
      </c>
      <c r="U15" s="10">
        <v>30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86">
        <f t="shared" si="0"/>
        <v>1</v>
      </c>
      <c r="AM15" s="86">
        <f t="shared" si="1"/>
        <v>30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1</v>
      </c>
      <c r="AY15" s="10">
        <v>36</v>
      </c>
      <c r="AZ15" s="10">
        <v>0</v>
      </c>
      <c r="BA15" s="10">
        <v>0</v>
      </c>
      <c r="BB15" s="10">
        <v>0</v>
      </c>
      <c r="BC15" s="10">
        <v>0</v>
      </c>
      <c r="BD15" s="10">
        <v>1</v>
      </c>
      <c r="BE15" s="10">
        <v>36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86">
        <f t="shared" si="2"/>
        <v>2</v>
      </c>
      <c r="BW15" s="86">
        <f t="shared" si="3"/>
        <v>72</v>
      </c>
      <c r="BX15" s="10">
        <v>3</v>
      </c>
      <c r="BY15" s="10">
        <v>120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86">
        <f t="shared" si="4"/>
        <v>3</v>
      </c>
      <c r="DA15" s="86">
        <f t="shared" si="5"/>
        <v>120</v>
      </c>
      <c r="DB15" s="88">
        <f t="shared" ref="DB15:DC15" si="18">BV15+AL15+CZ15</f>
        <v>6</v>
      </c>
      <c r="DC15" s="86">
        <f t="shared" si="18"/>
        <v>222</v>
      </c>
    </row>
    <row r="16" spans="1:107" ht="12.75">
      <c r="A16" s="85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86">
        <f t="shared" si="0"/>
        <v>0</v>
      </c>
      <c r="AM16" s="86">
        <f t="shared" si="1"/>
        <v>0</v>
      </c>
      <c r="AN16" s="10">
        <v>0</v>
      </c>
      <c r="AO16" s="10">
        <v>0</v>
      </c>
      <c r="AP16" s="10">
        <v>1</v>
      </c>
      <c r="AQ16" s="10">
        <v>40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1</v>
      </c>
      <c r="AY16" s="10">
        <v>36</v>
      </c>
      <c r="AZ16" s="10">
        <v>0</v>
      </c>
      <c r="BA16" s="10">
        <v>0</v>
      </c>
      <c r="BB16" s="10">
        <v>1</v>
      </c>
      <c r="BC16" s="10">
        <v>20</v>
      </c>
      <c r="BD16" s="10">
        <v>1</v>
      </c>
      <c r="BE16" s="10">
        <v>36</v>
      </c>
      <c r="BF16" s="10">
        <v>1</v>
      </c>
      <c r="BG16" s="10">
        <v>18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86">
        <f t="shared" si="2"/>
        <v>5</v>
      </c>
      <c r="BW16" s="86">
        <f t="shared" si="3"/>
        <v>150</v>
      </c>
      <c r="BX16" s="10">
        <v>3</v>
      </c>
      <c r="BY16" s="10">
        <v>120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86">
        <f t="shared" si="4"/>
        <v>3</v>
      </c>
      <c r="DA16" s="86">
        <f t="shared" si="5"/>
        <v>120</v>
      </c>
      <c r="DB16" s="88">
        <f t="shared" ref="DB16:DC16" si="19">BV16+AL16+CZ16</f>
        <v>8</v>
      </c>
      <c r="DC16" s="86">
        <f t="shared" si="19"/>
        <v>270</v>
      </c>
    </row>
    <row r="17" spans="1:107" ht="12.75">
      <c r="A17" s="85" t="s">
        <v>13</v>
      </c>
      <c r="B17" s="10">
        <v>1</v>
      </c>
      <c r="C17" s="10">
        <v>18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18</v>
      </c>
      <c r="J17" s="10">
        <v>0</v>
      </c>
      <c r="K17" s="10">
        <v>0</v>
      </c>
      <c r="L17" s="7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</v>
      </c>
      <c r="U17" s="10">
        <v>18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1</v>
      </c>
      <c r="AE17" s="10">
        <v>18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86">
        <f t="shared" si="0"/>
        <v>4</v>
      </c>
      <c r="AM17" s="86">
        <f t="shared" si="1"/>
        <v>72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1</v>
      </c>
      <c r="AW17" s="10">
        <v>36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86">
        <f t="shared" si="2"/>
        <v>1</v>
      </c>
      <c r="BW17" s="86">
        <f t="shared" si="3"/>
        <v>36</v>
      </c>
      <c r="BX17" s="10">
        <v>1</v>
      </c>
      <c r="BY17" s="10">
        <v>40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86">
        <f t="shared" si="4"/>
        <v>1</v>
      </c>
      <c r="DA17" s="86">
        <f t="shared" si="5"/>
        <v>40</v>
      </c>
      <c r="DB17" s="88">
        <f t="shared" ref="DB17:DC17" si="20">BV17+AL17+CZ17</f>
        <v>6</v>
      </c>
      <c r="DC17" s="86">
        <f t="shared" si="20"/>
        <v>148</v>
      </c>
    </row>
    <row r="18" spans="1:107" ht="12.75">
      <c r="A18" s="85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86">
        <f t="shared" si="0"/>
        <v>0</v>
      </c>
      <c r="AM18" s="86">
        <f t="shared" si="1"/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7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86">
        <f t="shared" si="2"/>
        <v>0</v>
      </c>
      <c r="BW18" s="86">
        <f t="shared" si="3"/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/>
      <c r="CV18" s="10"/>
      <c r="CW18" s="10"/>
      <c r="CX18" s="10"/>
      <c r="CY18" s="10"/>
      <c r="CZ18" s="86">
        <f t="shared" si="4"/>
        <v>0</v>
      </c>
      <c r="DA18" s="86">
        <f t="shared" si="5"/>
        <v>0</v>
      </c>
      <c r="DB18" s="88">
        <f t="shared" ref="DB18:DC18" si="21">BV18+AL18+CZ18</f>
        <v>0</v>
      </c>
      <c r="DC18" s="86">
        <f t="shared" si="21"/>
        <v>0</v>
      </c>
    </row>
    <row r="19" spans="1:107" ht="12.75">
      <c r="A19" s="85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86">
        <f t="shared" si="0"/>
        <v>0</v>
      </c>
      <c r="AM19" s="86">
        <f t="shared" si="1"/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86">
        <v>0</v>
      </c>
      <c r="BW19" s="86">
        <v>0</v>
      </c>
      <c r="BX19" s="10">
        <v>1</v>
      </c>
      <c r="BY19" s="10">
        <v>40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86">
        <f t="shared" si="4"/>
        <v>1</v>
      </c>
      <c r="DA19" s="86">
        <f t="shared" si="5"/>
        <v>40</v>
      </c>
      <c r="DB19" s="88">
        <f t="shared" ref="DB19:DC19" si="22">BV19+AL19+CZ19</f>
        <v>1</v>
      </c>
      <c r="DC19" s="86">
        <f t="shared" si="22"/>
        <v>40</v>
      </c>
    </row>
    <row r="20" spans="1:107" ht="12.75">
      <c r="A20" s="85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86">
        <f t="shared" si="0"/>
        <v>0</v>
      </c>
      <c r="AM20" s="86">
        <f t="shared" si="1"/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86">
        <f t="shared" ref="BV20:BV65" si="23">SUM(AN20+AP20+AR20+AT20+AV20+AX20+AZ20+BB20+BD20+BF20+BH20+BJ20+BL20+BN20+BP20+BR20+BT20)</f>
        <v>0</v>
      </c>
      <c r="BW20" s="86">
        <f t="shared" ref="BW20:BW65" si="24">BU20+BS20+BQ20+BO20+BM20+BK20+BI20+BG20+BE20+BC20+BA20+AY20+AW20+AU20+AS20+AQ20+AO20</f>
        <v>0</v>
      </c>
      <c r="BX20" s="10">
        <v>1</v>
      </c>
      <c r="BY20" s="10">
        <v>40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86">
        <f t="shared" si="4"/>
        <v>1</v>
      </c>
      <c r="DA20" s="86">
        <f t="shared" si="5"/>
        <v>40</v>
      </c>
      <c r="DB20" s="88">
        <f t="shared" ref="DB20:DC20" si="25">BV20+AL20+CZ20</f>
        <v>1</v>
      </c>
      <c r="DC20" s="86">
        <f t="shared" si="25"/>
        <v>40</v>
      </c>
    </row>
    <row r="21" spans="1:107" ht="12.75">
      <c r="A21" s="85" t="s">
        <v>17</v>
      </c>
      <c r="B21" s="10">
        <v>1</v>
      </c>
      <c r="C21" s="10">
        <v>20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27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86">
        <f t="shared" si="0"/>
        <v>2</v>
      </c>
      <c r="AM21" s="86">
        <f t="shared" si="1"/>
        <v>47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2</v>
      </c>
      <c r="BC21" s="10">
        <v>40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86">
        <f t="shared" si="23"/>
        <v>2</v>
      </c>
      <c r="BW21" s="86">
        <f t="shared" si="24"/>
        <v>40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2</v>
      </c>
      <c r="CE21" s="10">
        <v>80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86">
        <f t="shared" si="4"/>
        <v>2</v>
      </c>
      <c r="DA21" s="86">
        <f t="shared" si="5"/>
        <v>80</v>
      </c>
      <c r="DB21" s="88">
        <f t="shared" ref="DB21:DC21" si="26">BV21+AL21+CZ21</f>
        <v>6</v>
      </c>
      <c r="DC21" s="86">
        <f t="shared" si="26"/>
        <v>167</v>
      </c>
    </row>
    <row r="22" spans="1:107" ht="12.75">
      <c r="A22" s="85" t="s">
        <v>18</v>
      </c>
      <c r="B22" s="25">
        <v>0</v>
      </c>
      <c r="C22" s="25">
        <v>0</v>
      </c>
      <c r="D22" s="25">
        <v>1</v>
      </c>
      <c r="E22" s="25">
        <v>18</v>
      </c>
      <c r="F22" s="25">
        <v>0</v>
      </c>
      <c r="G22" s="25">
        <v>0</v>
      </c>
      <c r="H22" s="25">
        <v>1</v>
      </c>
      <c r="I22" s="25">
        <v>18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1</v>
      </c>
      <c r="U22" s="25">
        <v>20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86">
        <f t="shared" si="0"/>
        <v>3</v>
      </c>
      <c r="AM22" s="86">
        <f t="shared" si="1"/>
        <v>56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2</v>
      </c>
      <c r="AY22" s="25">
        <v>72</v>
      </c>
      <c r="AZ22" s="25">
        <v>0</v>
      </c>
      <c r="BA22" s="25">
        <v>0</v>
      </c>
      <c r="BB22" s="25">
        <v>1</v>
      </c>
      <c r="BC22" s="25">
        <v>24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10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86">
        <f t="shared" si="23"/>
        <v>3</v>
      </c>
      <c r="BW22" s="86">
        <f t="shared" si="24"/>
        <v>96</v>
      </c>
      <c r="BX22" s="25">
        <v>4</v>
      </c>
      <c r="BY22" s="25">
        <v>160</v>
      </c>
      <c r="BZ22" s="25">
        <v>0</v>
      </c>
      <c r="CA22" s="25">
        <v>0</v>
      </c>
      <c r="CB22" s="25">
        <v>0</v>
      </c>
      <c r="CC22" s="25">
        <v>0</v>
      </c>
      <c r="CD22" s="25">
        <v>1</v>
      </c>
      <c r="CE22" s="25">
        <v>40</v>
      </c>
      <c r="CF22" s="25">
        <v>1</v>
      </c>
      <c r="CG22" s="25">
        <v>40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1</v>
      </c>
      <c r="CY22" s="25">
        <v>40</v>
      </c>
      <c r="CZ22" s="86">
        <f t="shared" si="4"/>
        <v>7</v>
      </c>
      <c r="DA22" s="86">
        <f t="shared" si="5"/>
        <v>280</v>
      </c>
      <c r="DB22" s="88">
        <f t="shared" ref="DB22:DC22" si="27">BV22+AL22+CZ22</f>
        <v>13</v>
      </c>
      <c r="DC22" s="86">
        <f t="shared" si="27"/>
        <v>432</v>
      </c>
    </row>
    <row r="23" spans="1:107" ht="12.75">
      <c r="A23" s="93" t="s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86">
        <f t="shared" si="0"/>
        <v>0</v>
      </c>
      <c r="AM23" s="86">
        <f t="shared" si="1"/>
        <v>0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86">
        <f t="shared" si="23"/>
        <v>0</v>
      </c>
      <c r="BW23" s="86">
        <f t="shared" si="24"/>
        <v>0</v>
      </c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86">
        <f t="shared" si="4"/>
        <v>0</v>
      </c>
      <c r="DA23" s="86">
        <f t="shared" si="5"/>
        <v>0</v>
      </c>
      <c r="DB23" s="88">
        <f t="shared" ref="DB23:DC23" si="28">BV23+AL23+CZ23</f>
        <v>0</v>
      </c>
      <c r="DC23" s="86">
        <f t="shared" si="28"/>
        <v>0</v>
      </c>
    </row>
    <row r="24" spans="1:107" ht="12.75">
      <c r="A24" s="85" t="s">
        <v>20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86">
        <f t="shared" si="0"/>
        <v>0</v>
      </c>
      <c r="AM24" s="86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86">
        <f t="shared" si="23"/>
        <v>0</v>
      </c>
      <c r="BW24" s="86">
        <f t="shared" si="24"/>
        <v>0</v>
      </c>
      <c r="BX24" s="10">
        <v>0</v>
      </c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86">
        <f t="shared" si="4"/>
        <v>0</v>
      </c>
      <c r="DA24" s="86">
        <f t="shared" si="5"/>
        <v>0</v>
      </c>
      <c r="DB24" s="88">
        <f t="shared" ref="DB24:DB65" si="29">BV24+AL24+CZ24</f>
        <v>0</v>
      </c>
      <c r="DC24" s="86">
        <v>0</v>
      </c>
    </row>
    <row r="25" spans="1:107" ht="12.75">
      <c r="A25" s="85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18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</v>
      </c>
      <c r="U25" s="10">
        <v>27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86">
        <f t="shared" si="0"/>
        <v>2</v>
      </c>
      <c r="AM25" s="86">
        <f t="shared" ref="AM25:AM34" si="30">AK25+AI25+AG25+AE25+AC25+AA25+Y25+W25+U25+S25+Q25+O25+M25+K25+I25+E25+C25+G25</f>
        <v>45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1</v>
      </c>
      <c r="BC25" s="10">
        <v>36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86">
        <f t="shared" si="23"/>
        <v>1</v>
      </c>
      <c r="BW25" s="86">
        <f t="shared" si="24"/>
        <v>36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1</v>
      </c>
      <c r="CE25" s="10">
        <v>40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/>
      <c r="CW25" s="10"/>
      <c r="CX25" s="10"/>
      <c r="CY25" s="10"/>
      <c r="CZ25" s="86">
        <f t="shared" si="4"/>
        <v>1</v>
      </c>
      <c r="DA25" s="86">
        <f t="shared" si="5"/>
        <v>40</v>
      </c>
      <c r="DB25" s="88">
        <f t="shared" si="29"/>
        <v>4</v>
      </c>
      <c r="DC25" s="86">
        <f t="shared" ref="DC25:DC65" si="31">BW25+AM25+DA25</f>
        <v>121</v>
      </c>
    </row>
    <row r="26" spans="1:107" ht="12.75">
      <c r="A26" s="85" t="s">
        <v>22</v>
      </c>
      <c r="B26" s="10">
        <v>1</v>
      </c>
      <c r="C26" s="10">
        <v>18</v>
      </c>
      <c r="D26" s="10">
        <v>1</v>
      </c>
      <c r="E26" s="10">
        <v>18</v>
      </c>
      <c r="F26" s="10">
        <v>0</v>
      </c>
      <c r="G26" s="10">
        <v>0</v>
      </c>
      <c r="H26" s="10">
        <v>1</v>
      </c>
      <c r="I26" s="10">
        <v>18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86">
        <f t="shared" si="0"/>
        <v>3</v>
      </c>
      <c r="AM26" s="86">
        <f t="shared" si="30"/>
        <v>54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1</v>
      </c>
      <c r="AW26" s="10">
        <v>36</v>
      </c>
      <c r="AX26" s="10">
        <v>1</v>
      </c>
      <c r="AY26" s="10">
        <v>18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86">
        <f t="shared" si="23"/>
        <v>2</v>
      </c>
      <c r="BW26" s="86">
        <f t="shared" si="24"/>
        <v>54</v>
      </c>
      <c r="BX26" s="10">
        <v>1</v>
      </c>
      <c r="BY26" s="10">
        <v>40</v>
      </c>
      <c r="BZ26" s="10">
        <v>0</v>
      </c>
      <c r="CA26" s="10">
        <v>0</v>
      </c>
      <c r="CB26" s="10">
        <v>0</v>
      </c>
      <c r="CC26" s="10">
        <v>0</v>
      </c>
      <c r="CD26" s="10">
        <v>1</v>
      </c>
      <c r="CE26" s="10">
        <v>40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86">
        <f t="shared" si="4"/>
        <v>2</v>
      </c>
      <c r="DA26" s="86">
        <f t="shared" si="5"/>
        <v>80</v>
      </c>
      <c r="DB26" s="88">
        <f t="shared" si="29"/>
        <v>7</v>
      </c>
      <c r="DC26" s="86">
        <f t="shared" si="31"/>
        <v>188</v>
      </c>
    </row>
    <row r="27" spans="1:107" ht="12.75">
      <c r="A27" s="85" t="s">
        <v>23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86">
        <f t="shared" si="0"/>
        <v>0</v>
      </c>
      <c r="AM27" s="86">
        <f t="shared" si="30"/>
        <v>0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86">
        <f t="shared" si="23"/>
        <v>0</v>
      </c>
      <c r="BW27" s="86">
        <f t="shared" si="24"/>
        <v>0</v>
      </c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86">
        <f t="shared" si="4"/>
        <v>0</v>
      </c>
      <c r="DA27" s="86">
        <f t="shared" si="5"/>
        <v>0</v>
      </c>
      <c r="DB27" s="88">
        <f t="shared" si="29"/>
        <v>0</v>
      </c>
      <c r="DC27" s="86">
        <f t="shared" si="31"/>
        <v>0</v>
      </c>
    </row>
    <row r="28" spans="1:107" ht="12.75">
      <c r="A28" s="85" t="s">
        <v>24</v>
      </c>
      <c r="B28" s="10">
        <v>0</v>
      </c>
      <c r="C28" s="10">
        <v>0</v>
      </c>
      <c r="D28" s="10">
        <v>1</v>
      </c>
      <c r="E28" s="10">
        <v>20</v>
      </c>
      <c r="F28" s="10">
        <v>0</v>
      </c>
      <c r="G28" s="10">
        <v>0</v>
      </c>
      <c r="H28" s="10">
        <v>1</v>
      </c>
      <c r="I28" s="10">
        <v>20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1</v>
      </c>
      <c r="AC28" s="10">
        <v>22</v>
      </c>
      <c r="AD28" s="10">
        <v>1</v>
      </c>
      <c r="AE28" s="10">
        <v>23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86">
        <f t="shared" si="0"/>
        <v>4</v>
      </c>
      <c r="AM28" s="86">
        <f t="shared" si="30"/>
        <v>85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1</v>
      </c>
      <c r="AW28" s="10">
        <v>36</v>
      </c>
      <c r="AX28" s="10">
        <v>1</v>
      </c>
      <c r="AY28" s="10">
        <v>36</v>
      </c>
      <c r="AZ28" s="10">
        <v>0</v>
      </c>
      <c r="BA28" s="10">
        <v>0</v>
      </c>
      <c r="BB28" s="10">
        <v>1</v>
      </c>
      <c r="BC28" s="10">
        <v>20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86">
        <f t="shared" si="23"/>
        <v>3</v>
      </c>
      <c r="BW28" s="86">
        <f t="shared" si="24"/>
        <v>92</v>
      </c>
      <c r="BX28" s="10">
        <v>1</v>
      </c>
      <c r="BY28" s="10">
        <v>40</v>
      </c>
      <c r="BZ28" s="10">
        <v>0</v>
      </c>
      <c r="CA28" s="10">
        <v>0</v>
      </c>
      <c r="CB28" s="10">
        <v>0</v>
      </c>
      <c r="CC28" s="10">
        <v>0</v>
      </c>
      <c r="CD28" s="10">
        <v>1</v>
      </c>
      <c r="CE28" s="10">
        <v>40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1</v>
      </c>
      <c r="CY28" s="10">
        <v>40</v>
      </c>
      <c r="CZ28" s="86">
        <f t="shared" si="4"/>
        <v>3</v>
      </c>
      <c r="DA28" s="86">
        <f t="shared" si="5"/>
        <v>120</v>
      </c>
      <c r="DB28" s="88">
        <f t="shared" si="29"/>
        <v>10</v>
      </c>
      <c r="DC28" s="86">
        <f t="shared" si="31"/>
        <v>297</v>
      </c>
    </row>
    <row r="29" spans="1:107" ht="12.75">
      <c r="A29" s="85" t="s">
        <v>25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7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86">
        <f t="shared" si="0"/>
        <v>0</v>
      </c>
      <c r="AM29" s="86">
        <f t="shared" si="30"/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86">
        <f t="shared" si="23"/>
        <v>0</v>
      </c>
      <c r="BW29" s="86">
        <f t="shared" si="24"/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1</v>
      </c>
      <c r="CG29" s="10">
        <v>40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1</v>
      </c>
      <c r="CY29" s="10"/>
      <c r="CZ29" s="86">
        <f t="shared" si="4"/>
        <v>2</v>
      </c>
      <c r="DA29" s="86">
        <f t="shared" si="5"/>
        <v>40</v>
      </c>
      <c r="DB29" s="88">
        <f t="shared" si="29"/>
        <v>2</v>
      </c>
      <c r="DC29" s="86">
        <f t="shared" si="31"/>
        <v>40</v>
      </c>
    </row>
    <row r="30" spans="1:107" ht="12.75">
      <c r="A30" s="85" t="s">
        <v>26</v>
      </c>
      <c r="B30" s="10">
        <v>0</v>
      </c>
      <c r="C30" s="10">
        <v>0</v>
      </c>
      <c r="D30" s="10">
        <v>1</v>
      </c>
      <c r="E30" s="10">
        <v>20</v>
      </c>
      <c r="F30" s="10">
        <v>0</v>
      </c>
      <c r="G30" s="10">
        <v>0</v>
      </c>
      <c r="H30" s="10">
        <v>1</v>
      </c>
      <c r="I30" s="10">
        <v>20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</v>
      </c>
      <c r="U30" s="10">
        <v>20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1</v>
      </c>
      <c r="AI30" s="10">
        <v>25</v>
      </c>
      <c r="AJ30" s="25">
        <v>0</v>
      </c>
      <c r="AK30" s="10">
        <v>0</v>
      </c>
      <c r="AL30" s="86">
        <f t="shared" si="0"/>
        <v>4</v>
      </c>
      <c r="AM30" s="86">
        <f t="shared" si="30"/>
        <v>85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86">
        <f t="shared" si="23"/>
        <v>0</v>
      </c>
      <c r="BW30" s="86">
        <f t="shared" si="24"/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86">
        <f t="shared" si="4"/>
        <v>0</v>
      </c>
      <c r="DA30" s="86">
        <f t="shared" si="5"/>
        <v>0</v>
      </c>
      <c r="DB30" s="88">
        <f t="shared" si="29"/>
        <v>4</v>
      </c>
      <c r="DC30" s="86">
        <f t="shared" si="31"/>
        <v>85</v>
      </c>
    </row>
    <row r="31" spans="1:107" ht="12.75">
      <c r="A31" s="85" t="s">
        <v>27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86">
        <f t="shared" si="0"/>
        <v>0</v>
      </c>
      <c r="AM31" s="86">
        <f t="shared" si="30"/>
        <v>0</v>
      </c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86">
        <f t="shared" si="23"/>
        <v>0</v>
      </c>
      <c r="BW31" s="86">
        <f t="shared" si="24"/>
        <v>0</v>
      </c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86">
        <f t="shared" si="4"/>
        <v>0</v>
      </c>
      <c r="DA31" s="86">
        <f t="shared" si="5"/>
        <v>0</v>
      </c>
      <c r="DB31" s="88">
        <f t="shared" si="29"/>
        <v>0</v>
      </c>
      <c r="DC31" s="86">
        <f t="shared" si="31"/>
        <v>0</v>
      </c>
    </row>
    <row r="32" spans="1:107" ht="12.75">
      <c r="A32" s="85" t="s">
        <v>28</v>
      </c>
      <c r="B32" s="10">
        <v>0</v>
      </c>
      <c r="C32" s="10">
        <v>0</v>
      </c>
      <c r="D32" s="10">
        <v>1</v>
      </c>
      <c r="E32" s="10">
        <v>20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86">
        <f t="shared" si="0"/>
        <v>1</v>
      </c>
      <c r="AM32" s="86">
        <f t="shared" si="30"/>
        <v>20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1</v>
      </c>
      <c r="AW32" s="10">
        <v>36</v>
      </c>
      <c r="AX32" s="10">
        <v>1</v>
      </c>
      <c r="AY32" s="10">
        <v>36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1</v>
      </c>
      <c r="BS32" s="10">
        <v>25</v>
      </c>
      <c r="BT32" s="10">
        <v>0</v>
      </c>
      <c r="BU32" s="10">
        <v>0</v>
      </c>
      <c r="BV32" s="86">
        <f t="shared" si="23"/>
        <v>3</v>
      </c>
      <c r="BW32" s="86">
        <f t="shared" si="24"/>
        <v>97</v>
      </c>
      <c r="BX32" s="10">
        <v>1</v>
      </c>
      <c r="BY32" s="10">
        <v>40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86">
        <f t="shared" si="4"/>
        <v>1</v>
      </c>
      <c r="DA32" s="86">
        <f t="shared" si="5"/>
        <v>40</v>
      </c>
      <c r="DB32" s="88">
        <f t="shared" si="29"/>
        <v>5</v>
      </c>
      <c r="DC32" s="86">
        <f t="shared" si="31"/>
        <v>157</v>
      </c>
    </row>
    <row r="33" spans="1:107" ht="12.75">
      <c r="A33" s="85" t="s">
        <v>29</v>
      </c>
      <c r="B33" s="10">
        <v>1</v>
      </c>
      <c r="C33" s="10">
        <v>18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86">
        <f t="shared" si="0"/>
        <v>1</v>
      </c>
      <c r="AM33" s="86">
        <f t="shared" si="30"/>
        <v>18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1</v>
      </c>
      <c r="AW33" s="10">
        <v>36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86">
        <f t="shared" si="23"/>
        <v>1</v>
      </c>
      <c r="BW33" s="86">
        <f t="shared" si="24"/>
        <v>36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86">
        <f t="shared" si="4"/>
        <v>0</v>
      </c>
      <c r="DA33" s="86">
        <f t="shared" si="5"/>
        <v>0</v>
      </c>
      <c r="DB33" s="88">
        <f t="shared" si="29"/>
        <v>2</v>
      </c>
      <c r="DC33" s="86">
        <f t="shared" si="31"/>
        <v>54</v>
      </c>
    </row>
    <row r="34" spans="1:107" ht="12.75">
      <c r="A34" s="85" t="s">
        <v>30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86">
        <f t="shared" si="0"/>
        <v>0</v>
      </c>
      <c r="AM34" s="86">
        <f t="shared" si="30"/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86">
        <f t="shared" si="23"/>
        <v>0</v>
      </c>
      <c r="BW34" s="86">
        <f t="shared" si="24"/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86">
        <f t="shared" si="4"/>
        <v>0</v>
      </c>
      <c r="DA34" s="86">
        <f t="shared" si="5"/>
        <v>0</v>
      </c>
      <c r="DB34" s="88">
        <f t="shared" si="29"/>
        <v>0</v>
      </c>
      <c r="DC34" s="86">
        <f t="shared" si="31"/>
        <v>0</v>
      </c>
    </row>
    <row r="35" spans="1:107" ht="15" customHeight="1">
      <c r="A35" s="85" t="s">
        <v>87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86">
        <f t="shared" si="0"/>
        <v>0</v>
      </c>
      <c r="AM35" s="86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86">
        <f t="shared" si="23"/>
        <v>0</v>
      </c>
      <c r="BW35" s="86">
        <f t="shared" si="24"/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2</v>
      </c>
      <c r="CE35" s="10">
        <v>40</v>
      </c>
      <c r="CF35" s="10">
        <v>2</v>
      </c>
      <c r="CG35" s="10">
        <v>60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86">
        <f t="shared" si="4"/>
        <v>4</v>
      </c>
      <c r="DA35" s="86">
        <f t="shared" si="5"/>
        <v>100</v>
      </c>
      <c r="DB35" s="88">
        <f t="shared" si="29"/>
        <v>4</v>
      </c>
      <c r="DC35" s="86">
        <f t="shared" si="31"/>
        <v>100</v>
      </c>
    </row>
    <row r="36" spans="1:107" ht="12.75">
      <c r="A36" s="85" t="s">
        <v>32</v>
      </c>
      <c r="B36" s="10">
        <v>1</v>
      </c>
      <c r="C36" s="10">
        <v>20</v>
      </c>
      <c r="D36" s="10">
        <v>0</v>
      </c>
      <c r="E36" s="10">
        <v>0</v>
      </c>
      <c r="F36" s="10">
        <v>1</v>
      </c>
      <c r="G36" s="10">
        <v>18</v>
      </c>
      <c r="H36" s="10">
        <v>0</v>
      </c>
      <c r="I36" s="10">
        <v>0</v>
      </c>
      <c r="J36" s="10">
        <v>1</v>
      </c>
      <c r="K36" s="10">
        <v>20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86">
        <f t="shared" si="0"/>
        <v>3</v>
      </c>
      <c r="AM36" s="86">
        <f t="shared" ref="AM36:AM41" si="32">AK36+AI36+AG36+AE36+AC36+AA36+Y36+W36+U36+S36+Q36+O36+M36+K36+I36+E36+C36+G36</f>
        <v>58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1</v>
      </c>
      <c r="AY36" s="10">
        <v>36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1</v>
      </c>
      <c r="BG36" s="10">
        <v>36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86">
        <f t="shared" si="23"/>
        <v>2</v>
      </c>
      <c r="BW36" s="86">
        <f t="shared" si="24"/>
        <v>72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86">
        <f t="shared" si="4"/>
        <v>0</v>
      </c>
      <c r="DA36" s="86">
        <f t="shared" si="5"/>
        <v>0</v>
      </c>
      <c r="DB36" s="88">
        <f t="shared" si="29"/>
        <v>5</v>
      </c>
      <c r="DC36" s="86">
        <f t="shared" si="31"/>
        <v>130</v>
      </c>
    </row>
    <row r="37" spans="1:107" ht="12.75">
      <c r="A37" s="85" t="s">
        <v>33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1</v>
      </c>
      <c r="AC37" s="10">
        <v>15</v>
      </c>
      <c r="AD37" s="10">
        <v>0</v>
      </c>
      <c r="AE37" s="10">
        <v>0</v>
      </c>
      <c r="AF37" s="10">
        <v>0</v>
      </c>
      <c r="AG37" s="10">
        <v>0</v>
      </c>
      <c r="AH37" s="10">
        <v>1</v>
      </c>
      <c r="AI37" s="10">
        <v>30</v>
      </c>
      <c r="AJ37" s="10">
        <v>0</v>
      </c>
      <c r="AK37" s="10">
        <v>0</v>
      </c>
      <c r="AL37" s="86">
        <f t="shared" si="0"/>
        <v>2</v>
      </c>
      <c r="AM37" s="86">
        <f t="shared" si="32"/>
        <v>45</v>
      </c>
      <c r="AN37" s="10">
        <v>0</v>
      </c>
      <c r="AO37" s="10">
        <v>0</v>
      </c>
      <c r="AP37" s="10">
        <v>1</v>
      </c>
      <c r="AQ37" s="10">
        <v>40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1</v>
      </c>
      <c r="AY37" s="10">
        <v>36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86">
        <f t="shared" si="23"/>
        <v>2</v>
      </c>
      <c r="BW37" s="86">
        <f t="shared" si="24"/>
        <v>76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86">
        <f t="shared" si="4"/>
        <v>0</v>
      </c>
      <c r="DA37" s="86">
        <f t="shared" si="5"/>
        <v>0</v>
      </c>
      <c r="DB37" s="88">
        <f t="shared" si="29"/>
        <v>4</v>
      </c>
      <c r="DC37" s="86">
        <f t="shared" si="31"/>
        <v>121</v>
      </c>
    </row>
    <row r="38" spans="1:107" ht="12.75">
      <c r="A38" s="85" t="s">
        <v>34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24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86">
        <f t="shared" si="0"/>
        <v>1</v>
      </c>
      <c r="AM38" s="86">
        <f t="shared" si="32"/>
        <v>24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2</v>
      </c>
      <c r="AY38" s="10">
        <v>72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86">
        <f t="shared" si="23"/>
        <v>2</v>
      </c>
      <c r="BW38" s="86">
        <f t="shared" si="24"/>
        <v>72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86">
        <f t="shared" si="4"/>
        <v>0</v>
      </c>
      <c r="DA38" s="86">
        <f t="shared" si="5"/>
        <v>0</v>
      </c>
      <c r="DB38" s="88">
        <f t="shared" si="29"/>
        <v>3</v>
      </c>
      <c r="DC38" s="86">
        <f t="shared" si="31"/>
        <v>96</v>
      </c>
    </row>
    <row r="39" spans="1:107" ht="12.75">
      <c r="A39" s="85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86">
        <f t="shared" si="0"/>
        <v>0</v>
      </c>
      <c r="AM39" s="86">
        <f t="shared" si="32"/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2</v>
      </c>
      <c r="AY39" s="10">
        <v>72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86">
        <f t="shared" si="23"/>
        <v>2</v>
      </c>
      <c r="BW39" s="86">
        <f t="shared" si="24"/>
        <v>72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86">
        <f t="shared" si="4"/>
        <v>0</v>
      </c>
      <c r="DA39" s="86">
        <f t="shared" si="5"/>
        <v>0</v>
      </c>
      <c r="DB39" s="88">
        <f t="shared" si="29"/>
        <v>2</v>
      </c>
      <c r="DC39" s="86">
        <f t="shared" si="31"/>
        <v>72</v>
      </c>
    </row>
    <row r="40" spans="1:107" ht="12.75">
      <c r="A40" s="85" t="s">
        <v>36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86">
        <f t="shared" si="0"/>
        <v>0</v>
      </c>
      <c r="AM40" s="86">
        <f t="shared" si="32"/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86">
        <f t="shared" si="23"/>
        <v>0</v>
      </c>
      <c r="BW40" s="86">
        <f t="shared" si="24"/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86">
        <f t="shared" si="4"/>
        <v>0</v>
      </c>
      <c r="DA40" s="86">
        <f t="shared" si="5"/>
        <v>0</v>
      </c>
      <c r="DB40" s="88">
        <f t="shared" si="29"/>
        <v>0</v>
      </c>
      <c r="DC40" s="86">
        <f t="shared" si="31"/>
        <v>0</v>
      </c>
    </row>
    <row r="41" spans="1:107" ht="12.75">
      <c r="A41" s="85" t="s">
        <v>37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</v>
      </c>
      <c r="M41" s="10">
        <v>5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1</v>
      </c>
      <c r="AI41" s="10">
        <v>11</v>
      </c>
      <c r="AJ41" s="10">
        <v>0</v>
      </c>
      <c r="AK41" s="10">
        <v>0</v>
      </c>
      <c r="AL41" s="86">
        <f t="shared" si="0"/>
        <v>2</v>
      </c>
      <c r="AM41" s="86">
        <f t="shared" si="32"/>
        <v>16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1</v>
      </c>
      <c r="AY41" s="10">
        <v>36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86">
        <f t="shared" si="23"/>
        <v>1</v>
      </c>
      <c r="BW41" s="86">
        <f t="shared" si="24"/>
        <v>36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86">
        <f t="shared" si="4"/>
        <v>0</v>
      </c>
      <c r="DA41" s="86">
        <f t="shared" si="5"/>
        <v>0</v>
      </c>
      <c r="DB41" s="88">
        <f t="shared" si="29"/>
        <v>3</v>
      </c>
      <c r="DC41" s="86">
        <f t="shared" si="31"/>
        <v>52</v>
      </c>
    </row>
    <row r="42" spans="1:107" ht="12.75">
      <c r="A42" s="85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86">
        <f t="shared" si="0"/>
        <v>0</v>
      </c>
      <c r="AM42" s="86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86">
        <f t="shared" si="23"/>
        <v>0</v>
      </c>
      <c r="BW42" s="86">
        <f t="shared" si="24"/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/>
      <c r="CZ42" s="86">
        <f t="shared" si="4"/>
        <v>0</v>
      </c>
      <c r="DA42" s="86">
        <f t="shared" si="5"/>
        <v>0</v>
      </c>
      <c r="DB42" s="88">
        <f t="shared" si="29"/>
        <v>0</v>
      </c>
      <c r="DC42" s="86">
        <f t="shared" si="31"/>
        <v>0</v>
      </c>
    </row>
    <row r="43" spans="1:107" ht="12.75">
      <c r="A43" s="85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1</v>
      </c>
      <c r="U43" s="10">
        <v>27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86">
        <f t="shared" si="0"/>
        <v>1</v>
      </c>
      <c r="AM43" s="86">
        <f t="shared" ref="AM43:AM65" si="33">AK43+AI43+AG43+AE43+AC43+AA43+Y43+W43+U43+S43+Q43+O43+M43+K43+I43+E43+C43+G43</f>
        <v>27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1</v>
      </c>
      <c r="AW43" s="10">
        <v>40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1</v>
      </c>
      <c r="BE43" s="10">
        <v>40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86">
        <f t="shared" si="23"/>
        <v>2</v>
      </c>
      <c r="BW43" s="86">
        <f t="shared" si="24"/>
        <v>80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86">
        <f t="shared" si="4"/>
        <v>0</v>
      </c>
      <c r="DA43" s="86">
        <f t="shared" si="5"/>
        <v>0</v>
      </c>
      <c r="DB43" s="88">
        <f t="shared" si="29"/>
        <v>3</v>
      </c>
      <c r="DC43" s="86">
        <f t="shared" si="31"/>
        <v>107</v>
      </c>
    </row>
    <row r="44" spans="1:107" ht="12.75">
      <c r="A44" s="85" t="s">
        <v>88</v>
      </c>
      <c r="B44" s="10">
        <v>0</v>
      </c>
      <c r="C44" s="10">
        <v>0</v>
      </c>
      <c r="D44" s="10">
        <v>1</v>
      </c>
      <c r="E44" s="10">
        <v>25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86">
        <f t="shared" si="0"/>
        <v>1</v>
      </c>
      <c r="AM44" s="86">
        <f t="shared" si="33"/>
        <v>25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7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86">
        <f t="shared" si="23"/>
        <v>0</v>
      </c>
      <c r="BW44" s="86">
        <f t="shared" si="24"/>
        <v>0</v>
      </c>
      <c r="BX44" s="10">
        <v>1</v>
      </c>
      <c r="BY44" s="10">
        <v>40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1</v>
      </c>
      <c r="CI44" s="10">
        <v>40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86">
        <f t="shared" si="4"/>
        <v>2</v>
      </c>
      <c r="DA44" s="86">
        <f t="shared" si="5"/>
        <v>80</v>
      </c>
      <c r="DB44" s="88">
        <f t="shared" si="29"/>
        <v>3</v>
      </c>
      <c r="DC44" s="86">
        <f t="shared" si="31"/>
        <v>105</v>
      </c>
    </row>
    <row r="45" spans="1:107" ht="12.75">
      <c r="A45" s="85" t="s">
        <v>41</v>
      </c>
      <c r="B45" s="10">
        <v>1</v>
      </c>
      <c r="C45" s="10">
        <v>18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1</v>
      </c>
      <c r="U45" s="10">
        <v>27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86">
        <f t="shared" si="0"/>
        <v>2</v>
      </c>
      <c r="AM45" s="86">
        <f t="shared" si="33"/>
        <v>45</v>
      </c>
      <c r="AN45" s="10">
        <v>0</v>
      </c>
      <c r="AO45" s="10">
        <v>0</v>
      </c>
      <c r="AP45" s="10">
        <v>1</v>
      </c>
      <c r="AQ45" s="10">
        <v>40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1</v>
      </c>
      <c r="BE45" s="10">
        <v>40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86">
        <f t="shared" si="23"/>
        <v>2</v>
      </c>
      <c r="BW45" s="86">
        <f t="shared" si="24"/>
        <v>80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86">
        <f t="shared" si="4"/>
        <v>0</v>
      </c>
      <c r="DA45" s="86">
        <f t="shared" si="5"/>
        <v>0</v>
      </c>
      <c r="DB45" s="88">
        <f t="shared" si="29"/>
        <v>4</v>
      </c>
      <c r="DC45" s="86">
        <f t="shared" si="31"/>
        <v>125</v>
      </c>
    </row>
    <row r="46" spans="1:107" ht="12.75">
      <c r="A46" s="85" t="s">
        <v>42</v>
      </c>
      <c r="B46" s="10">
        <v>0</v>
      </c>
      <c r="C46" s="10">
        <v>0</v>
      </c>
      <c r="D46" s="10">
        <v>0</v>
      </c>
      <c r="E46" s="94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86">
        <f t="shared" si="0"/>
        <v>0</v>
      </c>
      <c r="AM46" s="86">
        <f t="shared" si="33"/>
        <v>0</v>
      </c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86">
        <f t="shared" si="23"/>
        <v>0</v>
      </c>
      <c r="BW46" s="86">
        <f t="shared" si="24"/>
        <v>0</v>
      </c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86">
        <f t="shared" si="4"/>
        <v>0</v>
      </c>
      <c r="DA46" s="86">
        <f t="shared" si="5"/>
        <v>0</v>
      </c>
      <c r="DB46" s="88">
        <f t="shared" si="29"/>
        <v>0</v>
      </c>
      <c r="DC46" s="86">
        <f t="shared" si="31"/>
        <v>0</v>
      </c>
    </row>
    <row r="47" spans="1:107" ht="12.75">
      <c r="A47" s="85" t="s">
        <v>43</v>
      </c>
      <c r="B47" s="10">
        <v>4</v>
      </c>
      <c r="C47" s="10">
        <v>72</v>
      </c>
      <c r="D47" s="10">
        <v>0</v>
      </c>
      <c r="E47" s="10">
        <v>0</v>
      </c>
      <c r="F47" s="10">
        <v>0</v>
      </c>
      <c r="G47" s="10">
        <v>0</v>
      </c>
      <c r="H47" s="10">
        <v>1</v>
      </c>
      <c r="I47" s="10">
        <v>18</v>
      </c>
      <c r="J47" s="10">
        <v>1</v>
      </c>
      <c r="K47" s="10">
        <v>18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/>
      <c r="T47" s="10">
        <v>1</v>
      </c>
      <c r="U47" s="10">
        <v>18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86">
        <f t="shared" si="0"/>
        <v>7</v>
      </c>
      <c r="AM47" s="86">
        <f t="shared" si="33"/>
        <v>126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86">
        <f t="shared" si="23"/>
        <v>0</v>
      </c>
      <c r="BW47" s="86">
        <f t="shared" si="24"/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86">
        <f t="shared" si="4"/>
        <v>0</v>
      </c>
      <c r="DA47" s="86">
        <f t="shared" si="5"/>
        <v>0</v>
      </c>
      <c r="DB47" s="88">
        <f t="shared" si="29"/>
        <v>7</v>
      </c>
      <c r="DC47" s="86">
        <f t="shared" si="31"/>
        <v>126</v>
      </c>
    </row>
    <row r="48" spans="1:107" ht="12.75">
      <c r="A48" s="85" t="s">
        <v>44</v>
      </c>
      <c r="B48" s="10">
        <v>2</v>
      </c>
      <c r="C48" s="10">
        <v>36</v>
      </c>
      <c r="D48" s="10">
        <v>0</v>
      </c>
      <c r="E48" s="10">
        <v>0</v>
      </c>
      <c r="F48" s="10">
        <v>0</v>
      </c>
      <c r="G48" s="10">
        <v>0</v>
      </c>
      <c r="H48" s="10">
        <v>1</v>
      </c>
      <c r="I48" s="10">
        <v>25</v>
      </c>
      <c r="J48" s="10">
        <v>1</v>
      </c>
      <c r="K48" s="10">
        <v>20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</v>
      </c>
      <c r="U48" s="10">
        <v>30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</v>
      </c>
      <c r="AC48" s="10">
        <v>18</v>
      </c>
      <c r="AD48" s="10">
        <v>0</v>
      </c>
      <c r="AE48" s="10">
        <v>0</v>
      </c>
      <c r="AF48" s="10">
        <v>0</v>
      </c>
      <c r="AG48" s="10">
        <v>0</v>
      </c>
      <c r="AH48" s="10">
        <v>1</v>
      </c>
      <c r="AI48" s="10">
        <v>18</v>
      </c>
      <c r="AJ48" s="10">
        <v>0</v>
      </c>
      <c r="AK48" s="10">
        <v>0</v>
      </c>
      <c r="AL48" s="86">
        <f t="shared" si="0"/>
        <v>7</v>
      </c>
      <c r="AM48" s="86">
        <f t="shared" si="33"/>
        <v>147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1</v>
      </c>
      <c r="AW48" s="10">
        <v>36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7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86">
        <f t="shared" si="23"/>
        <v>1</v>
      </c>
      <c r="BW48" s="86">
        <f t="shared" si="24"/>
        <v>36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86">
        <f t="shared" si="4"/>
        <v>0</v>
      </c>
      <c r="DA48" s="86">
        <f t="shared" si="5"/>
        <v>0</v>
      </c>
      <c r="DB48" s="88">
        <f t="shared" si="29"/>
        <v>8</v>
      </c>
      <c r="DC48" s="86">
        <f t="shared" si="31"/>
        <v>183</v>
      </c>
    </row>
    <row r="49" spans="1:107" ht="18" customHeight="1">
      <c r="A49" s="85" t="s">
        <v>45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86">
        <f t="shared" si="0"/>
        <v>0</v>
      </c>
      <c r="AM49" s="86">
        <f t="shared" si="33"/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1</v>
      </c>
      <c r="AY49" s="10">
        <v>36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86">
        <f t="shared" si="23"/>
        <v>1</v>
      </c>
      <c r="BW49" s="86">
        <f t="shared" si="24"/>
        <v>36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1</v>
      </c>
      <c r="CE49" s="10">
        <v>40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86">
        <f t="shared" si="4"/>
        <v>1</v>
      </c>
      <c r="DA49" s="86">
        <f t="shared" si="5"/>
        <v>40</v>
      </c>
      <c r="DB49" s="88">
        <f t="shared" si="29"/>
        <v>2</v>
      </c>
      <c r="DC49" s="86">
        <f t="shared" si="31"/>
        <v>76</v>
      </c>
    </row>
    <row r="50" spans="1:107" ht="12.75">
      <c r="A50" s="85" t="s">
        <v>46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1</v>
      </c>
      <c r="AE50" s="10">
        <v>14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86">
        <f t="shared" si="0"/>
        <v>1</v>
      </c>
      <c r="AM50" s="86">
        <f t="shared" si="33"/>
        <v>14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86">
        <f t="shared" si="23"/>
        <v>0</v>
      </c>
      <c r="BW50" s="86">
        <f t="shared" si="24"/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86">
        <f t="shared" si="4"/>
        <v>0</v>
      </c>
      <c r="DA50" s="86">
        <f t="shared" si="5"/>
        <v>0</v>
      </c>
      <c r="DB50" s="88">
        <f t="shared" si="29"/>
        <v>1</v>
      </c>
      <c r="DC50" s="86">
        <f t="shared" si="31"/>
        <v>14</v>
      </c>
    </row>
    <row r="51" spans="1:107" ht="12.75">
      <c r="A51" s="85" t="s">
        <v>47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25</v>
      </c>
      <c r="J51" s="10">
        <v>0</v>
      </c>
      <c r="K51" s="10">
        <v>0</v>
      </c>
      <c r="L51" s="10">
        <v>1</v>
      </c>
      <c r="M51" s="10">
        <v>30</v>
      </c>
      <c r="N51" s="10">
        <v>0</v>
      </c>
      <c r="O51" s="10">
        <v>0</v>
      </c>
      <c r="P51" s="10">
        <v>1</v>
      </c>
      <c r="Q51" s="10">
        <v>20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1</v>
      </c>
      <c r="AE51" s="10">
        <v>25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86">
        <f t="shared" si="0"/>
        <v>4</v>
      </c>
      <c r="AM51" s="86">
        <f t="shared" si="33"/>
        <v>100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1</v>
      </c>
      <c r="AY51" s="10">
        <v>36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86">
        <f t="shared" si="23"/>
        <v>1</v>
      </c>
      <c r="BW51" s="86">
        <f t="shared" si="24"/>
        <v>36</v>
      </c>
      <c r="BX51" s="10">
        <v>1</v>
      </c>
      <c r="BY51" s="10">
        <v>40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1</v>
      </c>
      <c r="CG51" s="10">
        <v>40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86">
        <f t="shared" si="4"/>
        <v>2</v>
      </c>
      <c r="DA51" s="86">
        <f t="shared" si="5"/>
        <v>80</v>
      </c>
      <c r="DB51" s="88">
        <f t="shared" si="29"/>
        <v>7</v>
      </c>
      <c r="DC51" s="86">
        <f t="shared" si="31"/>
        <v>216</v>
      </c>
    </row>
    <row r="52" spans="1:107" ht="12.75">
      <c r="A52" s="85" t="s">
        <v>70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86">
        <f t="shared" si="0"/>
        <v>0</v>
      </c>
      <c r="AM52" s="86">
        <f t="shared" si="33"/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1</v>
      </c>
      <c r="AU52" s="10">
        <v>40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95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86">
        <f t="shared" si="23"/>
        <v>1</v>
      </c>
      <c r="BW52" s="86">
        <f t="shared" si="24"/>
        <v>40</v>
      </c>
      <c r="BX52" s="10">
        <v>1</v>
      </c>
      <c r="BY52" s="10">
        <v>40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86">
        <f t="shared" si="4"/>
        <v>1</v>
      </c>
      <c r="DA52" s="86">
        <f t="shared" si="5"/>
        <v>40</v>
      </c>
      <c r="DB52" s="88">
        <f t="shared" si="29"/>
        <v>2</v>
      </c>
      <c r="DC52" s="86">
        <f t="shared" si="31"/>
        <v>80</v>
      </c>
    </row>
    <row r="53" spans="1:107" ht="12.75">
      <c r="A53" s="85" t="s">
        <v>48</v>
      </c>
      <c r="B53" s="10">
        <v>1</v>
      </c>
      <c r="C53" s="10">
        <v>21</v>
      </c>
      <c r="D53" s="10">
        <v>0</v>
      </c>
      <c r="E53" s="10">
        <v>0</v>
      </c>
      <c r="F53" s="10">
        <v>0</v>
      </c>
      <c r="G53" s="10">
        <v>0</v>
      </c>
      <c r="H53" s="10">
        <v>1</v>
      </c>
      <c r="I53" s="10">
        <v>27</v>
      </c>
      <c r="J53" s="10">
        <v>0</v>
      </c>
      <c r="K53" s="10">
        <v>0</v>
      </c>
      <c r="L53" s="10">
        <v>1</v>
      </c>
      <c r="M53" s="10">
        <v>24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86">
        <f t="shared" si="0"/>
        <v>3</v>
      </c>
      <c r="AM53" s="86">
        <f t="shared" si="33"/>
        <v>72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7">
        <v>0</v>
      </c>
      <c r="AX53" s="10">
        <v>1</v>
      </c>
      <c r="AY53" s="10">
        <v>36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86">
        <f t="shared" si="23"/>
        <v>1</v>
      </c>
      <c r="BW53" s="86">
        <f t="shared" si="24"/>
        <v>36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7">
        <v>0</v>
      </c>
      <c r="CJ53" s="10">
        <v>0</v>
      </c>
      <c r="CK53" s="10">
        <v>0</v>
      </c>
      <c r="CL53" s="10">
        <v>1</v>
      </c>
      <c r="CM53" s="10">
        <v>40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/>
      <c r="CX53" s="10">
        <v>0</v>
      </c>
      <c r="CY53" s="10">
        <v>0</v>
      </c>
      <c r="CZ53" s="86">
        <f t="shared" si="4"/>
        <v>1</v>
      </c>
      <c r="DA53" s="86">
        <f t="shared" si="5"/>
        <v>40</v>
      </c>
      <c r="DB53" s="88">
        <f t="shared" si="29"/>
        <v>5</v>
      </c>
      <c r="DC53" s="86">
        <f t="shared" si="31"/>
        <v>148</v>
      </c>
    </row>
    <row r="54" spans="1:107" ht="12.75">
      <c r="A54" s="93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86">
        <f t="shared" si="0"/>
        <v>0</v>
      </c>
      <c r="AM54" s="86">
        <f t="shared" si="33"/>
        <v>0</v>
      </c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86">
        <f t="shared" si="23"/>
        <v>0</v>
      </c>
      <c r="BW54" s="86">
        <f t="shared" si="24"/>
        <v>0</v>
      </c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86">
        <f t="shared" si="4"/>
        <v>0</v>
      </c>
      <c r="DA54" s="86">
        <f t="shared" si="5"/>
        <v>0</v>
      </c>
      <c r="DB54" s="88">
        <f t="shared" si="29"/>
        <v>0</v>
      </c>
      <c r="DC54" s="86">
        <f t="shared" si="31"/>
        <v>0</v>
      </c>
    </row>
    <row r="55" spans="1:107" ht="12.75">
      <c r="A55" s="85" t="s">
        <v>50</v>
      </c>
      <c r="B55" s="10">
        <v>2</v>
      </c>
      <c r="C55" s="10">
        <v>36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25</v>
      </c>
      <c r="J55" s="10">
        <v>1</v>
      </c>
      <c r="K55" s="10">
        <v>25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1</v>
      </c>
      <c r="AE55" s="10">
        <v>12</v>
      </c>
      <c r="AF55" s="10">
        <v>1</v>
      </c>
      <c r="AG55" s="10">
        <v>12</v>
      </c>
      <c r="AH55" s="10">
        <v>0</v>
      </c>
      <c r="AI55" s="10">
        <v>0</v>
      </c>
      <c r="AJ55" s="10">
        <v>0</v>
      </c>
      <c r="AK55" s="10">
        <v>0</v>
      </c>
      <c r="AL55" s="86">
        <f t="shared" si="0"/>
        <v>6</v>
      </c>
      <c r="AM55" s="86">
        <f t="shared" si="33"/>
        <v>110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2</v>
      </c>
      <c r="AY55" s="10">
        <v>36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86">
        <f t="shared" si="23"/>
        <v>2</v>
      </c>
      <c r="BW55" s="86">
        <f t="shared" si="24"/>
        <v>36</v>
      </c>
      <c r="BX55" s="10">
        <v>1</v>
      </c>
      <c r="BY55" s="10">
        <v>40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2</v>
      </c>
      <c r="CK55" s="10">
        <v>80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86">
        <f t="shared" si="4"/>
        <v>3</v>
      </c>
      <c r="DA55" s="86">
        <f t="shared" si="5"/>
        <v>120</v>
      </c>
      <c r="DB55" s="88">
        <f t="shared" si="29"/>
        <v>11</v>
      </c>
      <c r="DC55" s="86">
        <f t="shared" si="31"/>
        <v>266</v>
      </c>
    </row>
    <row r="56" spans="1:107" ht="12.75">
      <c r="A56" s="85" t="s">
        <v>51</v>
      </c>
      <c r="B56" s="10">
        <v>1</v>
      </c>
      <c r="C56" s="10">
        <v>20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1</v>
      </c>
      <c r="AA56" s="10">
        <v>24</v>
      </c>
      <c r="AB56" s="10">
        <v>1</v>
      </c>
      <c r="AC56" s="10">
        <v>20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86">
        <f t="shared" si="0"/>
        <v>3</v>
      </c>
      <c r="AM56" s="86">
        <f t="shared" si="33"/>
        <v>64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1</v>
      </c>
      <c r="AW56" s="10">
        <v>36</v>
      </c>
      <c r="AX56" s="10">
        <v>1</v>
      </c>
      <c r="AY56" s="10">
        <v>36</v>
      </c>
      <c r="AZ56" s="10">
        <v>0</v>
      </c>
      <c r="BA56" s="10">
        <v>0</v>
      </c>
      <c r="BB56" s="10">
        <v>0</v>
      </c>
      <c r="BC56" s="10">
        <v>0</v>
      </c>
      <c r="BD56" s="10">
        <v>1</v>
      </c>
      <c r="BE56" s="10">
        <v>36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86">
        <f t="shared" si="23"/>
        <v>3</v>
      </c>
      <c r="BW56" s="86">
        <f t="shared" si="24"/>
        <v>108</v>
      </c>
      <c r="BX56" s="10">
        <v>1</v>
      </c>
      <c r="BY56" s="10">
        <v>40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1</v>
      </c>
      <c r="CM56" s="10">
        <v>40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86">
        <f t="shared" si="4"/>
        <v>2</v>
      </c>
      <c r="DA56" s="86">
        <f t="shared" si="5"/>
        <v>80</v>
      </c>
      <c r="DB56" s="88">
        <f t="shared" si="29"/>
        <v>8</v>
      </c>
      <c r="DC56" s="86">
        <f t="shared" si="31"/>
        <v>252</v>
      </c>
    </row>
    <row r="57" spans="1:107" ht="18.75" customHeight="1">
      <c r="A57" s="85" t="s">
        <v>52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20</v>
      </c>
      <c r="J57" s="10">
        <v>1</v>
      </c>
      <c r="K57" s="10">
        <v>6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86">
        <f t="shared" si="0"/>
        <v>2</v>
      </c>
      <c r="AM57" s="86">
        <f t="shared" si="33"/>
        <v>26</v>
      </c>
      <c r="AN57" s="10">
        <v>0</v>
      </c>
      <c r="AO57" s="10">
        <v>0</v>
      </c>
      <c r="AP57" s="10">
        <v>1</v>
      </c>
      <c r="AQ57" s="10">
        <v>40</v>
      </c>
      <c r="AR57" s="10">
        <v>0</v>
      </c>
      <c r="AS57" s="10">
        <v>0</v>
      </c>
      <c r="AT57" s="10">
        <v>0</v>
      </c>
      <c r="AU57" s="10">
        <v>0</v>
      </c>
      <c r="AV57" s="10">
        <v>1</v>
      </c>
      <c r="AW57" s="10">
        <v>36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1</v>
      </c>
      <c r="BE57" s="10">
        <v>36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86">
        <f t="shared" si="23"/>
        <v>3</v>
      </c>
      <c r="BW57" s="86">
        <f t="shared" si="24"/>
        <v>112</v>
      </c>
      <c r="BX57" s="10">
        <v>3</v>
      </c>
      <c r="BY57" s="10">
        <v>120</v>
      </c>
      <c r="BZ57" s="10">
        <v>0</v>
      </c>
      <c r="CA57" s="10">
        <v>0</v>
      </c>
      <c r="CB57" s="10">
        <v>0</v>
      </c>
      <c r="CC57" s="10">
        <v>0</v>
      </c>
      <c r="CD57" s="94">
        <v>1</v>
      </c>
      <c r="CE57" s="10">
        <v>40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86">
        <f t="shared" si="4"/>
        <v>4</v>
      </c>
      <c r="DA57" s="86">
        <f t="shared" si="5"/>
        <v>160</v>
      </c>
      <c r="DB57" s="88">
        <f t="shared" si="29"/>
        <v>9</v>
      </c>
      <c r="DC57" s="86">
        <f t="shared" si="31"/>
        <v>298</v>
      </c>
    </row>
    <row r="58" spans="1:107" ht="12.75">
      <c r="A58" s="85" t="s">
        <v>53</v>
      </c>
      <c r="B58" s="10">
        <v>1</v>
      </c>
      <c r="C58" s="10">
        <v>18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25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86">
        <f t="shared" si="0"/>
        <v>2</v>
      </c>
      <c r="AM58" s="86">
        <f t="shared" si="33"/>
        <v>43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1</v>
      </c>
      <c r="BS58" s="10">
        <v>18</v>
      </c>
      <c r="BT58" s="10">
        <v>0</v>
      </c>
      <c r="BU58" s="10">
        <v>0</v>
      </c>
      <c r="BV58" s="86">
        <f t="shared" si="23"/>
        <v>1</v>
      </c>
      <c r="BW58" s="86">
        <f t="shared" si="24"/>
        <v>18</v>
      </c>
      <c r="BX58" s="10">
        <v>3</v>
      </c>
      <c r="BY58" s="10">
        <v>120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86">
        <f t="shared" si="4"/>
        <v>3</v>
      </c>
      <c r="DA58" s="86">
        <f t="shared" si="5"/>
        <v>120</v>
      </c>
      <c r="DB58" s="88">
        <f t="shared" si="29"/>
        <v>6</v>
      </c>
      <c r="DC58" s="86">
        <f t="shared" si="31"/>
        <v>181</v>
      </c>
    </row>
    <row r="59" spans="1:107" ht="12.75">
      <c r="A59" s="85" t="s">
        <v>54</v>
      </c>
      <c r="B59" s="10">
        <v>1</v>
      </c>
      <c r="C59" s="10">
        <v>18</v>
      </c>
      <c r="D59" s="10">
        <v>1</v>
      </c>
      <c r="E59" s="10">
        <v>18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18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86">
        <f t="shared" si="0"/>
        <v>3</v>
      </c>
      <c r="AM59" s="86">
        <f t="shared" si="33"/>
        <v>54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1</v>
      </c>
      <c r="AW59" s="10">
        <v>36</v>
      </c>
      <c r="AX59" s="10">
        <v>1</v>
      </c>
      <c r="AY59" s="10">
        <v>36</v>
      </c>
      <c r="AZ59" s="10">
        <v>1</v>
      </c>
      <c r="BA59" s="10">
        <v>20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86">
        <f t="shared" si="23"/>
        <v>3</v>
      </c>
      <c r="BW59" s="86">
        <f t="shared" si="24"/>
        <v>92</v>
      </c>
      <c r="BX59" s="10">
        <v>1</v>
      </c>
      <c r="BY59" s="94">
        <v>40</v>
      </c>
      <c r="BZ59" s="10">
        <v>0</v>
      </c>
      <c r="CA59" s="10">
        <v>0</v>
      </c>
      <c r="CB59" s="10">
        <v>0</v>
      </c>
      <c r="CC59" s="10">
        <v>0</v>
      </c>
      <c r="CD59" s="10">
        <v>1</v>
      </c>
      <c r="CE59" s="10">
        <v>40</v>
      </c>
      <c r="CF59" s="10">
        <v>1</v>
      </c>
      <c r="CG59" s="10">
        <v>40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86">
        <f t="shared" si="4"/>
        <v>3</v>
      </c>
      <c r="DA59" s="86">
        <f t="shared" si="5"/>
        <v>120</v>
      </c>
      <c r="DB59" s="88">
        <f t="shared" si="29"/>
        <v>9</v>
      </c>
      <c r="DC59" s="86">
        <f t="shared" si="31"/>
        <v>266</v>
      </c>
    </row>
    <row r="60" spans="1:107" ht="12.75">
      <c r="A60" s="85" t="s">
        <v>55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86">
        <f t="shared" si="0"/>
        <v>0</v>
      </c>
      <c r="AM60" s="86">
        <f t="shared" si="33"/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1</v>
      </c>
      <c r="AW60" s="10">
        <v>36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86">
        <f t="shared" si="23"/>
        <v>1</v>
      </c>
      <c r="BW60" s="86">
        <f t="shared" si="24"/>
        <v>36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86">
        <f t="shared" si="4"/>
        <v>0</v>
      </c>
      <c r="DA60" s="86">
        <f t="shared" si="5"/>
        <v>0</v>
      </c>
      <c r="DB60" s="88">
        <f t="shared" si="29"/>
        <v>1</v>
      </c>
      <c r="DC60" s="86">
        <f t="shared" si="31"/>
        <v>36</v>
      </c>
    </row>
    <row r="61" spans="1:107" ht="12.75">
      <c r="A61" s="85" t="s">
        <v>89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1</v>
      </c>
      <c r="AI61" s="10">
        <v>4</v>
      </c>
      <c r="AJ61" s="10">
        <v>0</v>
      </c>
      <c r="AK61" s="10">
        <v>0</v>
      </c>
      <c r="AL61" s="86">
        <f t="shared" si="0"/>
        <v>1</v>
      </c>
      <c r="AM61" s="86">
        <f t="shared" si="33"/>
        <v>4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86">
        <f t="shared" si="23"/>
        <v>0</v>
      </c>
      <c r="BW61" s="86">
        <f t="shared" si="24"/>
        <v>0</v>
      </c>
      <c r="BX61" s="10">
        <v>1</v>
      </c>
      <c r="BY61" s="10">
        <v>40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86">
        <f t="shared" si="4"/>
        <v>1</v>
      </c>
      <c r="DA61" s="86">
        <f t="shared" si="5"/>
        <v>40</v>
      </c>
      <c r="DB61" s="88">
        <f t="shared" si="29"/>
        <v>2</v>
      </c>
      <c r="DC61" s="86">
        <f t="shared" si="31"/>
        <v>44</v>
      </c>
    </row>
    <row r="62" spans="1:107" ht="12.75">
      <c r="A62" s="93" t="s">
        <v>57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86">
        <f t="shared" si="0"/>
        <v>0</v>
      </c>
      <c r="AM62" s="86">
        <f t="shared" si="33"/>
        <v>0</v>
      </c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86">
        <f t="shared" si="23"/>
        <v>0</v>
      </c>
      <c r="BW62" s="86">
        <f t="shared" si="24"/>
        <v>0</v>
      </c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86">
        <f t="shared" si="4"/>
        <v>0</v>
      </c>
      <c r="DA62" s="86">
        <f t="shared" si="5"/>
        <v>0</v>
      </c>
      <c r="DB62" s="88">
        <f t="shared" si="29"/>
        <v>0</v>
      </c>
      <c r="DC62" s="86">
        <f t="shared" si="31"/>
        <v>0</v>
      </c>
    </row>
    <row r="63" spans="1:107" ht="12.75">
      <c r="A63" s="85" t="s">
        <v>58</v>
      </c>
      <c r="B63" s="10">
        <v>1</v>
      </c>
      <c r="C63" s="10">
        <v>36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1</v>
      </c>
      <c r="U63" s="10">
        <v>18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86">
        <f t="shared" si="0"/>
        <v>2</v>
      </c>
      <c r="AM63" s="86">
        <f t="shared" si="33"/>
        <v>54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86">
        <f t="shared" si="23"/>
        <v>0</v>
      </c>
      <c r="BW63" s="86">
        <f t="shared" si="24"/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86">
        <f t="shared" si="4"/>
        <v>0</v>
      </c>
      <c r="DA63" s="86">
        <f t="shared" si="5"/>
        <v>0</v>
      </c>
      <c r="DB63" s="88">
        <f t="shared" si="29"/>
        <v>2</v>
      </c>
      <c r="DC63" s="86">
        <f t="shared" si="31"/>
        <v>54</v>
      </c>
    </row>
    <row r="64" spans="1:107" ht="12.75">
      <c r="A64" s="85" t="s">
        <v>75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86">
        <f t="shared" si="0"/>
        <v>0</v>
      </c>
      <c r="AM64" s="86">
        <f t="shared" si="33"/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86">
        <f t="shared" si="23"/>
        <v>0</v>
      </c>
      <c r="BW64" s="86">
        <f t="shared" si="24"/>
        <v>0</v>
      </c>
      <c r="BX64" s="10">
        <v>1</v>
      </c>
      <c r="BY64" s="10">
        <v>40</v>
      </c>
      <c r="BZ64" s="10">
        <v>0</v>
      </c>
      <c r="CA64" s="10">
        <v>0</v>
      </c>
      <c r="CB64" s="10">
        <v>0</v>
      </c>
      <c r="CC64" s="10">
        <v>0</v>
      </c>
      <c r="CD64" s="10">
        <v>1</v>
      </c>
      <c r="CE64" s="10">
        <v>40</v>
      </c>
      <c r="CF64" s="10">
        <v>1</v>
      </c>
      <c r="CG64" s="10">
        <v>40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/>
      <c r="CR64" s="10"/>
      <c r="CS64" s="10"/>
      <c r="CT64" s="10"/>
      <c r="CU64" s="10"/>
      <c r="CV64" s="10"/>
      <c r="CW64" s="10"/>
      <c r="CX64" s="10"/>
      <c r="CY64" s="10"/>
      <c r="CZ64" s="86">
        <f t="shared" si="4"/>
        <v>3</v>
      </c>
      <c r="DA64" s="86">
        <f t="shared" si="5"/>
        <v>120</v>
      </c>
      <c r="DB64" s="88">
        <f t="shared" si="29"/>
        <v>3</v>
      </c>
      <c r="DC64" s="86">
        <f t="shared" si="31"/>
        <v>120</v>
      </c>
    </row>
    <row r="65" spans="1:107" ht="12.75">
      <c r="A65" s="96" t="s">
        <v>64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7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86">
        <f t="shared" si="0"/>
        <v>0</v>
      </c>
      <c r="AM65" s="86">
        <f t="shared" si="33"/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1</v>
      </c>
      <c r="BM65" s="10">
        <v>18</v>
      </c>
      <c r="BN65" s="10">
        <v>1</v>
      </c>
      <c r="BO65" s="10">
        <v>18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86">
        <f t="shared" si="23"/>
        <v>2</v>
      </c>
      <c r="BW65" s="86">
        <f t="shared" si="24"/>
        <v>36</v>
      </c>
      <c r="BX65" s="10">
        <v>1</v>
      </c>
      <c r="BY65" s="10">
        <v>40</v>
      </c>
      <c r="BZ65" s="10">
        <v>0</v>
      </c>
      <c r="CA65" s="10">
        <v>0</v>
      </c>
      <c r="CB65" s="10">
        <v>0</v>
      </c>
      <c r="CC65" s="10">
        <v>0</v>
      </c>
      <c r="CD65" s="10">
        <v>0.5</v>
      </c>
      <c r="CE65" s="10">
        <v>20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86">
        <f t="shared" si="4"/>
        <v>1.5</v>
      </c>
      <c r="DA65" s="86">
        <f t="shared" si="5"/>
        <v>60</v>
      </c>
      <c r="DB65" s="88">
        <f t="shared" si="29"/>
        <v>3.5</v>
      </c>
      <c r="DC65" s="86">
        <f t="shared" si="31"/>
        <v>96</v>
      </c>
    </row>
    <row r="66" spans="1:107" ht="12.75">
      <c r="A66" s="34" t="s">
        <v>59</v>
      </c>
      <c r="B66" s="8">
        <f t="shared" ref="B66:BO66" si="34">SUM(B3:B65)</f>
        <v>22</v>
      </c>
      <c r="C66" s="8">
        <f t="shared" si="34"/>
        <v>425</v>
      </c>
      <c r="D66" s="8">
        <f t="shared" si="34"/>
        <v>10</v>
      </c>
      <c r="E66" s="8">
        <f t="shared" si="34"/>
        <v>211</v>
      </c>
      <c r="F66" s="8">
        <f t="shared" si="34"/>
        <v>2</v>
      </c>
      <c r="G66" s="8">
        <f t="shared" si="34"/>
        <v>38</v>
      </c>
      <c r="H66" s="8">
        <f t="shared" si="34"/>
        <v>16</v>
      </c>
      <c r="I66" s="8">
        <f t="shared" si="34"/>
        <v>357</v>
      </c>
      <c r="J66" s="8">
        <f t="shared" si="34"/>
        <v>7</v>
      </c>
      <c r="K66" s="8">
        <f t="shared" si="34"/>
        <v>125</v>
      </c>
      <c r="L66" s="8">
        <f t="shared" si="34"/>
        <v>4</v>
      </c>
      <c r="M66" s="8">
        <f t="shared" si="34"/>
        <v>77</v>
      </c>
      <c r="N66" s="8">
        <f t="shared" si="34"/>
        <v>1</v>
      </c>
      <c r="O66" s="8">
        <f t="shared" si="34"/>
        <v>18</v>
      </c>
      <c r="P66" s="8">
        <f t="shared" si="34"/>
        <v>1</v>
      </c>
      <c r="Q66" s="8">
        <f t="shared" si="34"/>
        <v>20</v>
      </c>
      <c r="R66" s="8">
        <f t="shared" si="34"/>
        <v>0</v>
      </c>
      <c r="S66" s="8">
        <f t="shared" si="34"/>
        <v>0</v>
      </c>
      <c r="T66" s="8">
        <f t="shared" si="34"/>
        <v>13</v>
      </c>
      <c r="U66" s="8">
        <f t="shared" si="34"/>
        <v>315</v>
      </c>
      <c r="V66" s="8">
        <f t="shared" si="34"/>
        <v>0</v>
      </c>
      <c r="W66" s="8">
        <f t="shared" si="34"/>
        <v>0</v>
      </c>
      <c r="X66" s="8">
        <f t="shared" si="34"/>
        <v>0</v>
      </c>
      <c r="Y66" s="8">
        <f t="shared" si="34"/>
        <v>0</v>
      </c>
      <c r="Z66" s="8">
        <f t="shared" si="34"/>
        <v>1</v>
      </c>
      <c r="AA66" s="8">
        <f t="shared" si="34"/>
        <v>24</v>
      </c>
      <c r="AB66" s="8">
        <f t="shared" si="34"/>
        <v>4</v>
      </c>
      <c r="AC66" s="8">
        <f t="shared" si="34"/>
        <v>75</v>
      </c>
      <c r="AD66" s="8">
        <f t="shared" si="34"/>
        <v>5</v>
      </c>
      <c r="AE66" s="8">
        <f t="shared" si="34"/>
        <v>92</v>
      </c>
      <c r="AF66" s="8">
        <f t="shared" si="34"/>
        <v>2</v>
      </c>
      <c r="AG66" s="8">
        <f t="shared" si="34"/>
        <v>30</v>
      </c>
      <c r="AH66" s="8">
        <f t="shared" si="34"/>
        <v>5</v>
      </c>
      <c r="AI66" s="8">
        <f t="shared" si="34"/>
        <v>88</v>
      </c>
      <c r="AJ66" s="8">
        <f t="shared" si="34"/>
        <v>0</v>
      </c>
      <c r="AK66" s="8">
        <f t="shared" si="34"/>
        <v>0</v>
      </c>
      <c r="AL66" s="97">
        <f t="shared" si="34"/>
        <v>93</v>
      </c>
      <c r="AM66" s="97">
        <f t="shared" si="34"/>
        <v>1895</v>
      </c>
      <c r="AN66" s="98">
        <f t="shared" si="34"/>
        <v>0</v>
      </c>
      <c r="AO66" s="98">
        <f t="shared" si="34"/>
        <v>0</v>
      </c>
      <c r="AP66" s="98">
        <f t="shared" si="34"/>
        <v>4</v>
      </c>
      <c r="AQ66" s="98">
        <f t="shared" si="34"/>
        <v>160</v>
      </c>
      <c r="AR66" s="98">
        <f t="shared" si="34"/>
        <v>0</v>
      </c>
      <c r="AS66" s="98">
        <f t="shared" si="34"/>
        <v>0</v>
      </c>
      <c r="AT66" s="98">
        <f t="shared" si="34"/>
        <v>1</v>
      </c>
      <c r="AU66" s="98">
        <f t="shared" si="34"/>
        <v>40</v>
      </c>
      <c r="AV66" s="98">
        <f t="shared" si="34"/>
        <v>11</v>
      </c>
      <c r="AW66" s="98">
        <f t="shared" si="34"/>
        <v>400</v>
      </c>
      <c r="AX66" s="98">
        <f t="shared" si="34"/>
        <v>24</v>
      </c>
      <c r="AY66" s="98">
        <f t="shared" si="34"/>
        <v>810</v>
      </c>
      <c r="AZ66" s="98">
        <f t="shared" si="34"/>
        <v>1</v>
      </c>
      <c r="BA66" s="98">
        <f t="shared" si="34"/>
        <v>20</v>
      </c>
      <c r="BB66" s="98">
        <f t="shared" si="34"/>
        <v>7</v>
      </c>
      <c r="BC66" s="98">
        <f t="shared" si="34"/>
        <v>160</v>
      </c>
      <c r="BD66" s="98">
        <f t="shared" si="34"/>
        <v>7</v>
      </c>
      <c r="BE66" s="98">
        <f t="shared" si="34"/>
        <v>224</v>
      </c>
      <c r="BF66" s="98">
        <f t="shared" si="34"/>
        <v>2</v>
      </c>
      <c r="BG66" s="98">
        <f t="shared" si="34"/>
        <v>54</v>
      </c>
      <c r="BH66" s="98">
        <f t="shared" si="34"/>
        <v>0</v>
      </c>
      <c r="BI66" s="98">
        <f t="shared" si="34"/>
        <v>0</v>
      </c>
      <c r="BJ66" s="98">
        <f t="shared" si="34"/>
        <v>0</v>
      </c>
      <c r="BK66" s="98">
        <f t="shared" si="34"/>
        <v>0</v>
      </c>
      <c r="BL66" s="98">
        <f t="shared" si="34"/>
        <v>1</v>
      </c>
      <c r="BM66" s="98">
        <f t="shared" si="34"/>
        <v>18</v>
      </c>
      <c r="BN66" s="98">
        <f t="shared" si="34"/>
        <v>1</v>
      </c>
      <c r="BO66" s="98">
        <f t="shared" si="34"/>
        <v>18</v>
      </c>
      <c r="BP66" s="98">
        <v>0</v>
      </c>
      <c r="BQ66" s="98">
        <f t="shared" ref="BQ66:DC66" si="35">SUM(BQ3:BQ65)</f>
        <v>0</v>
      </c>
      <c r="BR66" s="98">
        <f t="shared" si="35"/>
        <v>2</v>
      </c>
      <c r="BS66" s="98">
        <f t="shared" si="35"/>
        <v>43</v>
      </c>
      <c r="BT66" s="98">
        <f t="shared" si="35"/>
        <v>0</v>
      </c>
      <c r="BU66" s="98">
        <f t="shared" si="35"/>
        <v>0</v>
      </c>
      <c r="BV66" s="97">
        <f t="shared" si="35"/>
        <v>61</v>
      </c>
      <c r="BW66" s="97">
        <f t="shared" si="35"/>
        <v>1947</v>
      </c>
      <c r="BX66" s="99">
        <f t="shared" si="35"/>
        <v>37</v>
      </c>
      <c r="BY66" s="99">
        <f t="shared" si="35"/>
        <v>1480</v>
      </c>
      <c r="BZ66" s="99">
        <f t="shared" si="35"/>
        <v>1</v>
      </c>
      <c r="CA66" s="99">
        <f t="shared" si="35"/>
        <v>36</v>
      </c>
      <c r="CB66" s="99">
        <f t="shared" si="35"/>
        <v>0</v>
      </c>
      <c r="CC66" s="99">
        <f t="shared" si="35"/>
        <v>0</v>
      </c>
      <c r="CD66" s="99">
        <f t="shared" si="35"/>
        <v>15.5</v>
      </c>
      <c r="CE66" s="99">
        <f t="shared" si="35"/>
        <v>540</v>
      </c>
      <c r="CF66" s="99">
        <f t="shared" si="35"/>
        <v>8</v>
      </c>
      <c r="CG66" s="99">
        <f t="shared" si="35"/>
        <v>300</v>
      </c>
      <c r="CH66" s="99">
        <f t="shared" si="35"/>
        <v>2</v>
      </c>
      <c r="CI66" s="99">
        <f t="shared" si="35"/>
        <v>80</v>
      </c>
      <c r="CJ66" s="99">
        <f t="shared" si="35"/>
        <v>2</v>
      </c>
      <c r="CK66" s="99">
        <f t="shared" si="35"/>
        <v>80</v>
      </c>
      <c r="CL66" s="99">
        <f t="shared" si="35"/>
        <v>3</v>
      </c>
      <c r="CM66" s="99">
        <f t="shared" si="35"/>
        <v>120</v>
      </c>
      <c r="CN66" s="99">
        <f t="shared" si="35"/>
        <v>0</v>
      </c>
      <c r="CO66" s="99">
        <f t="shared" si="35"/>
        <v>0</v>
      </c>
      <c r="CP66" s="99">
        <f t="shared" si="35"/>
        <v>0</v>
      </c>
      <c r="CQ66" s="99">
        <f t="shared" si="35"/>
        <v>0</v>
      </c>
      <c r="CR66" s="99">
        <f t="shared" si="35"/>
        <v>0</v>
      </c>
      <c r="CS66" s="99">
        <f t="shared" si="35"/>
        <v>0</v>
      </c>
      <c r="CT66" s="99">
        <f t="shared" si="35"/>
        <v>0</v>
      </c>
      <c r="CU66" s="99">
        <f t="shared" si="35"/>
        <v>0</v>
      </c>
      <c r="CV66" s="99">
        <f t="shared" si="35"/>
        <v>1</v>
      </c>
      <c r="CW66" s="99">
        <f t="shared" si="35"/>
        <v>40</v>
      </c>
      <c r="CX66" s="99">
        <f t="shared" si="35"/>
        <v>4</v>
      </c>
      <c r="CY66" s="99">
        <f t="shared" si="35"/>
        <v>120</v>
      </c>
      <c r="CZ66" s="100">
        <f t="shared" si="35"/>
        <v>73.5</v>
      </c>
      <c r="DA66" s="100">
        <f t="shared" si="35"/>
        <v>2796</v>
      </c>
      <c r="DB66" s="101">
        <f t="shared" si="35"/>
        <v>227.5</v>
      </c>
      <c r="DC66" s="102">
        <f t="shared" si="35"/>
        <v>6638</v>
      </c>
    </row>
    <row r="67" spans="1:107" ht="12.75">
      <c r="DB67" s="103"/>
    </row>
    <row r="68" spans="1:107" ht="12.75">
      <c r="DB68" s="103"/>
    </row>
    <row r="69" spans="1:107" ht="12.75">
      <c r="DB69" s="103"/>
    </row>
    <row r="70" spans="1:107" ht="12.75">
      <c r="DB70" s="103"/>
    </row>
    <row r="71" spans="1:107" ht="12.75">
      <c r="DB71" s="103"/>
    </row>
    <row r="72" spans="1:107" ht="12.75">
      <c r="DB72" s="103"/>
    </row>
    <row r="73" spans="1:107" ht="12.75">
      <c r="DB73" s="103"/>
    </row>
    <row r="74" spans="1:107" ht="12.75">
      <c r="DB74" s="103"/>
    </row>
    <row r="75" spans="1:107" ht="12.75">
      <c r="DB75" s="103"/>
    </row>
    <row r="76" spans="1:107" ht="12.75">
      <c r="DB76" s="103"/>
    </row>
    <row r="77" spans="1:107" ht="12.75">
      <c r="DB77" s="103"/>
    </row>
    <row r="78" spans="1:107" ht="12.75">
      <c r="DB78" s="103"/>
    </row>
    <row r="79" spans="1:107" ht="12.75">
      <c r="DB79" s="103"/>
    </row>
    <row r="80" spans="1:107" ht="12.75">
      <c r="DB80" s="103"/>
    </row>
    <row r="81" spans="106:106" ht="12.75">
      <c r="DB81" s="103"/>
    </row>
    <row r="82" spans="106:106" ht="12.75">
      <c r="DB82" s="103"/>
    </row>
    <row r="83" spans="106:106" ht="12.75">
      <c r="DB83" s="103"/>
    </row>
    <row r="84" spans="106:106" ht="12.75">
      <c r="DB84" s="103"/>
    </row>
    <row r="85" spans="106:106" ht="12.75">
      <c r="DB85" s="103"/>
    </row>
    <row r="86" spans="106:106" ht="12.75">
      <c r="DB86" s="103"/>
    </row>
    <row r="87" spans="106:106" ht="12.75">
      <c r="DB87" s="103"/>
    </row>
    <row r="88" spans="106:106" ht="12.75">
      <c r="DB88" s="103"/>
    </row>
    <row r="89" spans="106:106" ht="12.75">
      <c r="DB89" s="103"/>
    </row>
    <row r="90" spans="106:106" ht="12.75">
      <c r="DB90" s="103"/>
    </row>
    <row r="91" spans="106:106" ht="12.75">
      <c r="DB91" s="103"/>
    </row>
    <row r="92" spans="106:106" ht="12.75">
      <c r="DB92" s="103"/>
    </row>
    <row r="93" spans="106:106" ht="12.75">
      <c r="DB93" s="103"/>
    </row>
    <row r="94" spans="106:106" ht="12.75">
      <c r="DB94" s="103"/>
    </row>
    <row r="95" spans="106:106" ht="12.75">
      <c r="DB95" s="103"/>
    </row>
    <row r="96" spans="106:106" ht="12.75">
      <c r="DB96" s="103"/>
    </row>
    <row r="97" spans="106:106" ht="12.75">
      <c r="DB97" s="103"/>
    </row>
    <row r="98" spans="106:106" ht="12.75">
      <c r="DB98" s="103"/>
    </row>
    <row r="99" spans="106:106" ht="12.75">
      <c r="DB99" s="103"/>
    </row>
    <row r="100" spans="106:106" ht="12.75">
      <c r="DB100" s="103"/>
    </row>
    <row r="101" spans="106:106" ht="12.75">
      <c r="DB101" s="103"/>
    </row>
    <row r="102" spans="106:106" ht="12.75">
      <c r="DB102" s="103"/>
    </row>
    <row r="103" spans="106:106" ht="12.75">
      <c r="DB103" s="103"/>
    </row>
    <row r="104" spans="106:106" ht="12.75">
      <c r="DB104" s="103"/>
    </row>
    <row r="105" spans="106:106" ht="12.75">
      <c r="DB105" s="103"/>
    </row>
    <row r="106" spans="106:106" ht="12.75">
      <c r="DB106" s="103"/>
    </row>
    <row r="107" spans="106:106" ht="12.75">
      <c r="DB107" s="103"/>
    </row>
    <row r="108" spans="106:106" ht="12.75">
      <c r="DB108" s="103"/>
    </row>
    <row r="109" spans="106:106" ht="12.75">
      <c r="DB109" s="103"/>
    </row>
    <row r="110" spans="106:106" ht="12.75">
      <c r="DB110" s="103"/>
    </row>
    <row r="111" spans="106:106" ht="12.75">
      <c r="DB111" s="103"/>
    </row>
    <row r="112" spans="106:106" ht="12.75">
      <c r="DB112" s="103"/>
    </row>
    <row r="113" spans="106:106" ht="12.75">
      <c r="DB113" s="103"/>
    </row>
    <row r="114" spans="106:106" ht="12.75">
      <c r="DB114" s="103"/>
    </row>
    <row r="115" spans="106:106" ht="12.75">
      <c r="DB115" s="103"/>
    </row>
    <row r="116" spans="106:106" ht="12.75">
      <c r="DB116" s="103"/>
    </row>
    <row r="117" spans="106:106" ht="12.75">
      <c r="DB117" s="103"/>
    </row>
    <row r="118" spans="106:106" ht="12.75">
      <c r="DB118" s="103"/>
    </row>
    <row r="119" spans="106:106" ht="12.75">
      <c r="DB119" s="103"/>
    </row>
    <row r="120" spans="106:106" ht="12.75">
      <c r="DB120" s="103"/>
    </row>
    <row r="121" spans="106:106" ht="12.75">
      <c r="DB121" s="103"/>
    </row>
    <row r="122" spans="106:106" ht="12.75">
      <c r="DB122" s="103"/>
    </row>
    <row r="123" spans="106:106" ht="12.75">
      <c r="DB123" s="103"/>
    </row>
    <row r="124" spans="106:106" ht="12.75">
      <c r="DB124" s="103"/>
    </row>
    <row r="125" spans="106:106" ht="12.75">
      <c r="DB125" s="103"/>
    </row>
    <row r="126" spans="106:106" ht="12.75">
      <c r="DB126" s="103"/>
    </row>
    <row r="127" spans="106:106" ht="12.75">
      <c r="DB127" s="103"/>
    </row>
    <row r="128" spans="106:106" ht="12.75">
      <c r="DB128" s="103"/>
    </row>
    <row r="129" spans="106:106" ht="12.75">
      <c r="DB129" s="103"/>
    </row>
    <row r="130" spans="106:106" ht="12.75">
      <c r="DB130" s="103"/>
    </row>
    <row r="131" spans="106:106" ht="12.75">
      <c r="DB131" s="103"/>
    </row>
    <row r="132" spans="106:106" ht="12.75">
      <c r="DB132" s="103"/>
    </row>
    <row r="133" spans="106:106" ht="12.75">
      <c r="DB133" s="103"/>
    </row>
    <row r="134" spans="106:106" ht="12.75">
      <c r="DB134" s="103"/>
    </row>
    <row r="135" spans="106:106" ht="12.75">
      <c r="DB135" s="103"/>
    </row>
    <row r="136" spans="106:106" ht="12.75">
      <c r="DB136" s="103"/>
    </row>
    <row r="137" spans="106:106" ht="12.75">
      <c r="DB137" s="103"/>
    </row>
    <row r="138" spans="106:106" ht="12.75">
      <c r="DB138" s="103"/>
    </row>
    <row r="139" spans="106:106" ht="12.75">
      <c r="DB139" s="103"/>
    </row>
    <row r="140" spans="106:106" ht="12.75">
      <c r="DB140" s="103"/>
    </row>
    <row r="141" spans="106:106" ht="12.75">
      <c r="DB141" s="103"/>
    </row>
    <row r="142" spans="106:106" ht="12.75">
      <c r="DB142" s="103"/>
    </row>
    <row r="143" spans="106:106" ht="12.75">
      <c r="DB143" s="103"/>
    </row>
    <row r="144" spans="106:106" ht="12.75">
      <c r="DB144" s="103"/>
    </row>
    <row r="145" spans="106:106" ht="12.75">
      <c r="DB145" s="103"/>
    </row>
    <row r="146" spans="106:106" ht="12.75">
      <c r="DB146" s="103"/>
    </row>
    <row r="147" spans="106:106" ht="12.75">
      <c r="DB147" s="103"/>
    </row>
    <row r="148" spans="106:106" ht="12.75">
      <c r="DB148" s="103"/>
    </row>
    <row r="149" spans="106:106" ht="12.75">
      <c r="DB149" s="103"/>
    </row>
    <row r="150" spans="106:106" ht="12.75">
      <c r="DB150" s="103"/>
    </row>
    <row r="151" spans="106:106" ht="12.75">
      <c r="DB151" s="103"/>
    </row>
    <row r="152" spans="106:106" ht="12.75">
      <c r="DB152" s="103"/>
    </row>
    <row r="153" spans="106:106" ht="12.75">
      <c r="DB153" s="103"/>
    </row>
    <row r="154" spans="106:106" ht="12.75">
      <c r="DB154" s="103"/>
    </row>
    <row r="155" spans="106:106" ht="12.75">
      <c r="DB155" s="103"/>
    </row>
    <row r="156" spans="106:106" ht="12.75">
      <c r="DB156" s="103"/>
    </row>
    <row r="157" spans="106:106" ht="12.75">
      <c r="DB157" s="103"/>
    </row>
    <row r="158" spans="106:106" ht="12.75">
      <c r="DB158" s="103"/>
    </row>
    <row r="159" spans="106:106" ht="12.75">
      <c r="DB159" s="103"/>
    </row>
    <row r="160" spans="106:106" ht="12.75">
      <c r="DB160" s="103"/>
    </row>
    <row r="161" spans="106:106" ht="12.75">
      <c r="DB161" s="103"/>
    </row>
    <row r="162" spans="106:106" ht="12.75">
      <c r="DB162" s="103"/>
    </row>
    <row r="163" spans="106:106" ht="12.75">
      <c r="DB163" s="103"/>
    </row>
    <row r="164" spans="106:106" ht="12.75">
      <c r="DB164" s="103"/>
    </row>
    <row r="165" spans="106:106" ht="12.75">
      <c r="DB165" s="103"/>
    </row>
    <row r="166" spans="106:106" ht="12.75">
      <c r="DB166" s="103"/>
    </row>
    <row r="167" spans="106:106" ht="12.75">
      <c r="DB167" s="103"/>
    </row>
    <row r="168" spans="106:106" ht="12.75">
      <c r="DB168" s="103"/>
    </row>
    <row r="169" spans="106:106" ht="12.75">
      <c r="DB169" s="103"/>
    </row>
    <row r="170" spans="106:106" ht="12.75">
      <c r="DB170" s="103"/>
    </row>
    <row r="171" spans="106:106" ht="12.75">
      <c r="DB171" s="103"/>
    </row>
    <row r="172" spans="106:106" ht="12.75">
      <c r="DB172" s="103"/>
    </row>
    <row r="173" spans="106:106" ht="12.75">
      <c r="DB173" s="103"/>
    </row>
    <row r="174" spans="106:106" ht="12.75">
      <c r="DB174" s="103"/>
    </row>
    <row r="175" spans="106:106" ht="12.75">
      <c r="DB175" s="103"/>
    </row>
    <row r="176" spans="106:106" ht="12.75">
      <c r="DB176" s="103"/>
    </row>
    <row r="177" spans="106:106" ht="12.75">
      <c r="DB177" s="103"/>
    </row>
    <row r="178" spans="106:106" ht="12.75">
      <c r="DB178" s="103"/>
    </row>
    <row r="179" spans="106:106" ht="12.75">
      <c r="DB179" s="103"/>
    </row>
    <row r="180" spans="106:106" ht="12.75">
      <c r="DB180" s="103"/>
    </row>
    <row r="181" spans="106:106" ht="12.75">
      <c r="DB181" s="103"/>
    </row>
    <row r="182" spans="106:106" ht="12.75">
      <c r="DB182" s="103"/>
    </row>
    <row r="183" spans="106:106" ht="12.75">
      <c r="DB183" s="103"/>
    </row>
    <row r="184" spans="106:106" ht="12.75">
      <c r="DB184" s="103"/>
    </row>
    <row r="185" spans="106:106" ht="12.75">
      <c r="DB185" s="103"/>
    </row>
    <row r="186" spans="106:106" ht="12.75">
      <c r="DB186" s="103"/>
    </row>
    <row r="187" spans="106:106" ht="12.75">
      <c r="DB187" s="103"/>
    </row>
    <row r="188" spans="106:106" ht="12.75">
      <c r="DB188" s="103"/>
    </row>
    <row r="189" spans="106:106" ht="12.75">
      <c r="DB189" s="103"/>
    </row>
    <row r="190" spans="106:106" ht="12.75">
      <c r="DB190" s="103"/>
    </row>
    <row r="191" spans="106:106" ht="12.75">
      <c r="DB191" s="103"/>
    </row>
    <row r="192" spans="106:106" ht="12.75">
      <c r="DB192" s="103"/>
    </row>
    <row r="193" spans="106:106" ht="12.75">
      <c r="DB193" s="103"/>
    </row>
    <row r="194" spans="106:106" ht="12.75">
      <c r="DB194" s="103"/>
    </row>
    <row r="195" spans="106:106" ht="12.75">
      <c r="DB195" s="103"/>
    </row>
    <row r="196" spans="106:106" ht="12.75">
      <c r="DB196" s="103"/>
    </row>
    <row r="197" spans="106:106" ht="12.75">
      <c r="DB197" s="103"/>
    </row>
    <row r="198" spans="106:106" ht="12.75">
      <c r="DB198" s="103"/>
    </row>
    <row r="199" spans="106:106" ht="12.75">
      <c r="DB199" s="103"/>
    </row>
    <row r="200" spans="106:106" ht="12.75">
      <c r="DB200" s="103"/>
    </row>
    <row r="201" spans="106:106" ht="12.75">
      <c r="DB201" s="103"/>
    </row>
    <row r="202" spans="106:106" ht="12.75">
      <c r="DB202" s="103"/>
    </row>
    <row r="203" spans="106:106" ht="12.75">
      <c r="DB203" s="103"/>
    </row>
    <row r="204" spans="106:106" ht="12.75">
      <c r="DB204" s="103"/>
    </row>
    <row r="205" spans="106:106" ht="12.75">
      <c r="DB205" s="103"/>
    </row>
    <row r="206" spans="106:106" ht="12.75">
      <c r="DB206" s="103"/>
    </row>
    <row r="207" spans="106:106" ht="12.75">
      <c r="DB207" s="103"/>
    </row>
    <row r="208" spans="106:106" ht="12.75">
      <c r="DB208" s="103"/>
    </row>
    <row r="209" spans="106:106" ht="12.75">
      <c r="DB209" s="103"/>
    </row>
    <row r="210" spans="106:106" ht="12.75">
      <c r="DB210" s="103"/>
    </row>
    <row r="211" spans="106:106" ht="12.75">
      <c r="DB211" s="103"/>
    </row>
    <row r="212" spans="106:106" ht="12.75">
      <c r="DB212" s="103"/>
    </row>
    <row r="213" spans="106:106" ht="12.75">
      <c r="DB213" s="103"/>
    </row>
    <row r="214" spans="106:106" ht="12.75">
      <c r="DB214" s="103"/>
    </row>
    <row r="215" spans="106:106" ht="12.75">
      <c r="DB215" s="103"/>
    </row>
    <row r="216" spans="106:106" ht="12.75">
      <c r="DB216" s="103"/>
    </row>
    <row r="217" spans="106:106" ht="12.75">
      <c r="DB217" s="103"/>
    </row>
    <row r="218" spans="106:106" ht="12.75">
      <c r="DB218" s="103"/>
    </row>
    <row r="219" spans="106:106" ht="12.75">
      <c r="DB219" s="103"/>
    </row>
    <row r="220" spans="106:106" ht="12.75">
      <c r="DB220" s="103"/>
    </row>
    <row r="221" spans="106:106" ht="12.75">
      <c r="DB221" s="103"/>
    </row>
    <row r="222" spans="106:106" ht="12.75">
      <c r="DB222" s="103"/>
    </row>
    <row r="223" spans="106:106" ht="12.75">
      <c r="DB223" s="103"/>
    </row>
    <row r="224" spans="106:106" ht="12.75">
      <c r="DB224" s="103"/>
    </row>
    <row r="225" spans="106:106" ht="12.75">
      <c r="DB225" s="103"/>
    </row>
    <row r="226" spans="106:106" ht="12.75">
      <c r="DB226" s="103"/>
    </row>
    <row r="227" spans="106:106" ht="12.75">
      <c r="DB227" s="103"/>
    </row>
    <row r="228" spans="106:106" ht="12.75">
      <c r="DB228" s="103"/>
    </row>
    <row r="229" spans="106:106" ht="12.75">
      <c r="DB229" s="103"/>
    </row>
    <row r="230" spans="106:106" ht="12.75">
      <c r="DB230" s="103"/>
    </row>
    <row r="231" spans="106:106" ht="12.75">
      <c r="DB231" s="103"/>
    </row>
    <row r="232" spans="106:106" ht="12.75">
      <c r="DB232" s="103"/>
    </row>
    <row r="233" spans="106:106" ht="12.75">
      <c r="DB233" s="103"/>
    </row>
    <row r="234" spans="106:106" ht="12.75">
      <c r="DB234" s="103"/>
    </row>
    <row r="235" spans="106:106" ht="12.75">
      <c r="DB235" s="103"/>
    </row>
    <row r="236" spans="106:106" ht="12.75">
      <c r="DB236" s="103"/>
    </row>
    <row r="237" spans="106:106" ht="12.75">
      <c r="DB237" s="103"/>
    </row>
    <row r="238" spans="106:106" ht="12.75">
      <c r="DB238" s="103"/>
    </row>
    <row r="239" spans="106:106" ht="12.75">
      <c r="DB239" s="103"/>
    </row>
    <row r="240" spans="106:106" ht="12.75">
      <c r="DB240" s="103"/>
    </row>
    <row r="241" spans="106:106" ht="12.75">
      <c r="DB241" s="103"/>
    </row>
    <row r="242" spans="106:106" ht="12.75">
      <c r="DB242" s="103"/>
    </row>
    <row r="243" spans="106:106" ht="12.75">
      <c r="DB243" s="103"/>
    </row>
    <row r="244" spans="106:106" ht="12.75">
      <c r="DB244" s="103"/>
    </row>
    <row r="245" spans="106:106" ht="12.75">
      <c r="DB245" s="103"/>
    </row>
    <row r="246" spans="106:106" ht="12.75">
      <c r="DB246" s="103"/>
    </row>
    <row r="247" spans="106:106" ht="12.75">
      <c r="DB247" s="103"/>
    </row>
    <row r="248" spans="106:106" ht="12.75">
      <c r="DB248" s="103"/>
    </row>
    <row r="249" spans="106:106" ht="12.75">
      <c r="DB249" s="103"/>
    </row>
    <row r="250" spans="106:106" ht="12.75">
      <c r="DB250" s="103"/>
    </row>
    <row r="251" spans="106:106" ht="12.75">
      <c r="DB251" s="103"/>
    </row>
    <row r="252" spans="106:106" ht="12.75">
      <c r="DB252" s="103"/>
    </row>
    <row r="253" spans="106:106" ht="12.75">
      <c r="DB253" s="103"/>
    </row>
    <row r="254" spans="106:106" ht="12.75">
      <c r="DB254" s="103"/>
    </row>
    <row r="255" spans="106:106" ht="12.75">
      <c r="DB255" s="103"/>
    </row>
    <row r="256" spans="106:106" ht="12.75">
      <c r="DB256" s="103"/>
    </row>
    <row r="257" spans="106:106" ht="12.75">
      <c r="DB257" s="103"/>
    </row>
    <row r="258" spans="106:106" ht="12.75">
      <c r="DB258" s="103"/>
    </row>
    <row r="259" spans="106:106" ht="12.75">
      <c r="DB259" s="103"/>
    </row>
    <row r="260" spans="106:106" ht="12.75">
      <c r="DB260" s="103"/>
    </row>
    <row r="261" spans="106:106" ht="12.75">
      <c r="DB261" s="103"/>
    </row>
    <row r="262" spans="106:106" ht="12.75">
      <c r="DB262" s="103"/>
    </row>
    <row r="263" spans="106:106" ht="12.75">
      <c r="DB263" s="103"/>
    </row>
    <row r="264" spans="106:106" ht="12.75">
      <c r="DB264" s="103"/>
    </row>
    <row r="265" spans="106:106" ht="12.75">
      <c r="DB265" s="103"/>
    </row>
    <row r="266" spans="106:106" ht="12.75">
      <c r="DB266" s="103"/>
    </row>
    <row r="267" spans="106:106" ht="12.75">
      <c r="DB267" s="103"/>
    </row>
    <row r="268" spans="106:106" ht="12.75">
      <c r="DB268" s="103"/>
    </row>
    <row r="269" spans="106:106" ht="12.75">
      <c r="DB269" s="103"/>
    </row>
    <row r="270" spans="106:106" ht="12.75">
      <c r="DB270" s="103"/>
    </row>
    <row r="271" spans="106:106" ht="12.75">
      <c r="DB271" s="103"/>
    </row>
    <row r="272" spans="106:106" ht="12.75">
      <c r="DB272" s="103"/>
    </row>
    <row r="273" spans="106:106" ht="12.75">
      <c r="DB273" s="103"/>
    </row>
    <row r="274" spans="106:106" ht="12.75">
      <c r="DB274" s="103"/>
    </row>
    <row r="275" spans="106:106" ht="12.75">
      <c r="DB275" s="103"/>
    </row>
    <row r="276" spans="106:106" ht="12.75">
      <c r="DB276" s="103"/>
    </row>
    <row r="277" spans="106:106" ht="12.75">
      <c r="DB277" s="103"/>
    </row>
    <row r="278" spans="106:106" ht="12.75">
      <c r="DB278" s="103"/>
    </row>
    <row r="279" spans="106:106" ht="12.75">
      <c r="DB279" s="103"/>
    </row>
    <row r="280" spans="106:106" ht="12.75">
      <c r="DB280" s="103"/>
    </row>
    <row r="281" spans="106:106" ht="12.75">
      <c r="DB281" s="103"/>
    </row>
    <row r="282" spans="106:106" ht="12.75">
      <c r="DB282" s="103"/>
    </row>
    <row r="283" spans="106:106" ht="12.75">
      <c r="DB283" s="103"/>
    </row>
    <row r="284" spans="106:106" ht="12.75">
      <c r="DB284" s="103"/>
    </row>
    <row r="285" spans="106:106" ht="12.75">
      <c r="DB285" s="103"/>
    </row>
    <row r="286" spans="106:106" ht="12.75">
      <c r="DB286" s="103"/>
    </row>
    <row r="287" spans="106:106" ht="12.75">
      <c r="DB287" s="103"/>
    </row>
    <row r="288" spans="106:106" ht="12.75">
      <c r="DB288" s="103"/>
    </row>
    <row r="289" spans="106:106" ht="12.75">
      <c r="DB289" s="103"/>
    </row>
    <row r="290" spans="106:106" ht="12.75">
      <c r="DB290" s="103"/>
    </row>
    <row r="291" spans="106:106" ht="12.75">
      <c r="DB291" s="103"/>
    </row>
    <row r="292" spans="106:106" ht="12.75">
      <c r="DB292" s="103"/>
    </row>
    <row r="293" spans="106:106" ht="12.75">
      <c r="DB293" s="103"/>
    </row>
    <row r="294" spans="106:106" ht="12.75">
      <c r="DB294" s="103"/>
    </row>
    <row r="295" spans="106:106" ht="12.75">
      <c r="DB295" s="103"/>
    </row>
    <row r="296" spans="106:106" ht="12.75">
      <c r="DB296" s="103"/>
    </row>
    <row r="297" spans="106:106" ht="12.75">
      <c r="DB297" s="103"/>
    </row>
    <row r="298" spans="106:106" ht="12.75">
      <c r="DB298" s="103"/>
    </row>
    <row r="299" spans="106:106" ht="12.75">
      <c r="DB299" s="103"/>
    </row>
    <row r="300" spans="106:106" ht="12.75">
      <c r="DB300" s="103"/>
    </row>
    <row r="301" spans="106:106" ht="12.75">
      <c r="DB301" s="103"/>
    </row>
    <row r="302" spans="106:106" ht="12.75">
      <c r="DB302" s="103"/>
    </row>
    <row r="303" spans="106:106" ht="12.75">
      <c r="DB303" s="103"/>
    </row>
    <row r="304" spans="106:106" ht="12.75">
      <c r="DB304" s="103"/>
    </row>
    <row r="305" spans="106:106" ht="12.75">
      <c r="DB305" s="103"/>
    </row>
    <row r="306" spans="106:106" ht="12.75">
      <c r="DB306" s="103"/>
    </row>
    <row r="307" spans="106:106" ht="12.75">
      <c r="DB307" s="103"/>
    </row>
    <row r="308" spans="106:106" ht="12.75">
      <c r="DB308" s="103"/>
    </row>
    <row r="309" spans="106:106" ht="12.75">
      <c r="DB309" s="103"/>
    </row>
    <row r="310" spans="106:106" ht="12.75">
      <c r="DB310" s="103"/>
    </row>
    <row r="311" spans="106:106" ht="12.75">
      <c r="DB311" s="103"/>
    </row>
    <row r="312" spans="106:106" ht="12.75">
      <c r="DB312" s="103"/>
    </row>
    <row r="313" spans="106:106" ht="12.75">
      <c r="DB313" s="103"/>
    </row>
    <row r="314" spans="106:106" ht="12.75">
      <c r="DB314" s="103"/>
    </row>
    <row r="315" spans="106:106" ht="12.75">
      <c r="DB315" s="103"/>
    </row>
    <row r="316" spans="106:106" ht="12.75">
      <c r="DB316" s="103"/>
    </row>
    <row r="317" spans="106:106" ht="12.75">
      <c r="DB317" s="103"/>
    </row>
    <row r="318" spans="106:106" ht="12.75">
      <c r="DB318" s="103"/>
    </row>
    <row r="319" spans="106:106" ht="12.75">
      <c r="DB319" s="103"/>
    </row>
    <row r="320" spans="106:106" ht="12.75">
      <c r="DB320" s="103"/>
    </row>
    <row r="321" spans="106:106" ht="12.75">
      <c r="DB321" s="103"/>
    </row>
    <row r="322" spans="106:106" ht="12.75">
      <c r="DB322" s="103"/>
    </row>
    <row r="323" spans="106:106" ht="12.75">
      <c r="DB323" s="103"/>
    </row>
    <row r="324" spans="106:106" ht="12.75">
      <c r="DB324" s="103"/>
    </row>
    <row r="325" spans="106:106" ht="12.75">
      <c r="DB325" s="103"/>
    </row>
    <row r="326" spans="106:106" ht="12.75">
      <c r="DB326" s="103"/>
    </row>
    <row r="327" spans="106:106" ht="12.75">
      <c r="DB327" s="103"/>
    </row>
    <row r="328" spans="106:106" ht="12.75">
      <c r="DB328" s="103"/>
    </row>
    <row r="329" spans="106:106" ht="12.75">
      <c r="DB329" s="103"/>
    </row>
    <row r="330" spans="106:106" ht="12.75">
      <c r="DB330" s="103"/>
    </row>
    <row r="331" spans="106:106" ht="12.75">
      <c r="DB331" s="103"/>
    </row>
    <row r="332" spans="106:106" ht="12.75">
      <c r="DB332" s="103"/>
    </row>
    <row r="333" spans="106:106" ht="12.75">
      <c r="DB333" s="103"/>
    </row>
    <row r="334" spans="106:106" ht="12.75">
      <c r="DB334" s="103"/>
    </row>
    <row r="335" spans="106:106" ht="12.75">
      <c r="DB335" s="103"/>
    </row>
    <row r="336" spans="106:106" ht="12.75">
      <c r="DB336" s="103"/>
    </row>
    <row r="337" spans="106:106" ht="12.75">
      <c r="DB337" s="103"/>
    </row>
    <row r="338" spans="106:106" ht="12.75">
      <c r="DB338" s="103"/>
    </row>
    <row r="339" spans="106:106" ht="12.75">
      <c r="DB339" s="103"/>
    </row>
    <row r="340" spans="106:106" ht="12.75">
      <c r="DB340" s="103"/>
    </row>
    <row r="341" spans="106:106" ht="12.75">
      <c r="DB341" s="103"/>
    </row>
    <row r="342" spans="106:106" ht="12.75">
      <c r="DB342" s="103"/>
    </row>
    <row r="343" spans="106:106" ht="12.75">
      <c r="DB343" s="103"/>
    </row>
    <row r="344" spans="106:106" ht="12.75">
      <c r="DB344" s="103"/>
    </row>
    <row r="345" spans="106:106" ht="12.75">
      <c r="DB345" s="103"/>
    </row>
    <row r="346" spans="106:106" ht="12.75">
      <c r="DB346" s="103"/>
    </row>
    <row r="347" spans="106:106" ht="12.75">
      <c r="DB347" s="103"/>
    </row>
    <row r="348" spans="106:106" ht="12.75">
      <c r="DB348" s="103"/>
    </row>
    <row r="349" spans="106:106" ht="12.75">
      <c r="DB349" s="103"/>
    </row>
    <row r="350" spans="106:106" ht="12.75">
      <c r="DB350" s="103"/>
    </row>
    <row r="351" spans="106:106" ht="12.75">
      <c r="DB351" s="103"/>
    </row>
    <row r="352" spans="106:106" ht="12.75">
      <c r="DB352" s="103"/>
    </row>
    <row r="353" spans="106:106" ht="12.75">
      <c r="DB353" s="103"/>
    </row>
    <row r="354" spans="106:106" ht="12.75">
      <c r="DB354" s="103"/>
    </row>
    <row r="355" spans="106:106" ht="12.75">
      <c r="DB355" s="103"/>
    </row>
    <row r="356" spans="106:106" ht="12.75">
      <c r="DB356" s="103"/>
    </row>
    <row r="357" spans="106:106" ht="12.75">
      <c r="DB357" s="103"/>
    </row>
    <row r="358" spans="106:106" ht="12.75">
      <c r="DB358" s="103"/>
    </row>
    <row r="359" spans="106:106" ht="12.75">
      <c r="DB359" s="103"/>
    </row>
    <row r="360" spans="106:106" ht="12.75">
      <c r="DB360" s="103"/>
    </row>
    <row r="361" spans="106:106" ht="12.75">
      <c r="DB361" s="103"/>
    </row>
    <row r="362" spans="106:106" ht="12.75">
      <c r="DB362" s="103"/>
    </row>
    <row r="363" spans="106:106" ht="12.75">
      <c r="DB363" s="103"/>
    </row>
    <row r="364" spans="106:106" ht="12.75">
      <c r="DB364" s="103"/>
    </row>
    <row r="365" spans="106:106" ht="12.75">
      <c r="DB365" s="103"/>
    </row>
    <row r="366" spans="106:106" ht="12.75">
      <c r="DB366" s="103"/>
    </row>
    <row r="367" spans="106:106" ht="12.75">
      <c r="DB367" s="103"/>
    </row>
    <row r="368" spans="106:106" ht="12.75">
      <c r="DB368" s="103"/>
    </row>
    <row r="369" spans="106:106" ht="12.75">
      <c r="DB369" s="103"/>
    </row>
    <row r="370" spans="106:106" ht="12.75">
      <c r="DB370" s="103"/>
    </row>
    <row r="371" spans="106:106" ht="12.75">
      <c r="DB371" s="103"/>
    </row>
    <row r="372" spans="106:106" ht="12.75">
      <c r="DB372" s="103"/>
    </row>
    <row r="373" spans="106:106" ht="12.75">
      <c r="DB373" s="103"/>
    </row>
    <row r="374" spans="106:106" ht="12.75">
      <c r="DB374" s="103"/>
    </row>
    <row r="375" spans="106:106" ht="12.75">
      <c r="DB375" s="103"/>
    </row>
    <row r="376" spans="106:106" ht="12.75">
      <c r="DB376" s="103"/>
    </row>
    <row r="377" spans="106:106" ht="12.75">
      <c r="DB377" s="103"/>
    </row>
    <row r="378" spans="106:106" ht="12.75">
      <c r="DB378" s="103"/>
    </row>
    <row r="379" spans="106:106" ht="12.75">
      <c r="DB379" s="103"/>
    </row>
    <row r="380" spans="106:106" ht="12.75">
      <c r="DB380" s="103"/>
    </row>
    <row r="381" spans="106:106" ht="12.75">
      <c r="DB381" s="103"/>
    </row>
    <row r="382" spans="106:106" ht="12.75">
      <c r="DB382" s="103"/>
    </row>
    <row r="383" spans="106:106" ht="12.75">
      <c r="DB383" s="103"/>
    </row>
    <row r="384" spans="106:106" ht="12.75">
      <c r="DB384" s="103"/>
    </row>
    <row r="385" spans="106:106" ht="12.75">
      <c r="DB385" s="103"/>
    </row>
    <row r="386" spans="106:106" ht="12.75">
      <c r="DB386" s="103"/>
    </row>
    <row r="387" spans="106:106" ht="12.75">
      <c r="DB387" s="103"/>
    </row>
    <row r="388" spans="106:106" ht="12.75">
      <c r="DB388" s="103"/>
    </row>
    <row r="389" spans="106:106" ht="12.75">
      <c r="DB389" s="103"/>
    </row>
    <row r="390" spans="106:106" ht="12.75">
      <c r="DB390" s="103"/>
    </row>
    <row r="391" spans="106:106" ht="12.75">
      <c r="DB391" s="103"/>
    </row>
    <row r="392" spans="106:106" ht="12.75">
      <c r="DB392" s="103"/>
    </row>
    <row r="393" spans="106:106" ht="12.75">
      <c r="DB393" s="103"/>
    </row>
    <row r="394" spans="106:106" ht="12.75">
      <c r="DB394" s="103"/>
    </row>
    <row r="395" spans="106:106" ht="12.75">
      <c r="DB395" s="103"/>
    </row>
    <row r="396" spans="106:106" ht="12.75">
      <c r="DB396" s="103"/>
    </row>
    <row r="397" spans="106:106" ht="12.75">
      <c r="DB397" s="103"/>
    </row>
    <row r="398" spans="106:106" ht="12.75">
      <c r="DB398" s="103"/>
    </row>
    <row r="399" spans="106:106" ht="12.75">
      <c r="DB399" s="103"/>
    </row>
    <row r="400" spans="106:106" ht="12.75">
      <c r="DB400" s="103"/>
    </row>
    <row r="401" spans="106:106" ht="12.75">
      <c r="DB401" s="103"/>
    </row>
    <row r="402" spans="106:106" ht="12.75">
      <c r="DB402" s="103"/>
    </row>
    <row r="403" spans="106:106" ht="12.75">
      <c r="DB403" s="103"/>
    </row>
    <row r="404" spans="106:106" ht="12.75">
      <c r="DB404" s="103"/>
    </row>
    <row r="405" spans="106:106" ht="12.75">
      <c r="DB405" s="103"/>
    </row>
    <row r="406" spans="106:106" ht="12.75">
      <c r="DB406" s="103"/>
    </row>
    <row r="407" spans="106:106" ht="12.75">
      <c r="DB407" s="103"/>
    </row>
    <row r="408" spans="106:106" ht="12.75">
      <c r="DB408" s="103"/>
    </row>
    <row r="409" spans="106:106" ht="12.75">
      <c r="DB409" s="103"/>
    </row>
    <row r="410" spans="106:106" ht="12.75">
      <c r="DB410" s="103"/>
    </row>
    <row r="411" spans="106:106" ht="12.75">
      <c r="DB411" s="103"/>
    </row>
    <row r="412" spans="106:106" ht="12.75">
      <c r="DB412" s="103"/>
    </row>
    <row r="413" spans="106:106" ht="12.75">
      <c r="DB413" s="103"/>
    </row>
    <row r="414" spans="106:106" ht="12.75">
      <c r="DB414" s="103"/>
    </row>
    <row r="415" spans="106:106" ht="12.75">
      <c r="DB415" s="103"/>
    </row>
    <row r="416" spans="106:106" ht="12.75">
      <c r="DB416" s="103"/>
    </row>
    <row r="417" spans="106:106" ht="12.75">
      <c r="DB417" s="103"/>
    </row>
    <row r="418" spans="106:106" ht="12.75">
      <c r="DB418" s="103"/>
    </row>
    <row r="419" spans="106:106" ht="12.75">
      <c r="DB419" s="103"/>
    </row>
    <row r="420" spans="106:106" ht="12.75">
      <c r="DB420" s="103"/>
    </row>
    <row r="421" spans="106:106" ht="12.75">
      <c r="DB421" s="103"/>
    </row>
    <row r="422" spans="106:106" ht="12.75">
      <c r="DB422" s="103"/>
    </row>
    <row r="423" spans="106:106" ht="12.75">
      <c r="DB423" s="103"/>
    </row>
    <row r="424" spans="106:106" ht="12.75">
      <c r="DB424" s="103"/>
    </row>
    <row r="425" spans="106:106" ht="12.75">
      <c r="DB425" s="103"/>
    </row>
    <row r="426" spans="106:106" ht="12.75">
      <c r="DB426" s="103"/>
    </row>
    <row r="427" spans="106:106" ht="12.75">
      <c r="DB427" s="103"/>
    </row>
    <row r="428" spans="106:106" ht="12.75">
      <c r="DB428" s="103"/>
    </row>
    <row r="429" spans="106:106" ht="12.75">
      <c r="DB429" s="103"/>
    </row>
    <row r="430" spans="106:106" ht="12.75">
      <c r="DB430" s="103"/>
    </row>
    <row r="431" spans="106:106" ht="12.75">
      <c r="DB431" s="103"/>
    </row>
    <row r="432" spans="106:106" ht="12.75">
      <c r="DB432" s="103"/>
    </row>
    <row r="433" spans="106:106" ht="12.75">
      <c r="DB433" s="103"/>
    </row>
    <row r="434" spans="106:106" ht="12.75">
      <c r="DB434" s="103"/>
    </row>
    <row r="435" spans="106:106" ht="12.75">
      <c r="DB435" s="103"/>
    </row>
    <row r="436" spans="106:106" ht="12.75">
      <c r="DB436" s="103"/>
    </row>
    <row r="437" spans="106:106" ht="12.75">
      <c r="DB437" s="103"/>
    </row>
    <row r="438" spans="106:106" ht="12.75">
      <c r="DB438" s="103"/>
    </row>
    <row r="439" spans="106:106" ht="12.75">
      <c r="DB439" s="103"/>
    </row>
    <row r="440" spans="106:106" ht="12.75">
      <c r="DB440" s="103"/>
    </row>
    <row r="441" spans="106:106" ht="12.75">
      <c r="DB441" s="103"/>
    </row>
    <row r="442" spans="106:106" ht="12.75">
      <c r="DB442" s="103"/>
    </row>
    <row r="443" spans="106:106" ht="12.75">
      <c r="DB443" s="103"/>
    </row>
    <row r="444" spans="106:106" ht="12.75">
      <c r="DB444" s="103"/>
    </row>
    <row r="445" spans="106:106" ht="12.75">
      <c r="DB445" s="103"/>
    </row>
    <row r="446" spans="106:106" ht="12.75">
      <c r="DB446" s="103"/>
    </row>
    <row r="447" spans="106:106" ht="12.75">
      <c r="DB447" s="103"/>
    </row>
    <row r="448" spans="106:106" ht="12.75">
      <c r="DB448" s="103"/>
    </row>
    <row r="449" spans="106:106" ht="12.75">
      <c r="DB449" s="103"/>
    </row>
    <row r="450" spans="106:106" ht="12.75">
      <c r="DB450" s="103"/>
    </row>
    <row r="451" spans="106:106" ht="12.75">
      <c r="DB451" s="103"/>
    </row>
    <row r="452" spans="106:106" ht="12.75">
      <c r="DB452" s="103"/>
    </row>
    <row r="453" spans="106:106" ht="12.75">
      <c r="DB453" s="103"/>
    </row>
    <row r="454" spans="106:106" ht="12.75">
      <c r="DB454" s="103"/>
    </row>
    <row r="455" spans="106:106" ht="12.75">
      <c r="DB455" s="103"/>
    </row>
    <row r="456" spans="106:106" ht="12.75">
      <c r="DB456" s="103"/>
    </row>
    <row r="457" spans="106:106" ht="12.75">
      <c r="DB457" s="103"/>
    </row>
    <row r="458" spans="106:106" ht="12.75">
      <c r="DB458" s="103"/>
    </row>
    <row r="459" spans="106:106" ht="12.75">
      <c r="DB459" s="103"/>
    </row>
    <row r="460" spans="106:106" ht="12.75">
      <c r="DB460" s="103"/>
    </row>
    <row r="461" spans="106:106" ht="12.75">
      <c r="DB461" s="103"/>
    </row>
    <row r="462" spans="106:106" ht="12.75">
      <c r="DB462" s="103"/>
    </row>
    <row r="463" spans="106:106" ht="12.75">
      <c r="DB463" s="103"/>
    </row>
    <row r="464" spans="106:106" ht="12.75">
      <c r="DB464" s="103"/>
    </row>
    <row r="465" spans="106:106" ht="12.75">
      <c r="DB465" s="103"/>
    </row>
    <row r="466" spans="106:106" ht="12.75">
      <c r="DB466" s="103"/>
    </row>
    <row r="467" spans="106:106" ht="12.75">
      <c r="DB467" s="103"/>
    </row>
    <row r="468" spans="106:106" ht="12.75">
      <c r="DB468" s="103"/>
    </row>
    <row r="469" spans="106:106" ht="12.75">
      <c r="DB469" s="103"/>
    </row>
    <row r="470" spans="106:106" ht="12.75">
      <c r="DB470" s="103"/>
    </row>
    <row r="471" spans="106:106" ht="12.75">
      <c r="DB471" s="103"/>
    </row>
    <row r="472" spans="106:106" ht="12.75">
      <c r="DB472" s="103"/>
    </row>
    <row r="473" spans="106:106" ht="12.75">
      <c r="DB473" s="103"/>
    </row>
    <row r="474" spans="106:106" ht="12.75">
      <c r="DB474" s="103"/>
    </row>
    <row r="475" spans="106:106" ht="12.75">
      <c r="DB475" s="103"/>
    </row>
    <row r="476" spans="106:106" ht="12.75">
      <c r="DB476" s="103"/>
    </row>
    <row r="477" spans="106:106" ht="12.75">
      <c r="DB477" s="103"/>
    </row>
    <row r="478" spans="106:106" ht="12.75">
      <c r="DB478" s="103"/>
    </row>
    <row r="479" spans="106:106" ht="12.75">
      <c r="DB479" s="103"/>
    </row>
    <row r="480" spans="106:106" ht="12.75">
      <c r="DB480" s="103"/>
    </row>
    <row r="481" spans="106:106" ht="12.75">
      <c r="DB481" s="103"/>
    </row>
    <row r="482" spans="106:106" ht="12.75">
      <c r="DB482" s="103"/>
    </row>
    <row r="483" spans="106:106" ht="12.75">
      <c r="DB483" s="103"/>
    </row>
    <row r="484" spans="106:106" ht="12.75">
      <c r="DB484" s="103"/>
    </row>
    <row r="485" spans="106:106" ht="12.75">
      <c r="DB485" s="103"/>
    </row>
    <row r="486" spans="106:106" ht="12.75">
      <c r="DB486" s="103"/>
    </row>
    <row r="487" spans="106:106" ht="12.75">
      <c r="DB487" s="103"/>
    </row>
    <row r="488" spans="106:106" ht="12.75">
      <c r="DB488" s="103"/>
    </row>
    <row r="489" spans="106:106" ht="12.75">
      <c r="DB489" s="103"/>
    </row>
    <row r="490" spans="106:106" ht="12.75">
      <c r="DB490" s="103"/>
    </row>
    <row r="491" spans="106:106" ht="12.75">
      <c r="DB491" s="103"/>
    </row>
    <row r="492" spans="106:106" ht="12.75">
      <c r="DB492" s="103"/>
    </row>
    <row r="493" spans="106:106" ht="12.75">
      <c r="DB493" s="103"/>
    </row>
    <row r="494" spans="106:106" ht="12.75">
      <c r="DB494" s="103"/>
    </row>
    <row r="495" spans="106:106" ht="12.75">
      <c r="DB495" s="103"/>
    </row>
    <row r="496" spans="106:106" ht="12.75">
      <c r="DB496" s="103"/>
    </row>
    <row r="497" spans="106:106" ht="12.75">
      <c r="DB497" s="103"/>
    </row>
    <row r="498" spans="106:106" ht="12.75">
      <c r="DB498" s="103"/>
    </row>
    <row r="499" spans="106:106" ht="12.75">
      <c r="DB499" s="103"/>
    </row>
    <row r="500" spans="106:106" ht="12.75">
      <c r="DB500" s="103"/>
    </row>
    <row r="501" spans="106:106" ht="12.75">
      <c r="DB501" s="103"/>
    </row>
    <row r="502" spans="106:106" ht="12.75">
      <c r="DB502" s="103"/>
    </row>
    <row r="503" spans="106:106" ht="12.75">
      <c r="DB503" s="103"/>
    </row>
    <row r="504" spans="106:106" ht="12.75">
      <c r="DB504" s="103"/>
    </row>
    <row r="505" spans="106:106" ht="12.75">
      <c r="DB505" s="103"/>
    </row>
    <row r="506" spans="106:106" ht="12.75">
      <c r="DB506" s="103"/>
    </row>
    <row r="507" spans="106:106" ht="12.75">
      <c r="DB507" s="103"/>
    </row>
    <row r="508" spans="106:106" ht="12.75">
      <c r="DB508" s="103"/>
    </row>
    <row r="509" spans="106:106" ht="12.75">
      <c r="DB509" s="103"/>
    </row>
    <row r="510" spans="106:106" ht="12.75">
      <c r="DB510" s="103"/>
    </row>
    <row r="511" spans="106:106" ht="12.75">
      <c r="DB511" s="103"/>
    </row>
    <row r="512" spans="106:106" ht="12.75">
      <c r="DB512" s="103"/>
    </row>
    <row r="513" spans="106:106" ht="12.75">
      <c r="DB513" s="103"/>
    </row>
    <row r="514" spans="106:106" ht="12.75">
      <c r="DB514" s="103"/>
    </row>
    <row r="515" spans="106:106" ht="12.75">
      <c r="DB515" s="103"/>
    </row>
    <row r="516" spans="106:106" ht="12.75">
      <c r="DB516" s="103"/>
    </row>
    <row r="517" spans="106:106" ht="12.75">
      <c r="DB517" s="103"/>
    </row>
    <row r="518" spans="106:106" ht="12.75">
      <c r="DB518" s="103"/>
    </row>
    <row r="519" spans="106:106" ht="12.75">
      <c r="DB519" s="103"/>
    </row>
    <row r="520" spans="106:106" ht="12.75">
      <c r="DB520" s="103"/>
    </row>
    <row r="521" spans="106:106" ht="12.75">
      <c r="DB521" s="103"/>
    </row>
    <row r="522" spans="106:106" ht="12.75">
      <c r="DB522" s="103"/>
    </row>
    <row r="523" spans="106:106" ht="12.75">
      <c r="DB523" s="103"/>
    </row>
    <row r="524" spans="106:106" ht="12.75">
      <c r="DB524" s="103"/>
    </row>
    <row r="525" spans="106:106" ht="12.75">
      <c r="DB525" s="103"/>
    </row>
    <row r="526" spans="106:106" ht="12.75">
      <c r="DB526" s="103"/>
    </row>
    <row r="527" spans="106:106" ht="12.75">
      <c r="DB527" s="103"/>
    </row>
    <row r="528" spans="106:106" ht="12.75">
      <c r="DB528" s="103"/>
    </row>
    <row r="529" spans="106:106" ht="12.75">
      <c r="DB529" s="103"/>
    </row>
    <row r="530" spans="106:106" ht="12.75">
      <c r="DB530" s="103"/>
    </row>
    <row r="531" spans="106:106" ht="12.75">
      <c r="DB531" s="103"/>
    </row>
    <row r="532" spans="106:106" ht="12.75">
      <c r="DB532" s="103"/>
    </row>
    <row r="533" spans="106:106" ht="12.75">
      <c r="DB533" s="103"/>
    </row>
    <row r="534" spans="106:106" ht="12.75">
      <c r="DB534" s="103"/>
    </row>
    <row r="535" spans="106:106" ht="12.75">
      <c r="DB535" s="103"/>
    </row>
    <row r="536" spans="106:106" ht="12.75">
      <c r="DB536" s="103"/>
    </row>
    <row r="537" spans="106:106" ht="12.75">
      <c r="DB537" s="103"/>
    </row>
    <row r="538" spans="106:106" ht="12.75">
      <c r="DB538" s="103"/>
    </row>
    <row r="539" spans="106:106" ht="12.75">
      <c r="DB539" s="103"/>
    </row>
    <row r="540" spans="106:106" ht="12.75">
      <c r="DB540" s="103"/>
    </row>
    <row r="541" spans="106:106" ht="12.75">
      <c r="DB541" s="103"/>
    </row>
    <row r="542" spans="106:106" ht="12.75">
      <c r="DB542" s="103"/>
    </row>
    <row r="543" spans="106:106" ht="12.75">
      <c r="DB543" s="103"/>
    </row>
    <row r="544" spans="106:106" ht="12.75">
      <c r="DB544" s="103"/>
    </row>
    <row r="545" spans="106:106" ht="12.75">
      <c r="DB545" s="103"/>
    </row>
    <row r="546" spans="106:106" ht="12.75">
      <c r="DB546" s="103"/>
    </row>
    <row r="547" spans="106:106" ht="12.75">
      <c r="DB547" s="103"/>
    </row>
    <row r="548" spans="106:106" ht="12.75">
      <c r="DB548" s="103"/>
    </row>
    <row r="549" spans="106:106" ht="12.75">
      <c r="DB549" s="103"/>
    </row>
    <row r="550" spans="106:106" ht="12.75">
      <c r="DB550" s="103"/>
    </row>
    <row r="551" spans="106:106" ht="12.75">
      <c r="DB551" s="103"/>
    </row>
    <row r="552" spans="106:106" ht="12.75">
      <c r="DB552" s="103"/>
    </row>
    <row r="553" spans="106:106" ht="12.75">
      <c r="DB553" s="103"/>
    </row>
    <row r="554" spans="106:106" ht="12.75">
      <c r="DB554" s="103"/>
    </row>
    <row r="555" spans="106:106" ht="12.75">
      <c r="DB555" s="103"/>
    </row>
    <row r="556" spans="106:106" ht="12.75">
      <c r="DB556" s="103"/>
    </row>
    <row r="557" spans="106:106" ht="12.75">
      <c r="DB557" s="103"/>
    </row>
    <row r="558" spans="106:106" ht="12.75">
      <c r="DB558" s="103"/>
    </row>
    <row r="559" spans="106:106" ht="12.75">
      <c r="DB559" s="103"/>
    </row>
    <row r="560" spans="106:106" ht="12.75">
      <c r="DB560" s="103"/>
    </row>
    <row r="561" spans="106:106" ht="12.75">
      <c r="DB561" s="103"/>
    </row>
    <row r="562" spans="106:106" ht="12.75">
      <c r="DB562" s="103"/>
    </row>
    <row r="563" spans="106:106" ht="12.75">
      <c r="DB563" s="103"/>
    </row>
    <row r="564" spans="106:106" ht="12.75">
      <c r="DB564" s="103"/>
    </row>
    <row r="565" spans="106:106" ht="12.75">
      <c r="DB565" s="103"/>
    </row>
    <row r="566" spans="106:106" ht="12.75">
      <c r="DB566" s="103"/>
    </row>
    <row r="567" spans="106:106" ht="12.75">
      <c r="DB567" s="103"/>
    </row>
    <row r="568" spans="106:106" ht="12.75">
      <c r="DB568" s="103"/>
    </row>
    <row r="569" spans="106:106" ht="12.75">
      <c r="DB569" s="103"/>
    </row>
    <row r="570" spans="106:106" ht="12.75">
      <c r="DB570" s="103"/>
    </row>
    <row r="571" spans="106:106" ht="12.75">
      <c r="DB571" s="103"/>
    </row>
    <row r="572" spans="106:106" ht="12.75">
      <c r="DB572" s="103"/>
    </row>
    <row r="573" spans="106:106" ht="12.75">
      <c r="DB573" s="103"/>
    </row>
    <row r="574" spans="106:106" ht="12.75">
      <c r="DB574" s="103"/>
    </row>
    <row r="575" spans="106:106" ht="12.75">
      <c r="DB575" s="103"/>
    </row>
    <row r="576" spans="106:106" ht="12.75">
      <c r="DB576" s="103"/>
    </row>
    <row r="577" spans="106:106" ht="12.75">
      <c r="DB577" s="103"/>
    </row>
    <row r="578" spans="106:106" ht="12.75">
      <c r="DB578" s="103"/>
    </row>
    <row r="579" spans="106:106" ht="12.75">
      <c r="DB579" s="103"/>
    </row>
    <row r="580" spans="106:106" ht="12.75">
      <c r="DB580" s="103"/>
    </row>
    <row r="581" spans="106:106" ht="12.75">
      <c r="DB581" s="103"/>
    </row>
    <row r="582" spans="106:106" ht="12.75">
      <c r="DB582" s="103"/>
    </row>
    <row r="583" spans="106:106" ht="12.75">
      <c r="DB583" s="103"/>
    </row>
    <row r="584" spans="106:106" ht="12.75">
      <c r="DB584" s="103"/>
    </row>
    <row r="585" spans="106:106" ht="12.75">
      <c r="DB585" s="103"/>
    </row>
    <row r="586" spans="106:106" ht="12.75">
      <c r="DB586" s="103"/>
    </row>
    <row r="587" spans="106:106" ht="12.75">
      <c r="DB587" s="103"/>
    </row>
    <row r="588" spans="106:106" ht="12.75">
      <c r="DB588" s="103"/>
    </row>
    <row r="589" spans="106:106" ht="12.75">
      <c r="DB589" s="103"/>
    </row>
    <row r="590" spans="106:106" ht="12.75">
      <c r="DB590" s="103"/>
    </row>
    <row r="591" spans="106:106" ht="12.75">
      <c r="DB591" s="103"/>
    </row>
    <row r="592" spans="106:106" ht="12.75">
      <c r="DB592" s="103"/>
    </row>
    <row r="593" spans="106:106" ht="12.75">
      <c r="DB593" s="103"/>
    </row>
    <row r="594" spans="106:106" ht="12.75">
      <c r="DB594" s="103"/>
    </row>
    <row r="595" spans="106:106" ht="12.75">
      <c r="DB595" s="103"/>
    </row>
    <row r="596" spans="106:106" ht="12.75">
      <c r="DB596" s="103"/>
    </row>
    <row r="597" spans="106:106" ht="12.75">
      <c r="DB597" s="103"/>
    </row>
    <row r="598" spans="106:106" ht="12.75">
      <c r="DB598" s="103"/>
    </row>
    <row r="599" spans="106:106" ht="12.75">
      <c r="DB599" s="103"/>
    </row>
    <row r="600" spans="106:106" ht="12.75">
      <c r="DB600" s="103"/>
    </row>
    <row r="601" spans="106:106" ht="12.75">
      <c r="DB601" s="103"/>
    </row>
    <row r="602" spans="106:106" ht="12.75">
      <c r="DB602" s="103"/>
    </row>
    <row r="603" spans="106:106" ht="12.75">
      <c r="DB603" s="103"/>
    </row>
    <row r="604" spans="106:106" ht="12.75">
      <c r="DB604" s="103"/>
    </row>
    <row r="605" spans="106:106" ht="12.75">
      <c r="DB605" s="103"/>
    </row>
    <row r="606" spans="106:106" ht="12.75">
      <c r="DB606" s="103"/>
    </row>
    <row r="607" spans="106:106" ht="12.75">
      <c r="DB607" s="103"/>
    </row>
    <row r="608" spans="106:106" ht="12.75">
      <c r="DB608" s="103"/>
    </row>
    <row r="609" spans="106:106" ht="12.75">
      <c r="DB609" s="103"/>
    </row>
    <row r="610" spans="106:106" ht="12.75">
      <c r="DB610" s="103"/>
    </row>
    <row r="611" spans="106:106" ht="12.75">
      <c r="DB611" s="103"/>
    </row>
    <row r="612" spans="106:106" ht="12.75">
      <c r="DB612" s="103"/>
    </row>
    <row r="613" spans="106:106" ht="12.75">
      <c r="DB613" s="103"/>
    </row>
    <row r="614" spans="106:106" ht="12.75">
      <c r="DB614" s="103"/>
    </row>
    <row r="615" spans="106:106" ht="12.75">
      <c r="DB615" s="103"/>
    </row>
    <row r="616" spans="106:106" ht="12.75">
      <c r="DB616" s="103"/>
    </row>
    <row r="617" spans="106:106" ht="12.75">
      <c r="DB617" s="103"/>
    </row>
    <row r="618" spans="106:106" ht="12.75">
      <c r="DB618" s="103"/>
    </row>
    <row r="619" spans="106:106" ht="12.75">
      <c r="DB619" s="103"/>
    </row>
    <row r="620" spans="106:106" ht="12.75">
      <c r="DB620" s="103"/>
    </row>
    <row r="621" spans="106:106" ht="12.75">
      <c r="DB621" s="103"/>
    </row>
    <row r="622" spans="106:106" ht="12.75">
      <c r="DB622" s="103"/>
    </row>
    <row r="623" spans="106:106" ht="12.75">
      <c r="DB623" s="103"/>
    </row>
    <row r="624" spans="106:106" ht="12.75">
      <c r="DB624" s="103"/>
    </row>
    <row r="625" spans="106:106" ht="12.75">
      <c r="DB625" s="103"/>
    </row>
    <row r="626" spans="106:106" ht="12.75">
      <c r="DB626" s="103"/>
    </row>
    <row r="627" spans="106:106" ht="12.75">
      <c r="DB627" s="103"/>
    </row>
    <row r="628" spans="106:106" ht="12.75">
      <c r="DB628" s="103"/>
    </row>
    <row r="629" spans="106:106" ht="12.75">
      <c r="DB629" s="103"/>
    </row>
    <row r="630" spans="106:106" ht="12.75">
      <c r="DB630" s="103"/>
    </row>
    <row r="631" spans="106:106" ht="12.75">
      <c r="DB631" s="103"/>
    </row>
    <row r="632" spans="106:106" ht="12.75">
      <c r="DB632" s="103"/>
    </row>
    <row r="633" spans="106:106" ht="12.75">
      <c r="DB633" s="103"/>
    </row>
    <row r="634" spans="106:106" ht="12.75">
      <c r="DB634" s="103"/>
    </row>
    <row r="635" spans="106:106" ht="12.75">
      <c r="DB635" s="103"/>
    </row>
    <row r="636" spans="106:106" ht="12.75">
      <c r="DB636" s="103"/>
    </row>
    <row r="637" spans="106:106" ht="12.75">
      <c r="DB637" s="103"/>
    </row>
    <row r="638" spans="106:106" ht="12.75">
      <c r="DB638" s="103"/>
    </row>
    <row r="639" spans="106:106" ht="12.75">
      <c r="DB639" s="103"/>
    </row>
    <row r="640" spans="106:106" ht="12.75">
      <c r="DB640" s="103"/>
    </row>
    <row r="641" spans="106:106" ht="12.75">
      <c r="DB641" s="103"/>
    </row>
    <row r="642" spans="106:106" ht="12.75">
      <c r="DB642" s="103"/>
    </row>
    <row r="643" spans="106:106" ht="12.75">
      <c r="DB643" s="103"/>
    </row>
    <row r="644" spans="106:106" ht="12.75">
      <c r="DB644" s="103"/>
    </row>
    <row r="645" spans="106:106" ht="12.75">
      <c r="DB645" s="103"/>
    </row>
    <row r="646" spans="106:106" ht="12.75">
      <c r="DB646" s="103"/>
    </row>
    <row r="647" spans="106:106" ht="12.75">
      <c r="DB647" s="103"/>
    </row>
    <row r="648" spans="106:106" ht="12.75">
      <c r="DB648" s="103"/>
    </row>
    <row r="649" spans="106:106" ht="12.75">
      <c r="DB649" s="103"/>
    </row>
    <row r="650" spans="106:106" ht="12.75">
      <c r="DB650" s="103"/>
    </row>
    <row r="651" spans="106:106" ht="12.75">
      <c r="DB651" s="103"/>
    </row>
    <row r="652" spans="106:106" ht="12.75">
      <c r="DB652" s="103"/>
    </row>
    <row r="653" spans="106:106" ht="12.75">
      <c r="DB653" s="103"/>
    </row>
    <row r="654" spans="106:106" ht="12.75">
      <c r="DB654" s="103"/>
    </row>
    <row r="655" spans="106:106" ht="12.75">
      <c r="DB655" s="103"/>
    </row>
    <row r="656" spans="106:106" ht="12.75">
      <c r="DB656" s="103"/>
    </row>
    <row r="657" spans="106:106" ht="12.75">
      <c r="DB657" s="103"/>
    </row>
    <row r="658" spans="106:106" ht="12.75">
      <c r="DB658" s="103"/>
    </row>
    <row r="659" spans="106:106" ht="12.75">
      <c r="DB659" s="103"/>
    </row>
    <row r="660" spans="106:106" ht="12.75">
      <c r="DB660" s="103"/>
    </row>
    <row r="661" spans="106:106" ht="12.75">
      <c r="DB661" s="103"/>
    </row>
    <row r="662" spans="106:106" ht="12.75">
      <c r="DB662" s="103"/>
    </row>
    <row r="663" spans="106:106" ht="12.75">
      <c r="DB663" s="103"/>
    </row>
    <row r="664" spans="106:106" ht="12.75">
      <c r="DB664" s="103"/>
    </row>
    <row r="665" spans="106:106" ht="12.75">
      <c r="DB665" s="103"/>
    </row>
    <row r="666" spans="106:106" ht="12.75">
      <c r="DB666" s="103"/>
    </row>
    <row r="667" spans="106:106" ht="12.75">
      <c r="DB667" s="103"/>
    </row>
    <row r="668" spans="106:106" ht="12.75">
      <c r="DB668" s="103"/>
    </row>
    <row r="669" spans="106:106" ht="12.75">
      <c r="DB669" s="103"/>
    </row>
    <row r="670" spans="106:106" ht="12.75">
      <c r="DB670" s="103"/>
    </row>
    <row r="671" spans="106:106" ht="12.75">
      <c r="DB671" s="103"/>
    </row>
    <row r="672" spans="106:106" ht="12.75">
      <c r="DB672" s="103"/>
    </row>
    <row r="673" spans="106:106" ht="12.75">
      <c r="DB673" s="103"/>
    </row>
    <row r="674" spans="106:106" ht="12.75">
      <c r="DB674" s="103"/>
    </row>
    <row r="675" spans="106:106" ht="12.75">
      <c r="DB675" s="103"/>
    </row>
    <row r="676" spans="106:106" ht="12.75">
      <c r="DB676" s="103"/>
    </row>
    <row r="677" spans="106:106" ht="12.75">
      <c r="DB677" s="103"/>
    </row>
    <row r="678" spans="106:106" ht="12.75">
      <c r="DB678" s="103"/>
    </row>
    <row r="679" spans="106:106" ht="12.75">
      <c r="DB679" s="103"/>
    </row>
    <row r="680" spans="106:106" ht="12.75">
      <c r="DB680" s="103"/>
    </row>
    <row r="681" spans="106:106" ht="12.75">
      <c r="DB681" s="103"/>
    </row>
    <row r="682" spans="106:106" ht="12.75">
      <c r="DB682" s="103"/>
    </row>
    <row r="683" spans="106:106" ht="12.75">
      <c r="DB683" s="103"/>
    </row>
    <row r="684" spans="106:106" ht="12.75">
      <c r="DB684" s="103"/>
    </row>
    <row r="685" spans="106:106" ht="12.75">
      <c r="DB685" s="103"/>
    </row>
    <row r="686" spans="106:106" ht="12.75">
      <c r="DB686" s="103"/>
    </row>
    <row r="687" spans="106:106" ht="12.75">
      <c r="DB687" s="103"/>
    </row>
    <row r="688" spans="106:106" ht="12.75">
      <c r="DB688" s="103"/>
    </row>
    <row r="689" spans="106:106" ht="12.75">
      <c r="DB689" s="103"/>
    </row>
    <row r="690" spans="106:106" ht="12.75">
      <c r="DB690" s="103"/>
    </row>
    <row r="691" spans="106:106" ht="12.75">
      <c r="DB691" s="103"/>
    </row>
    <row r="692" spans="106:106" ht="12.75">
      <c r="DB692" s="103"/>
    </row>
    <row r="693" spans="106:106" ht="12.75">
      <c r="DB693" s="103"/>
    </row>
    <row r="694" spans="106:106" ht="12.75">
      <c r="DB694" s="103"/>
    </row>
    <row r="695" spans="106:106" ht="12.75">
      <c r="DB695" s="103"/>
    </row>
    <row r="696" spans="106:106" ht="12.75">
      <c r="DB696" s="103"/>
    </row>
    <row r="697" spans="106:106" ht="12.75">
      <c r="DB697" s="103"/>
    </row>
    <row r="698" spans="106:106" ht="12.75">
      <c r="DB698" s="103"/>
    </row>
    <row r="699" spans="106:106" ht="12.75">
      <c r="DB699" s="103"/>
    </row>
    <row r="700" spans="106:106" ht="12.75">
      <c r="DB700" s="103"/>
    </row>
    <row r="701" spans="106:106" ht="12.75">
      <c r="DB701" s="103"/>
    </row>
    <row r="702" spans="106:106" ht="12.75">
      <c r="DB702" s="103"/>
    </row>
    <row r="703" spans="106:106" ht="12.75">
      <c r="DB703" s="103"/>
    </row>
    <row r="704" spans="106:106" ht="12.75">
      <c r="DB704" s="103"/>
    </row>
    <row r="705" spans="106:106" ht="12.75">
      <c r="DB705" s="103"/>
    </row>
    <row r="706" spans="106:106" ht="12.75">
      <c r="DB706" s="103"/>
    </row>
    <row r="707" spans="106:106" ht="12.75">
      <c r="DB707" s="103"/>
    </row>
    <row r="708" spans="106:106" ht="12.75">
      <c r="DB708" s="103"/>
    </row>
    <row r="709" spans="106:106" ht="12.75">
      <c r="DB709" s="103"/>
    </row>
    <row r="710" spans="106:106" ht="12.75">
      <c r="DB710" s="103"/>
    </row>
    <row r="711" spans="106:106" ht="12.75">
      <c r="DB711" s="103"/>
    </row>
    <row r="712" spans="106:106" ht="12.75">
      <c r="DB712" s="103"/>
    </row>
    <row r="713" spans="106:106" ht="12.75">
      <c r="DB713" s="103"/>
    </row>
    <row r="714" spans="106:106" ht="12.75">
      <c r="DB714" s="103"/>
    </row>
    <row r="715" spans="106:106" ht="12.75">
      <c r="DB715" s="103"/>
    </row>
    <row r="716" spans="106:106" ht="12.75">
      <c r="DB716" s="103"/>
    </row>
    <row r="717" spans="106:106" ht="12.75">
      <c r="DB717" s="103"/>
    </row>
    <row r="718" spans="106:106" ht="12.75">
      <c r="DB718" s="103"/>
    </row>
    <row r="719" spans="106:106" ht="12.75">
      <c r="DB719" s="103"/>
    </row>
    <row r="720" spans="106:106" ht="12.75">
      <c r="DB720" s="103"/>
    </row>
    <row r="721" spans="106:106" ht="12.75">
      <c r="DB721" s="103"/>
    </row>
    <row r="722" spans="106:106" ht="12.75">
      <c r="DB722" s="103"/>
    </row>
    <row r="723" spans="106:106" ht="12.75">
      <c r="DB723" s="103"/>
    </row>
    <row r="724" spans="106:106" ht="12.75">
      <c r="DB724" s="103"/>
    </row>
    <row r="725" spans="106:106" ht="12.75">
      <c r="DB725" s="103"/>
    </row>
    <row r="726" spans="106:106" ht="12.75">
      <c r="DB726" s="103"/>
    </row>
    <row r="727" spans="106:106" ht="12.75">
      <c r="DB727" s="103"/>
    </row>
    <row r="728" spans="106:106" ht="12.75">
      <c r="DB728" s="103"/>
    </row>
    <row r="729" spans="106:106" ht="12.75">
      <c r="DB729" s="103"/>
    </row>
    <row r="730" spans="106:106" ht="12.75">
      <c r="DB730" s="103"/>
    </row>
    <row r="731" spans="106:106" ht="12.75">
      <c r="DB731" s="103"/>
    </row>
    <row r="732" spans="106:106" ht="12.75">
      <c r="DB732" s="103"/>
    </row>
    <row r="733" spans="106:106" ht="12.75">
      <c r="DB733" s="103"/>
    </row>
    <row r="734" spans="106:106" ht="12.75">
      <c r="DB734" s="103"/>
    </row>
    <row r="735" spans="106:106" ht="12.75">
      <c r="DB735" s="103"/>
    </row>
    <row r="736" spans="106:106" ht="12.75">
      <c r="DB736" s="103"/>
    </row>
    <row r="737" spans="106:106" ht="12.75">
      <c r="DB737" s="103"/>
    </row>
    <row r="738" spans="106:106" ht="12.75">
      <c r="DB738" s="103"/>
    </row>
    <row r="739" spans="106:106" ht="12.75">
      <c r="DB739" s="103"/>
    </row>
    <row r="740" spans="106:106" ht="12.75">
      <c r="DB740" s="103"/>
    </row>
    <row r="741" spans="106:106" ht="12.75">
      <c r="DB741" s="103"/>
    </row>
    <row r="742" spans="106:106" ht="12.75">
      <c r="DB742" s="103"/>
    </row>
    <row r="743" spans="106:106" ht="12.75">
      <c r="DB743" s="103"/>
    </row>
    <row r="744" spans="106:106" ht="12.75">
      <c r="DB744" s="103"/>
    </row>
    <row r="745" spans="106:106" ht="12.75">
      <c r="DB745" s="103"/>
    </row>
    <row r="746" spans="106:106" ht="12.75">
      <c r="DB746" s="103"/>
    </row>
    <row r="747" spans="106:106" ht="12.75">
      <c r="DB747" s="103"/>
    </row>
    <row r="748" spans="106:106" ht="12.75">
      <c r="DB748" s="103"/>
    </row>
    <row r="749" spans="106:106" ht="12.75">
      <c r="DB749" s="103"/>
    </row>
    <row r="750" spans="106:106" ht="12.75">
      <c r="DB750" s="103"/>
    </row>
    <row r="751" spans="106:106" ht="12.75">
      <c r="DB751" s="103"/>
    </row>
    <row r="752" spans="106:106" ht="12.75">
      <c r="DB752" s="103"/>
    </row>
    <row r="753" spans="106:106" ht="12.75">
      <c r="DB753" s="103"/>
    </row>
    <row r="754" spans="106:106" ht="12.75">
      <c r="DB754" s="103"/>
    </row>
    <row r="755" spans="106:106" ht="12.75">
      <c r="DB755" s="103"/>
    </row>
    <row r="756" spans="106:106" ht="12.75">
      <c r="DB756" s="103"/>
    </row>
    <row r="757" spans="106:106" ht="12.75">
      <c r="DB757" s="103"/>
    </row>
    <row r="758" spans="106:106" ht="12.75">
      <c r="DB758" s="103"/>
    </row>
    <row r="759" spans="106:106" ht="12.75">
      <c r="DB759" s="103"/>
    </row>
    <row r="760" spans="106:106" ht="12.75">
      <c r="DB760" s="103"/>
    </row>
    <row r="761" spans="106:106" ht="12.75">
      <c r="DB761" s="103"/>
    </row>
    <row r="762" spans="106:106" ht="12.75">
      <c r="DB762" s="103"/>
    </row>
    <row r="763" spans="106:106" ht="12.75">
      <c r="DB763" s="103"/>
    </row>
    <row r="764" spans="106:106" ht="12.75">
      <c r="DB764" s="103"/>
    </row>
    <row r="765" spans="106:106" ht="12.75">
      <c r="DB765" s="103"/>
    </row>
    <row r="766" spans="106:106" ht="12.75">
      <c r="DB766" s="103"/>
    </row>
    <row r="767" spans="106:106" ht="12.75">
      <c r="DB767" s="103"/>
    </row>
    <row r="768" spans="106:106" ht="12.75">
      <c r="DB768" s="103"/>
    </row>
    <row r="769" spans="106:106" ht="12.75">
      <c r="DB769" s="103"/>
    </row>
    <row r="770" spans="106:106" ht="12.75">
      <c r="DB770" s="103"/>
    </row>
    <row r="771" spans="106:106" ht="12.75">
      <c r="DB771" s="103"/>
    </row>
    <row r="772" spans="106:106" ht="12.75">
      <c r="DB772" s="103"/>
    </row>
    <row r="773" spans="106:106" ht="12.75">
      <c r="DB773" s="103"/>
    </row>
    <row r="774" spans="106:106" ht="12.75">
      <c r="DB774" s="103"/>
    </row>
    <row r="775" spans="106:106" ht="12.75">
      <c r="DB775" s="103"/>
    </row>
    <row r="776" spans="106:106" ht="12.75">
      <c r="DB776" s="103"/>
    </row>
    <row r="777" spans="106:106" ht="12.75">
      <c r="DB777" s="103"/>
    </row>
    <row r="778" spans="106:106" ht="12.75">
      <c r="DB778" s="103"/>
    </row>
    <row r="779" spans="106:106" ht="12.75">
      <c r="DB779" s="103"/>
    </row>
    <row r="780" spans="106:106" ht="12.75">
      <c r="DB780" s="103"/>
    </row>
    <row r="781" spans="106:106" ht="12.75">
      <c r="DB781" s="103"/>
    </row>
    <row r="782" spans="106:106" ht="12.75">
      <c r="DB782" s="103"/>
    </row>
    <row r="783" spans="106:106" ht="12.75">
      <c r="DB783" s="103"/>
    </row>
    <row r="784" spans="106:106" ht="12.75">
      <c r="DB784" s="103"/>
    </row>
    <row r="785" spans="106:106" ht="12.75">
      <c r="DB785" s="103"/>
    </row>
    <row r="786" spans="106:106" ht="12.75">
      <c r="DB786" s="103"/>
    </row>
    <row r="787" spans="106:106" ht="12.75">
      <c r="DB787" s="103"/>
    </row>
    <row r="788" spans="106:106" ht="12.75">
      <c r="DB788" s="103"/>
    </row>
    <row r="789" spans="106:106" ht="12.75">
      <c r="DB789" s="103"/>
    </row>
    <row r="790" spans="106:106" ht="12.75">
      <c r="DB790" s="103"/>
    </row>
    <row r="791" spans="106:106" ht="12.75">
      <c r="DB791" s="103"/>
    </row>
    <row r="792" spans="106:106" ht="12.75">
      <c r="DB792" s="103"/>
    </row>
    <row r="793" spans="106:106" ht="12.75">
      <c r="DB793" s="103"/>
    </row>
    <row r="794" spans="106:106" ht="12.75">
      <c r="DB794" s="103"/>
    </row>
    <row r="795" spans="106:106" ht="12.75">
      <c r="DB795" s="103"/>
    </row>
    <row r="796" spans="106:106" ht="12.75">
      <c r="DB796" s="103"/>
    </row>
    <row r="797" spans="106:106" ht="12.75">
      <c r="DB797" s="103"/>
    </row>
    <row r="798" spans="106:106" ht="12.75">
      <c r="DB798" s="103"/>
    </row>
    <row r="799" spans="106:106" ht="12.75">
      <c r="DB799" s="103"/>
    </row>
    <row r="800" spans="106:106" ht="12.75">
      <c r="DB800" s="103"/>
    </row>
    <row r="801" spans="106:106" ht="12.75">
      <c r="DB801" s="103"/>
    </row>
    <row r="802" spans="106:106" ht="12.75">
      <c r="DB802" s="103"/>
    </row>
    <row r="803" spans="106:106" ht="12.75">
      <c r="DB803" s="103"/>
    </row>
    <row r="804" spans="106:106" ht="12.75">
      <c r="DB804" s="103"/>
    </row>
    <row r="805" spans="106:106" ht="12.75">
      <c r="DB805" s="103"/>
    </row>
    <row r="806" spans="106:106" ht="12.75">
      <c r="DB806" s="103"/>
    </row>
    <row r="807" spans="106:106" ht="12.75">
      <c r="DB807" s="103"/>
    </row>
    <row r="808" spans="106:106" ht="12.75">
      <c r="DB808" s="103"/>
    </row>
    <row r="809" spans="106:106" ht="12.75">
      <c r="DB809" s="103"/>
    </row>
    <row r="810" spans="106:106" ht="12.75">
      <c r="DB810" s="103"/>
    </row>
    <row r="811" spans="106:106" ht="12.75">
      <c r="DB811" s="103"/>
    </row>
    <row r="812" spans="106:106" ht="12.75">
      <c r="DB812" s="103"/>
    </row>
    <row r="813" spans="106:106" ht="12.75">
      <c r="DB813" s="103"/>
    </row>
    <row r="814" spans="106:106" ht="12.75">
      <c r="DB814" s="103"/>
    </row>
    <row r="815" spans="106:106" ht="12.75">
      <c r="DB815" s="103"/>
    </row>
    <row r="816" spans="106:106" ht="12.75">
      <c r="DB816" s="103"/>
    </row>
    <row r="817" spans="106:106" ht="12.75">
      <c r="DB817" s="103"/>
    </row>
    <row r="818" spans="106:106" ht="12.75">
      <c r="DB818" s="103"/>
    </row>
    <row r="819" spans="106:106" ht="12.75">
      <c r="DB819" s="103"/>
    </row>
    <row r="820" spans="106:106" ht="12.75">
      <c r="DB820" s="103"/>
    </row>
    <row r="821" spans="106:106" ht="12.75">
      <c r="DB821" s="103"/>
    </row>
    <row r="822" spans="106:106" ht="12.75">
      <c r="DB822" s="103"/>
    </row>
    <row r="823" spans="106:106" ht="12.75">
      <c r="DB823" s="103"/>
    </row>
    <row r="824" spans="106:106" ht="12.75">
      <c r="DB824" s="103"/>
    </row>
    <row r="825" spans="106:106" ht="12.75">
      <c r="DB825" s="103"/>
    </row>
    <row r="826" spans="106:106" ht="12.75">
      <c r="DB826" s="103"/>
    </row>
    <row r="827" spans="106:106" ht="12.75">
      <c r="DB827" s="103"/>
    </row>
    <row r="828" spans="106:106" ht="12.75">
      <c r="DB828" s="103"/>
    </row>
    <row r="829" spans="106:106" ht="12.75">
      <c r="DB829" s="103"/>
    </row>
    <row r="830" spans="106:106" ht="12.75">
      <c r="DB830" s="103"/>
    </row>
    <row r="831" spans="106:106" ht="12.75">
      <c r="DB831" s="103"/>
    </row>
    <row r="832" spans="106:106" ht="12.75">
      <c r="DB832" s="103"/>
    </row>
    <row r="833" spans="106:106" ht="12.75">
      <c r="DB833" s="103"/>
    </row>
    <row r="834" spans="106:106" ht="12.75">
      <c r="DB834" s="103"/>
    </row>
    <row r="835" spans="106:106" ht="12.75">
      <c r="DB835" s="103"/>
    </row>
    <row r="836" spans="106:106" ht="12.75">
      <c r="DB836" s="103"/>
    </row>
    <row r="837" spans="106:106" ht="12.75">
      <c r="DB837" s="103"/>
    </row>
    <row r="838" spans="106:106" ht="12.75">
      <c r="DB838" s="103"/>
    </row>
    <row r="839" spans="106:106" ht="12.75">
      <c r="DB839" s="103"/>
    </row>
    <row r="840" spans="106:106" ht="12.75">
      <c r="DB840" s="103"/>
    </row>
    <row r="841" spans="106:106" ht="12.75">
      <c r="DB841" s="103"/>
    </row>
    <row r="842" spans="106:106" ht="12.75">
      <c r="DB842" s="103"/>
    </row>
    <row r="843" spans="106:106" ht="12.75">
      <c r="DB843" s="103"/>
    </row>
    <row r="844" spans="106:106" ht="12.75">
      <c r="DB844" s="103"/>
    </row>
    <row r="845" spans="106:106" ht="12.75">
      <c r="DB845" s="103"/>
    </row>
    <row r="846" spans="106:106" ht="12.75">
      <c r="DB846" s="103"/>
    </row>
    <row r="847" spans="106:106" ht="12.75">
      <c r="DB847" s="103"/>
    </row>
    <row r="848" spans="106:106" ht="12.75">
      <c r="DB848" s="103"/>
    </row>
    <row r="849" spans="106:106" ht="12.75">
      <c r="DB849" s="103"/>
    </row>
    <row r="850" spans="106:106" ht="12.75">
      <c r="DB850" s="103"/>
    </row>
    <row r="851" spans="106:106" ht="12.75">
      <c r="DB851" s="103"/>
    </row>
    <row r="852" spans="106:106" ht="12.75">
      <c r="DB852" s="103"/>
    </row>
    <row r="853" spans="106:106" ht="12.75">
      <c r="DB853" s="103"/>
    </row>
    <row r="854" spans="106:106" ht="12.75">
      <c r="DB854" s="103"/>
    </row>
    <row r="855" spans="106:106" ht="12.75">
      <c r="DB855" s="103"/>
    </row>
    <row r="856" spans="106:106" ht="12.75">
      <c r="DB856" s="103"/>
    </row>
    <row r="857" spans="106:106" ht="12.75">
      <c r="DB857" s="103"/>
    </row>
    <row r="858" spans="106:106" ht="12.75">
      <c r="DB858" s="103"/>
    </row>
    <row r="859" spans="106:106" ht="12.75">
      <c r="DB859" s="103"/>
    </row>
    <row r="860" spans="106:106" ht="12.75">
      <c r="DB860" s="103"/>
    </row>
    <row r="861" spans="106:106" ht="12.75">
      <c r="DB861" s="103"/>
    </row>
    <row r="862" spans="106:106" ht="12.75">
      <c r="DB862" s="103"/>
    </row>
    <row r="863" spans="106:106" ht="12.75">
      <c r="DB863" s="103"/>
    </row>
    <row r="864" spans="106:106" ht="12.75">
      <c r="DB864" s="103"/>
    </row>
    <row r="865" spans="106:106" ht="12.75">
      <c r="DB865" s="103"/>
    </row>
    <row r="866" spans="106:106" ht="12.75">
      <c r="DB866" s="103"/>
    </row>
    <row r="867" spans="106:106" ht="12.75">
      <c r="DB867" s="103"/>
    </row>
    <row r="868" spans="106:106" ht="12.75">
      <c r="DB868" s="103"/>
    </row>
    <row r="869" spans="106:106" ht="12.75">
      <c r="DB869" s="103"/>
    </row>
    <row r="870" spans="106:106" ht="12.75">
      <c r="DB870" s="103"/>
    </row>
    <row r="871" spans="106:106" ht="12.75">
      <c r="DB871" s="103"/>
    </row>
    <row r="872" spans="106:106" ht="12.75">
      <c r="DB872" s="103"/>
    </row>
    <row r="873" spans="106:106" ht="12.75">
      <c r="DB873" s="103"/>
    </row>
    <row r="874" spans="106:106" ht="12.75">
      <c r="DB874" s="103"/>
    </row>
    <row r="875" spans="106:106" ht="12.75">
      <c r="DB875" s="103"/>
    </row>
    <row r="876" spans="106:106" ht="12.75">
      <c r="DB876" s="103"/>
    </row>
    <row r="877" spans="106:106" ht="12.75">
      <c r="DB877" s="103"/>
    </row>
    <row r="878" spans="106:106" ht="12.75">
      <c r="DB878" s="103"/>
    </row>
    <row r="879" spans="106:106" ht="12.75">
      <c r="DB879" s="103"/>
    </row>
    <row r="880" spans="106:106" ht="12.75">
      <c r="DB880" s="103"/>
    </row>
    <row r="881" spans="106:106" ht="12.75">
      <c r="DB881" s="103"/>
    </row>
    <row r="882" spans="106:106" ht="12.75">
      <c r="DB882" s="103"/>
    </row>
    <row r="883" spans="106:106" ht="12.75">
      <c r="DB883" s="103"/>
    </row>
    <row r="884" spans="106:106" ht="12.75">
      <c r="DB884" s="103"/>
    </row>
    <row r="885" spans="106:106" ht="12.75">
      <c r="DB885" s="103"/>
    </row>
    <row r="886" spans="106:106" ht="12.75">
      <c r="DB886" s="103"/>
    </row>
    <row r="887" spans="106:106" ht="12.75">
      <c r="DB887" s="103"/>
    </row>
    <row r="888" spans="106:106" ht="12.75">
      <c r="DB888" s="103"/>
    </row>
    <row r="889" spans="106:106" ht="12.75">
      <c r="DB889" s="103"/>
    </row>
    <row r="890" spans="106:106" ht="12.75">
      <c r="DB890" s="103"/>
    </row>
    <row r="891" spans="106:106" ht="12.75">
      <c r="DB891" s="103"/>
    </row>
    <row r="892" spans="106:106" ht="12.75">
      <c r="DB892" s="103"/>
    </row>
    <row r="893" spans="106:106" ht="12.75">
      <c r="DB893" s="103"/>
    </row>
    <row r="894" spans="106:106" ht="12.75">
      <c r="DB894" s="103"/>
    </row>
    <row r="895" spans="106:106" ht="12.75">
      <c r="DB895" s="103"/>
    </row>
    <row r="896" spans="106:106" ht="12.75">
      <c r="DB896" s="103"/>
    </row>
    <row r="897" spans="106:106" ht="12.75">
      <c r="DB897" s="103"/>
    </row>
    <row r="898" spans="106:106" ht="12.75">
      <c r="DB898" s="103"/>
    </row>
    <row r="899" spans="106:106" ht="12.75">
      <c r="DB899" s="103"/>
    </row>
    <row r="900" spans="106:106" ht="12.75">
      <c r="DB900" s="103"/>
    </row>
    <row r="901" spans="106:106" ht="12.75">
      <c r="DB901" s="103"/>
    </row>
    <row r="902" spans="106:106" ht="12.75">
      <c r="DB902" s="103"/>
    </row>
    <row r="903" spans="106:106" ht="12.75">
      <c r="DB903" s="103"/>
    </row>
    <row r="904" spans="106:106" ht="12.75">
      <c r="DB904" s="103"/>
    </row>
    <row r="905" spans="106:106" ht="12.75">
      <c r="DB905" s="103"/>
    </row>
    <row r="906" spans="106:106" ht="12.75">
      <c r="DB906" s="103"/>
    </row>
    <row r="907" spans="106:106" ht="12.75">
      <c r="DB907" s="103"/>
    </row>
    <row r="908" spans="106:106" ht="12.75">
      <c r="DB908" s="103"/>
    </row>
    <row r="909" spans="106:106" ht="12.75">
      <c r="DB909" s="103"/>
    </row>
    <row r="910" spans="106:106" ht="12.75">
      <c r="DB910" s="103"/>
    </row>
    <row r="911" spans="106:106" ht="12.75">
      <c r="DB911" s="103"/>
    </row>
    <row r="912" spans="106:106" ht="12.75">
      <c r="DB912" s="103"/>
    </row>
    <row r="913" spans="106:106" ht="12.75">
      <c r="DB913" s="103"/>
    </row>
    <row r="914" spans="106:106" ht="12.75">
      <c r="DB914" s="103"/>
    </row>
    <row r="915" spans="106:106" ht="12.75">
      <c r="DB915" s="103"/>
    </row>
    <row r="916" spans="106:106" ht="12.75">
      <c r="DB916" s="103"/>
    </row>
    <row r="917" spans="106:106" ht="12.75">
      <c r="DB917" s="103"/>
    </row>
    <row r="918" spans="106:106" ht="12.75">
      <c r="DB918" s="103"/>
    </row>
    <row r="919" spans="106:106" ht="12.75">
      <c r="DB919" s="103"/>
    </row>
    <row r="920" spans="106:106" ht="12.75">
      <c r="DB920" s="103"/>
    </row>
    <row r="921" spans="106:106" ht="12.75">
      <c r="DB921" s="103"/>
    </row>
    <row r="922" spans="106:106" ht="12.75">
      <c r="DB922" s="103"/>
    </row>
    <row r="923" spans="106:106" ht="12.75">
      <c r="DB923" s="103"/>
    </row>
    <row r="924" spans="106:106" ht="12.75">
      <c r="DB924" s="103"/>
    </row>
    <row r="925" spans="106:106" ht="12.75">
      <c r="DB925" s="103"/>
    </row>
    <row r="926" spans="106:106" ht="12.75">
      <c r="DB926" s="103"/>
    </row>
    <row r="927" spans="106:106" ht="12.75">
      <c r="DB927" s="103"/>
    </row>
    <row r="928" spans="106:106" ht="12.75">
      <c r="DB928" s="103"/>
    </row>
    <row r="929" spans="106:106" ht="12.75">
      <c r="DB929" s="103"/>
    </row>
    <row r="930" spans="106:106" ht="12.75">
      <c r="DB930" s="103"/>
    </row>
    <row r="931" spans="106:106" ht="12.75">
      <c r="DB931" s="103"/>
    </row>
    <row r="932" spans="106:106" ht="12.75">
      <c r="DB932" s="103"/>
    </row>
    <row r="933" spans="106:106" ht="12.75">
      <c r="DB933" s="103"/>
    </row>
    <row r="934" spans="106:106" ht="12.75">
      <c r="DB934" s="103"/>
    </row>
    <row r="935" spans="106:106" ht="12.75">
      <c r="DB935" s="103"/>
    </row>
    <row r="936" spans="106:106" ht="12.75">
      <c r="DB936" s="103"/>
    </row>
    <row r="937" spans="106:106" ht="12.75">
      <c r="DB937" s="103"/>
    </row>
    <row r="938" spans="106:106" ht="12.75">
      <c r="DB938" s="103"/>
    </row>
    <row r="939" spans="106:106" ht="12.75">
      <c r="DB939" s="103"/>
    </row>
    <row r="940" spans="106:106" ht="12.75">
      <c r="DB940" s="103"/>
    </row>
    <row r="941" spans="106:106" ht="12.75">
      <c r="DB941" s="103"/>
    </row>
    <row r="942" spans="106:106" ht="12.75">
      <c r="DB942" s="103"/>
    </row>
    <row r="943" spans="106:106" ht="12.75">
      <c r="DB943" s="103"/>
    </row>
    <row r="944" spans="106:106" ht="12.75">
      <c r="DB944" s="103"/>
    </row>
    <row r="945" spans="106:106" ht="12.75">
      <c r="DB945" s="103"/>
    </row>
    <row r="946" spans="106:106" ht="12.75">
      <c r="DB946" s="103"/>
    </row>
    <row r="947" spans="106:106" ht="12.75">
      <c r="DB947" s="103"/>
    </row>
    <row r="948" spans="106:106" ht="12.75">
      <c r="DB948" s="103"/>
    </row>
    <row r="949" spans="106:106" ht="12.75">
      <c r="DB949" s="103"/>
    </row>
    <row r="950" spans="106:106" ht="12.75">
      <c r="DB950" s="103"/>
    </row>
    <row r="951" spans="106:106" ht="12.75">
      <c r="DB951" s="103"/>
    </row>
    <row r="952" spans="106:106" ht="12.75">
      <c r="DB952" s="103"/>
    </row>
    <row r="953" spans="106:106" ht="12.75">
      <c r="DB953" s="103"/>
    </row>
    <row r="954" spans="106:106" ht="12.75">
      <c r="DB954" s="103"/>
    </row>
    <row r="955" spans="106:106" ht="12.75">
      <c r="DB955" s="103"/>
    </row>
    <row r="956" spans="106:106" ht="12.75">
      <c r="DB956" s="103"/>
    </row>
    <row r="957" spans="106:106" ht="12.75">
      <c r="DB957" s="103"/>
    </row>
    <row r="958" spans="106:106" ht="12.75">
      <c r="DB958" s="103"/>
    </row>
    <row r="959" spans="106:106" ht="12.75">
      <c r="DB959" s="103"/>
    </row>
    <row r="960" spans="106:106" ht="12.75">
      <c r="DB960" s="103"/>
    </row>
    <row r="961" spans="106:106" ht="12.75">
      <c r="DB961" s="103"/>
    </row>
    <row r="962" spans="106:106" ht="12.75">
      <c r="DB962" s="103"/>
    </row>
    <row r="963" spans="106:106" ht="12.75">
      <c r="DB963" s="103"/>
    </row>
    <row r="964" spans="106:106" ht="12.75">
      <c r="DB964" s="103"/>
    </row>
    <row r="965" spans="106:106" ht="12.75">
      <c r="DB965" s="103"/>
    </row>
    <row r="966" spans="106:106" ht="12.75">
      <c r="DB966" s="103"/>
    </row>
    <row r="967" spans="106:106" ht="12.75">
      <c r="DB967" s="103"/>
    </row>
    <row r="968" spans="106:106" ht="12.75">
      <c r="DB968" s="103"/>
    </row>
    <row r="969" spans="106:106" ht="12.75">
      <c r="DB969" s="103"/>
    </row>
    <row r="970" spans="106:106" ht="12.75">
      <c r="DB970" s="103"/>
    </row>
    <row r="971" spans="106:106" ht="12.75">
      <c r="DB971" s="103"/>
    </row>
    <row r="972" spans="106:106" ht="12.75">
      <c r="DB972" s="103"/>
    </row>
    <row r="973" spans="106:106" ht="12.75">
      <c r="DB973" s="103"/>
    </row>
    <row r="974" spans="106:106" ht="12.75">
      <c r="DB974" s="103"/>
    </row>
    <row r="975" spans="106:106" ht="12.75">
      <c r="DB975" s="103"/>
    </row>
    <row r="976" spans="106:106" ht="12.75">
      <c r="DB976" s="103"/>
    </row>
    <row r="977" spans="106:106" ht="12.75">
      <c r="DB977" s="103"/>
    </row>
    <row r="978" spans="106:106" ht="12.75">
      <c r="DB978" s="103"/>
    </row>
    <row r="979" spans="106:106" ht="12.75">
      <c r="DB979" s="103"/>
    </row>
    <row r="980" spans="106:106" ht="12.75">
      <c r="DB980" s="103"/>
    </row>
    <row r="981" spans="106:106" ht="12.75">
      <c r="DB981" s="103"/>
    </row>
    <row r="982" spans="106:106" ht="12.75">
      <c r="DB982" s="103"/>
    </row>
    <row r="983" spans="106:106" ht="12.75">
      <c r="DB983" s="103"/>
    </row>
    <row r="984" spans="106:106" ht="12.75">
      <c r="DB984" s="103"/>
    </row>
    <row r="985" spans="106:106" ht="12.75">
      <c r="DB985" s="103"/>
    </row>
    <row r="986" spans="106:106" ht="12.75">
      <c r="DB986" s="103"/>
    </row>
    <row r="987" spans="106:106" ht="12.75">
      <c r="DB987" s="103"/>
    </row>
    <row r="988" spans="106:106" ht="12.75">
      <c r="DB988" s="103"/>
    </row>
    <row r="989" spans="106:106" ht="12.75">
      <c r="DB989" s="103"/>
    </row>
    <row r="990" spans="106:106" ht="12.75">
      <c r="DB990" s="103"/>
    </row>
    <row r="991" spans="106:106" ht="12.75">
      <c r="DB991" s="103"/>
    </row>
    <row r="992" spans="106:106" ht="12.75">
      <c r="DB992" s="103"/>
    </row>
    <row r="993" spans="106:106" ht="12.75">
      <c r="DB993" s="103"/>
    </row>
    <row r="994" spans="106:106" ht="12.75">
      <c r="DB994" s="103"/>
    </row>
    <row r="995" spans="106:106" ht="12.75">
      <c r="DB995" s="103"/>
    </row>
    <row r="996" spans="106:106" ht="12.75">
      <c r="DB996" s="103"/>
    </row>
    <row r="997" spans="106:106" ht="12.75">
      <c r="DB997" s="103"/>
    </row>
    <row r="998" spans="106:106" ht="12.75">
      <c r="DB998" s="103"/>
    </row>
    <row r="999" spans="106:106" ht="12.75">
      <c r="DB999" s="103"/>
    </row>
  </sheetData>
  <mergeCells count="6">
    <mergeCell ref="CZ1:DC1"/>
    <mergeCell ref="B1:AK1"/>
    <mergeCell ref="AL1:AM1"/>
    <mergeCell ref="AN1:BU1"/>
    <mergeCell ref="BV1:BW1"/>
    <mergeCell ref="BX1:CY1"/>
  </mergeCells>
  <conditionalFormatting sqref="DB3:DC66 B66:AK66 AM66:BU66 BX66:DA66">
    <cfRule type="notContainsBlanks" dxfId="0" priority="1">
      <formula>LEN(TRIM(DB3))&gt;0</formula>
    </cfRule>
  </conditionalFormatting>
  <conditionalFormatting sqref="DB3:DC66 B66:AK66 AM66:BU66 BX66:DA66">
    <cfRule type="colorScale" priority="2">
      <colorScale>
        <cfvo type="min"/>
        <cfvo type="max"/>
        <color rgb="FF57BB8A"/>
        <color rgb="FFFFFFFF"/>
      </colorScale>
    </cfRule>
  </conditionalFormatting>
  <printOptions horizontalCentered="1" gridLines="1"/>
  <pageMargins left="1" right="1" top="1" bottom="1" header="0" footer="0"/>
  <pageSetup paperSize="9" scale="65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2578125" defaultRowHeight="15.75" customHeight="1"/>
  <cols>
    <col min="1" max="1" width="19" customWidth="1"/>
    <col min="2" max="2" width="24.28515625" customWidth="1"/>
    <col min="3" max="3" width="21.7109375" customWidth="1"/>
    <col min="4" max="4" width="20.42578125" customWidth="1"/>
    <col min="5" max="5" width="12.5703125" customWidth="1"/>
    <col min="6" max="6" width="13" customWidth="1"/>
    <col min="7" max="8" width="13.42578125" customWidth="1"/>
    <col min="9" max="9" width="18.42578125" customWidth="1"/>
    <col min="10" max="10" width="13.28515625" customWidth="1"/>
    <col min="11" max="11" width="16.140625" customWidth="1"/>
    <col min="12" max="12" width="14" customWidth="1"/>
    <col min="13" max="13" width="16.28515625" customWidth="1"/>
    <col min="14" max="14" width="14" customWidth="1"/>
    <col min="15" max="15" width="16.7109375" customWidth="1"/>
    <col min="16" max="16" width="15.28515625" customWidth="1"/>
    <col min="17" max="17" width="15.7109375" customWidth="1"/>
    <col min="18" max="18" width="13.28515625" customWidth="1"/>
    <col min="19" max="19" width="16.42578125" customWidth="1"/>
    <col min="20" max="20" width="13" customWidth="1"/>
    <col min="21" max="21" width="15.85546875" customWidth="1"/>
    <col min="22" max="22" width="12" customWidth="1"/>
    <col min="23" max="23" width="16.7109375" customWidth="1"/>
  </cols>
  <sheetData>
    <row r="1" spans="1:23" ht="47.25" customHeight="1">
      <c r="A1" s="108" t="s">
        <v>65</v>
      </c>
      <c r="B1" s="227" t="s">
        <v>201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72" customHeight="1">
      <c r="A2" s="228" t="s">
        <v>60</v>
      </c>
      <c r="B2" s="229" t="s">
        <v>202</v>
      </c>
      <c r="C2" s="219"/>
      <c r="D2" s="219"/>
      <c r="E2" s="219"/>
      <c r="F2" s="219"/>
      <c r="G2" s="219"/>
      <c r="H2" s="219"/>
      <c r="I2" s="220"/>
      <c r="J2" s="226" t="s">
        <v>197</v>
      </c>
      <c r="K2" s="220"/>
      <c r="L2" s="226" t="s">
        <v>198</v>
      </c>
      <c r="M2" s="220"/>
      <c r="N2" s="226" t="s">
        <v>203</v>
      </c>
      <c r="O2" s="220"/>
      <c r="P2" s="226" t="s">
        <v>204</v>
      </c>
      <c r="Q2" s="220"/>
      <c r="R2" s="226" t="s">
        <v>205</v>
      </c>
      <c r="S2" s="220"/>
      <c r="T2" s="226" t="s">
        <v>206</v>
      </c>
      <c r="U2" s="220"/>
      <c r="V2" s="226" t="s">
        <v>207</v>
      </c>
      <c r="W2" s="220"/>
    </row>
    <row r="3" spans="1:23" ht="76.5" customHeight="1">
      <c r="A3" s="212"/>
      <c r="B3" s="109" t="s">
        <v>208</v>
      </c>
      <c r="C3" s="110" t="s">
        <v>209</v>
      </c>
      <c r="D3" s="111" t="s">
        <v>210</v>
      </c>
      <c r="E3" s="112" t="s">
        <v>211</v>
      </c>
      <c r="F3" s="112" t="s">
        <v>212</v>
      </c>
      <c r="G3" s="110" t="s">
        <v>213</v>
      </c>
      <c r="H3" s="112" t="s">
        <v>214</v>
      </c>
      <c r="I3" s="113" t="s">
        <v>215</v>
      </c>
      <c r="J3" s="110" t="s">
        <v>199</v>
      </c>
      <c r="K3" s="114" t="s">
        <v>216</v>
      </c>
      <c r="L3" s="110" t="s">
        <v>199</v>
      </c>
      <c r="M3" s="115" t="s">
        <v>217</v>
      </c>
      <c r="N3" s="110" t="s">
        <v>199</v>
      </c>
      <c r="O3" s="116" t="s">
        <v>218</v>
      </c>
      <c r="P3" s="110" t="s">
        <v>199</v>
      </c>
      <c r="Q3" s="116" t="s">
        <v>219</v>
      </c>
      <c r="R3" s="110" t="s">
        <v>199</v>
      </c>
      <c r="S3" s="116" t="s">
        <v>220</v>
      </c>
      <c r="T3" s="110" t="s">
        <v>199</v>
      </c>
      <c r="U3" s="116" t="s">
        <v>221</v>
      </c>
      <c r="V3" s="110" t="s">
        <v>199</v>
      </c>
      <c r="W3" s="116" t="s">
        <v>222</v>
      </c>
    </row>
    <row r="4" spans="1:23" ht="15">
      <c r="A4" s="117" t="s">
        <v>0</v>
      </c>
      <c r="B4" s="54">
        <v>6</v>
      </c>
      <c r="C4" s="54">
        <v>69</v>
      </c>
      <c r="D4" s="118">
        <f t="shared" ref="D4:D66" si="0">B4+C4</f>
        <v>75</v>
      </c>
      <c r="E4" s="54">
        <v>18</v>
      </c>
      <c r="F4" s="54">
        <v>6</v>
      </c>
      <c r="G4" s="54">
        <v>34</v>
      </c>
      <c r="H4" s="54">
        <v>17</v>
      </c>
      <c r="I4" s="119">
        <f t="shared" ref="I4:I67" si="1">E4+F4+G4+H4</f>
        <v>75</v>
      </c>
      <c r="J4" s="54">
        <v>41</v>
      </c>
      <c r="K4" s="120">
        <f t="shared" ref="K4:K67" si="2">(100*J4)/D4</f>
        <v>54.666666666666664</v>
      </c>
      <c r="L4" s="54">
        <v>22</v>
      </c>
      <c r="M4" s="120">
        <f t="shared" ref="M4:M67" si="3">(100*L4)/D4</f>
        <v>29.333333333333332</v>
      </c>
      <c r="N4" s="121">
        <v>6</v>
      </c>
      <c r="O4" s="120">
        <f t="shared" ref="O4:O27" si="4">(100*N4)/D4</f>
        <v>8</v>
      </c>
      <c r="P4" s="54">
        <v>1</v>
      </c>
      <c r="Q4" s="120">
        <f t="shared" ref="Q4:Q67" si="5">(100*P4)/D4</f>
        <v>1.3333333333333333</v>
      </c>
      <c r="R4" s="54">
        <v>1</v>
      </c>
      <c r="S4" s="120">
        <f t="shared" ref="S4:S67" si="6">(100*R4)/D4</f>
        <v>1.3333333333333333</v>
      </c>
      <c r="T4" s="54">
        <v>9</v>
      </c>
      <c r="U4" s="120">
        <f t="shared" ref="U4:U67" si="7">(100*T4)/D4</f>
        <v>12</v>
      </c>
      <c r="V4" s="122">
        <v>0</v>
      </c>
      <c r="W4" s="120">
        <f t="shared" ref="W4:W67" si="8">(100*V4)/D4</f>
        <v>0</v>
      </c>
    </row>
    <row r="5" spans="1:23" ht="15">
      <c r="A5" s="117" t="s">
        <v>66</v>
      </c>
      <c r="B5" s="54">
        <v>5</v>
      </c>
      <c r="C5" s="54">
        <v>38</v>
      </c>
      <c r="D5" s="118">
        <f t="shared" si="0"/>
        <v>43</v>
      </c>
      <c r="E5" s="54">
        <v>10</v>
      </c>
      <c r="F5" s="54">
        <v>2</v>
      </c>
      <c r="G5" s="54">
        <v>20</v>
      </c>
      <c r="H5" s="54">
        <v>11</v>
      </c>
      <c r="I5" s="119">
        <f t="shared" si="1"/>
        <v>43</v>
      </c>
      <c r="J5" s="54">
        <v>23</v>
      </c>
      <c r="K5" s="120">
        <f t="shared" si="2"/>
        <v>53.488372093023258</v>
      </c>
      <c r="L5" s="54">
        <v>10</v>
      </c>
      <c r="M5" s="120">
        <f t="shared" si="3"/>
        <v>23.255813953488371</v>
      </c>
      <c r="N5" s="121">
        <v>6</v>
      </c>
      <c r="O5" s="120">
        <f t="shared" si="4"/>
        <v>13.953488372093023</v>
      </c>
      <c r="P5" s="54">
        <v>1</v>
      </c>
      <c r="Q5" s="120">
        <f t="shared" si="5"/>
        <v>2.3255813953488373</v>
      </c>
      <c r="R5" s="54">
        <v>1</v>
      </c>
      <c r="S5" s="120">
        <f t="shared" si="6"/>
        <v>2.3255813953488373</v>
      </c>
      <c r="T5" s="54">
        <v>6</v>
      </c>
      <c r="U5" s="120">
        <f t="shared" si="7"/>
        <v>13.953488372093023</v>
      </c>
      <c r="V5" s="122">
        <v>0</v>
      </c>
      <c r="W5" s="120">
        <f t="shared" si="8"/>
        <v>0</v>
      </c>
    </row>
    <row r="6" spans="1:23" ht="15">
      <c r="A6" s="117" t="s">
        <v>1</v>
      </c>
      <c r="B6" s="54">
        <v>6</v>
      </c>
      <c r="C6" s="54">
        <v>61</v>
      </c>
      <c r="D6" s="118">
        <f t="shared" si="0"/>
        <v>67</v>
      </c>
      <c r="E6" s="54">
        <v>11</v>
      </c>
      <c r="F6" s="54">
        <v>4</v>
      </c>
      <c r="G6" s="54">
        <v>36</v>
      </c>
      <c r="H6" s="54">
        <v>16</v>
      </c>
      <c r="I6" s="119">
        <f t="shared" si="1"/>
        <v>67</v>
      </c>
      <c r="J6" s="54">
        <v>40</v>
      </c>
      <c r="K6" s="120">
        <f t="shared" si="2"/>
        <v>59.701492537313435</v>
      </c>
      <c r="L6" s="54">
        <v>11</v>
      </c>
      <c r="M6" s="120">
        <f t="shared" si="3"/>
        <v>16.417910447761194</v>
      </c>
      <c r="N6" s="121">
        <v>8</v>
      </c>
      <c r="O6" s="120">
        <f t="shared" si="4"/>
        <v>11.940298507462687</v>
      </c>
      <c r="P6" s="54">
        <v>1</v>
      </c>
      <c r="Q6" s="120">
        <f t="shared" si="5"/>
        <v>1.4925373134328359</v>
      </c>
      <c r="R6" s="54">
        <v>0</v>
      </c>
      <c r="S6" s="120">
        <f t="shared" si="6"/>
        <v>0</v>
      </c>
      <c r="T6" s="54">
        <v>11</v>
      </c>
      <c r="U6" s="120">
        <f t="shared" si="7"/>
        <v>16.417910447761194</v>
      </c>
      <c r="V6" s="122">
        <v>1</v>
      </c>
      <c r="W6" s="120">
        <f t="shared" si="8"/>
        <v>1.4925373134328359</v>
      </c>
    </row>
    <row r="7" spans="1:23" ht="15">
      <c r="A7" s="117" t="s">
        <v>2</v>
      </c>
      <c r="B7" s="54">
        <v>6</v>
      </c>
      <c r="C7" s="54">
        <v>139</v>
      </c>
      <c r="D7" s="118">
        <f t="shared" si="0"/>
        <v>145</v>
      </c>
      <c r="E7" s="54">
        <v>33</v>
      </c>
      <c r="F7" s="54">
        <v>14</v>
      </c>
      <c r="G7" s="54">
        <v>80</v>
      </c>
      <c r="H7" s="54">
        <v>18</v>
      </c>
      <c r="I7" s="119">
        <f t="shared" si="1"/>
        <v>145</v>
      </c>
      <c r="J7" s="54">
        <v>54</v>
      </c>
      <c r="K7" s="120">
        <f t="shared" si="2"/>
        <v>37.241379310344826</v>
      </c>
      <c r="L7" s="54">
        <v>23</v>
      </c>
      <c r="M7" s="120">
        <f t="shared" si="3"/>
        <v>15.862068965517242</v>
      </c>
      <c r="N7" s="121">
        <v>28</v>
      </c>
      <c r="O7" s="120">
        <f t="shared" si="4"/>
        <v>19.310344827586206</v>
      </c>
      <c r="P7" s="54">
        <v>5</v>
      </c>
      <c r="Q7" s="120">
        <f t="shared" si="5"/>
        <v>3.4482758620689653</v>
      </c>
      <c r="R7" s="54">
        <v>4</v>
      </c>
      <c r="S7" s="120">
        <f t="shared" si="6"/>
        <v>2.7586206896551726</v>
      </c>
      <c r="T7" s="54">
        <v>18</v>
      </c>
      <c r="U7" s="120">
        <f t="shared" si="7"/>
        <v>12.413793103448276</v>
      </c>
      <c r="V7" s="122">
        <v>5</v>
      </c>
      <c r="W7" s="120">
        <f t="shared" si="8"/>
        <v>3.4482758620689653</v>
      </c>
    </row>
    <row r="8" spans="1:23" ht="15">
      <c r="A8" s="123" t="s">
        <v>3</v>
      </c>
      <c r="B8" s="54">
        <v>6</v>
      </c>
      <c r="C8" s="54">
        <v>59</v>
      </c>
      <c r="D8" s="118">
        <f t="shared" si="0"/>
        <v>65</v>
      </c>
      <c r="E8" s="55">
        <v>5</v>
      </c>
      <c r="F8" s="55">
        <v>3</v>
      </c>
      <c r="G8" s="55">
        <v>39</v>
      </c>
      <c r="H8" s="55">
        <v>18</v>
      </c>
      <c r="I8" s="119">
        <f t="shared" si="1"/>
        <v>65</v>
      </c>
      <c r="J8" s="54">
        <v>22</v>
      </c>
      <c r="K8" s="120">
        <f t="shared" si="2"/>
        <v>33.846153846153847</v>
      </c>
      <c r="L8" s="54">
        <v>21</v>
      </c>
      <c r="M8" s="120">
        <f t="shared" si="3"/>
        <v>32.307692307692307</v>
      </c>
      <c r="N8" s="121">
        <v>4</v>
      </c>
      <c r="O8" s="120">
        <f t="shared" si="4"/>
        <v>6.1538461538461542</v>
      </c>
      <c r="P8" s="54">
        <v>0</v>
      </c>
      <c r="Q8" s="120">
        <f t="shared" si="5"/>
        <v>0</v>
      </c>
      <c r="R8" s="54">
        <v>0</v>
      </c>
      <c r="S8" s="120">
        <f t="shared" si="6"/>
        <v>0</v>
      </c>
      <c r="T8" s="54">
        <v>4</v>
      </c>
      <c r="U8" s="120">
        <f t="shared" si="7"/>
        <v>6.1538461538461542</v>
      </c>
      <c r="V8" s="122">
        <v>0</v>
      </c>
      <c r="W8" s="120">
        <f t="shared" si="8"/>
        <v>0</v>
      </c>
    </row>
    <row r="9" spans="1:23" ht="15">
      <c r="A9" s="123" t="s">
        <v>4</v>
      </c>
      <c r="B9" s="54">
        <v>5</v>
      </c>
      <c r="C9" s="54">
        <v>36</v>
      </c>
      <c r="D9" s="118">
        <f t="shared" si="0"/>
        <v>41</v>
      </c>
      <c r="E9" s="54">
        <v>1</v>
      </c>
      <c r="F9" s="54">
        <v>3</v>
      </c>
      <c r="G9" s="54">
        <v>22</v>
      </c>
      <c r="H9" s="54">
        <v>15</v>
      </c>
      <c r="I9" s="119">
        <f t="shared" si="1"/>
        <v>41</v>
      </c>
      <c r="J9" s="54">
        <v>29</v>
      </c>
      <c r="K9" s="120">
        <f t="shared" si="2"/>
        <v>70.731707317073173</v>
      </c>
      <c r="L9" s="54">
        <v>4</v>
      </c>
      <c r="M9" s="120">
        <f t="shared" si="3"/>
        <v>9.7560975609756095</v>
      </c>
      <c r="N9" s="121">
        <v>0</v>
      </c>
      <c r="O9" s="120">
        <f t="shared" si="4"/>
        <v>0</v>
      </c>
      <c r="P9" s="54">
        <v>3</v>
      </c>
      <c r="Q9" s="120">
        <f t="shared" si="5"/>
        <v>7.3170731707317076</v>
      </c>
      <c r="R9" s="54">
        <v>1</v>
      </c>
      <c r="S9" s="120">
        <f t="shared" si="6"/>
        <v>2.4390243902439024</v>
      </c>
      <c r="T9" s="54">
        <v>4</v>
      </c>
      <c r="U9" s="120">
        <f t="shared" si="7"/>
        <v>9.7560975609756095</v>
      </c>
      <c r="V9" s="122">
        <v>0</v>
      </c>
      <c r="W9" s="120">
        <f t="shared" si="8"/>
        <v>0</v>
      </c>
    </row>
    <row r="10" spans="1:23" ht="15">
      <c r="A10" s="117" t="s">
        <v>5</v>
      </c>
      <c r="B10" s="54">
        <v>5</v>
      </c>
      <c r="C10" s="54">
        <v>54</v>
      </c>
      <c r="D10" s="118">
        <f t="shared" si="0"/>
        <v>59</v>
      </c>
      <c r="E10" s="54">
        <v>6</v>
      </c>
      <c r="F10" s="54">
        <v>2</v>
      </c>
      <c r="G10" s="54">
        <v>32</v>
      </c>
      <c r="H10" s="54">
        <v>19</v>
      </c>
      <c r="I10" s="119">
        <f t="shared" si="1"/>
        <v>59</v>
      </c>
      <c r="J10" s="54">
        <v>51</v>
      </c>
      <c r="K10" s="120">
        <f t="shared" si="2"/>
        <v>86.440677966101688</v>
      </c>
      <c r="L10" s="54">
        <v>18</v>
      </c>
      <c r="M10" s="120">
        <f t="shared" si="3"/>
        <v>30.508474576271187</v>
      </c>
      <c r="N10" s="121">
        <v>0</v>
      </c>
      <c r="O10" s="120">
        <f t="shared" si="4"/>
        <v>0</v>
      </c>
      <c r="P10" s="54">
        <v>3</v>
      </c>
      <c r="Q10" s="120">
        <f t="shared" si="5"/>
        <v>5.0847457627118642</v>
      </c>
      <c r="R10" s="54">
        <v>3</v>
      </c>
      <c r="S10" s="120">
        <f t="shared" si="6"/>
        <v>5.0847457627118642</v>
      </c>
      <c r="T10" s="54">
        <v>12</v>
      </c>
      <c r="U10" s="120">
        <f t="shared" si="7"/>
        <v>20.338983050847457</v>
      </c>
      <c r="V10" s="122">
        <v>0</v>
      </c>
      <c r="W10" s="120">
        <f t="shared" si="8"/>
        <v>0</v>
      </c>
    </row>
    <row r="11" spans="1:23" ht="15">
      <c r="A11" s="117" t="s">
        <v>6</v>
      </c>
      <c r="B11" s="54">
        <v>7</v>
      </c>
      <c r="C11" s="54">
        <v>68</v>
      </c>
      <c r="D11" s="118">
        <f t="shared" si="0"/>
        <v>75</v>
      </c>
      <c r="E11" s="54">
        <v>17</v>
      </c>
      <c r="F11" s="54">
        <v>4</v>
      </c>
      <c r="G11" s="54">
        <v>41</v>
      </c>
      <c r="H11" s="54">
        <v>13</v>
      </c>
      <c r="I11" s="119">
        <f t="shared" si="1"/>
        <v>75</v>
      </c>
      <c r="J11" s="54">
        <v>41</v>
      </c>
      <c r="K11" s="120">
        <f t="shared" si="2"/>
        <v>54.666666666666664</v>
      </c>
      <c r="L11" s="54">
        <v>18</v>
      </c>
      <c r="M11" s="120">
        <f t="shared" si="3"/>
        <v>24</v>
      </c>
      <c r="N11" s="121">
        <v>5</v>
      </c>
      <c r="O11" s="120">
        <f t="shared" si="4"/>
        <v>6.666666666666667</v>
      </c>
      <c r="P11" s="54">
        <v>3</v>
      </c>
      <c r="Q11" s="120">
        <f t="shared" si="5"/>
        <v>4</v>
      </c>
      <c r="R11" s="54">
        <v>3</v>
      </c>
      <c r="S11" s="120">
        <f t="shared" si="6"/>
        <v>4</v>
      </c>
      <c r="T11" s="54">
        <v>7</v>
      </c>
      <c r="U11" s="120">
        <f t="shared" si="7"/>
        <v>9.3333333333333339</v>
      </c>
      <c r="V11" s="122">
        <v>2</v>
      </c>
      <c r="W11" s="120">
        <f t="shared" si="8"/>
        <v>2.6666666666666665</v>
      </c>
    </row>
    <row r="12" spans="1:23" ht="15">
      <c r="A12" s="124" t="s">
        <v>67</v>
      </c>
      <c r="B12" s="54">
        <v>5</v>
      </c>
      <c r="C12" s="54">
        <v>51</v>
      </c>
      <c r="D12" s="118">
        <f t="shared" si="0"/>
        <v>56</v>
      </c>
      <c r="E12" s="54">
        <v>8</v>
      </c>
      <c r="F12" s="54">
        <v>7</v>
      </c>
      <c r="G12" s="54">
        <v>26</v>
      </c>
      <c r="H12" s="54">
        <v>15</v>
      </c>
      <c r="I12" s="119">
        <f t="shared" si="1"/>
        <v>56</v>
      </c>
      <c r="J12" s="54">
        <v>29</v>
      </c>
      <c r="K12" s="120">
        <f t="shared" si="2"/>
        <v>51.785714285714285</v>
      </c>
      <c r="L12" s="54">
        <v>16</v>
      </c>
      <c r="M12" s="120">
        <f t="shared" si="3"/>
        <v>28.571428571428573</v>
      </c>
      <c r="N12" s="121">
        <v>3</v>
      </c>
      <c r="O12" s="120">
        <f t="shared" si="4"/>
        <v>5.3571428571428568</v>
      </c>
      <c r="P12" s="54">
        <v>0</v>
      </c>
      <c r="Q12" s="120">
        <f t="shared" si="5"/>
        <v>0</v>
      </c>
      <c r="R12" s="54">
        <v>3</v>
      </c>
      <c r="S12" s="120">
        <f t="shared" si="6"/>
        <v>5.3571428571428568</v>
      </c>
      <c r="T12" s="54">
        <v>14</v>
      </c>
      <c r="U12" s="120">
        <f t="shared" si="7"/>
        <v>25</v>
      </c>
      <c r="V12" s="122">
        <v>0</v>
      </c>
      <c r="W12" s="120">
        <f t="shared" si="8"/>
        <v>0</v>
      </c>
    </row>
    <row r="13" spans="1:23" ht="15">
      <c r="A13" s="117" t="s">
        <v>8</v>
      </c>
      <c r="B13" s="54">
        <v>6</v>
      </c>
      <c r="C13" s="54">
        <v>88</v>
      </c>
      <c r="D13" s="118">
        <f t="shared" si="0"/>
        <v>94</v>
      </c>
      <c r="E13" s="54">
        <v>22</v>
      </c>
      <c r="F13" s="54">
        <v>6</v>
      </c>
      <c r="G13" s="54">
        <v>51</v>
      </c>
      <c r="H13" s="54">
        <v>15</v>
      </c>
      <c r="I13" s="119">
        <f t="shared" si="1"/>
        <v>94</v>
      </c>
      <c r="J13" s="54">
        <v>39</v>
      </c>
      <c r="K13" s="120">
        <f t="shared" si="2"/>
        <v>41.48936170212766</v>
      </c>
      <c r="L13" s="54">
        <v>24</v>
      </c>
      <c r="M13" s="120">
        <f t="shared" si="3"/>
        <v>25.531914893617021</v>
      </c>
      <c r="N13" s="121">
        <v>17</v>
      </c>
      <c r="O13" s="120">
        <f t="shared" si="4"/>
        <v>18.085106382978722</v>
      </c>
      <c r="P13" s="54">
        <v>2</v>
      </c>
      <c r="Q13" s="120">
        <f t="shared" si="5"/>
        <v>2.1276595744680851</v>
      </c>
      <c r="R13" s="54">
        <v>3</v>
      </c>
      <c r="S13" s="120">
        <f t="shared" si="6"/>
        <v>3.1914893617021276</v>
      </c>
      <c r="T13" s="54">
        <v>11</v>
      </c>
      <c r="U13" s="120">
        <f t="shared" si="7"/>
        <v>11.702127659574469</v>
      </c>
      <c r="V13" s="122">
        <v>0</v>
      </c>
      <c r="W13" s="120">
        <f t="shared" si="8"/>
        <v>0</v>
      </c>
    </row>
    <row r="14" spans="1:23" ht="15">
      <c r="A14" s="117" t="s">
        <v>9</v>
      </c>
      <c r="B14" s="54">
        <v>5</v>
      </c>
      <c r="C14" s="54">
        <v>61</v>
      </c>
      <c r="D14" s="118">
        <f t="shared" si="0"/>
        <v>66</v>
      </c>
      <c r="E14" s="54">
        <v>18</v>
      </c>
      <c r="F14" s="54">
        <v>1</v>
      </c>
      <c r="G14" s="54">
        <v>32</v>
      </c>
      <c r="H14" s="54">
        <v>15</v>
      </c>
      <c r="I14" s="119">
        <f t="shared" si="1"/>
        <v>66</v>
      </c>
      <c r="J14" s="54">
        <v>21</v>
      </c>
      <c r="K14" s="120">
        <f t="shared" si="2"/>
        <v>31.818181818181817</v>
      </c>
      <c r="L14" s="54">
        <v>18</v>
      </c>
      <c r="M14" s="120">
        <f t="shared" si="3"/>
        <v>27.272727272727273</v>
      </c>
      <c r="N14" s="121">
        <v>3</v>
      </c>
      <c r="O14" s="120">
        <f t="shared" si="4"/>
        <v>4.5454545454545459</v>
      </c>
      <c r="P14" s="54">
        <v>0</v>
      </c>
      <c r="Q14" s="120">
        <f t="shared" si="5"/>
        <v>0</v>
      </c>
      <c r="R14" s="54">
        <v>1</v>
      </c>
      <c r="S14" s="120">
        <f t="shared" si="6"/>
        <v>1.5151515151515151</v>
      </c>
      <c r="T14" s="54">
        <v>10</v>
      </c>
      <c r="U14" s="120">
        <f t="shared" si="7"/>
        <v>15.151515151515152</v>
      </c>
      <c r="V14" s="122">
        <v>1</v>
      </c>
      <c r="W14" s="120">
        <f t="shared" si="8"/>
        <v>1.5151515151515151</v>
      </c>
    </row>
    <row r="15" spans="1:23" ht="15">
      <c r="A15" s="123" t="s">
        <v>10</v>
      </c>
      <c r="B15" s="54">
        <v>5</v>
      </c>
      <c r="C15" s="54">
        <v>35</v>
      </c>
      <c r="D15" s="118">
        <f t="shared" si="0"/>
        <v>40</v>
      </c>
      <c r="E15" s="54">
        <v>8</v>
      </c>
      <c r="F15" s="54">
        <v>0</v>
      </c>
      <c r="G15" s="54">
        <v>21</v>
      </c>
      <c r="H15" s="54">
        <v>11</v>
      </c>
      <c r="I15" s="119">
        <f t="shared" si="1"/>
        <v>40</v>
      </c>
      <c r="J15" s="54">
        <v>10</v>
      </c>
      <c r="K15" s="120">
        <f t="shared" si="2"/>
        <v>25</v>
      </c>
      <c r="L15" s="54">
        <v>17</v>
      </c>
      <c r="M15" s="120">
        <f t="shared" si="3"/>
        <v>42.5</v>
      </c>
      <c r="N15" s="121">
        <v>5</v>
      </c>
      <c r="O15" s="120">
        <f t="shared" si="4"/>
        <v>12.5</v>
      </c>
      <c r="P15" s="54">
        <v>0</v>
      </c>
      <c r="Q15" s="120">
        <f t="shared" si="5"/>
        <v>0</v>
      </c>
      <c r="R15" s="54">
        <v>1</v>
      </c>
      <c r="S15" s="120">
        <f t="shared" si="6"/>
        <v>2.5</v>
      </c>
      <c r="T15" s="54">
        <v>2</v>
      </c>
      <c r="U15" s="120">
        <f t="shared" si="7"/>
        <v>5</v>
      </c>
      <c r="V15" s="122">
        <v>0</v>
      </c>
      <c r="W15" s="120">
        <f t="shared" si="8"/>
        <v>0</v>
      </c>
    </row>
    <row r="16" spans="1:23" ht="15">
      <c r="A16" s="123" t="s">
        <v>68</v>
      </c>
      <c r="B16" s="54">
        <v>6</v>
      </c>
      <c r="C16" s="54">
        <v>84</v>
      </c>
      <c r="D16" s="118">
        <f t="shared" si="0"/>
        <v>90</v>
      </c>
      <c r="E16" s="54">
        <v>21</v>
      </c>
      <c r="F16" s="54">
        <v>10</v>
      </c>
      <c r="G16" s="54">
        <v>34</v>
      </c>
      <c r="H16" s="54">
        <v>25</v>
      </c>
      <c r="I16" s="119">
        <f t="shared" si="1"/>
        <v>90</v>
      </c>
      <c r="J16" s="54">
        <v>23</v>
      </c>
      <c r="K16" s="120">
        <f t="shared" si="2"/>
        <v>25.555555555555557</v>
      </c>
      <c r="L16" s="54">
        <v>29</v>
      </c>
      <c r="M16" s="120">
        <f t="shared" si="3"/>
        <v>32.222222222222221</v>
      </c>
      <c r="N16" s="121">
        <v>11</v>
      </c>
      <c r="O16" s="120">
        <f t="shared" si="4"/>
        <v>12.222222222222221</v>
      </c>
      <c r="P16" s="54">
        <v>1</v>
      </c>
      <c r="Q16" s="120">
        <f t="shared" si="5"/>
        <v>1.1111111111111112</v>
      </c>
      <c r="R16" s="54">
        <v>1</v>
      </c>
      <c r="S16" s="120">
        <f t="shared" si="6"/>
        <v>1.1111111111111112</v>
      </c>
      <c r="T16" s="54">
        <v>8</v>
      </c>
      <c r="U16" s="120">
        <f t="shared" si="7"/>
        <v>8.8888888888888893</v>
      </c>
      <c r="V16" s="122">
        <v>1</v>
      </c>
      <c r="W16" s="120">
        <f t="shared" si="8"/>
        <v>1.1111111111111112</v>
      </c>
    </row>
    <row r="17" spans="1:27" ht="15">
      <c r="A17" s="117" t="s">
        <v>12</v>
      </c>
      <c r="B17" s="54">
        <v>5</v>
      </c>
      <c r="C17" s="54">
        <v>41</v>
      </c>
      <c r="D17" s="118">
        <f t="shared" si="0"/>
        <v>46</v>
      </c>
      <c r="E17" s="54">
        <v>12</v>
      </c>
      <c r="F17" s="54">
        <v>7</v>
      </c>
      <c r="G17" s="54">
        <v>18</v>
      </c>
      <c r="H17" s="54">
        <v>9</v>
      </c>
      <c r="I17" s="119">
        <f t="shared" si="1"/>
        <v>46</v>
      </c>
      <c r="J17" s="54">
        <v>11</v>
      </c>
      <c r="K17" s="120">
        <f t="shared" si="2"/>
        <v>23.913043478260871</v>
      </c>
      <c r="L17" s="54">
        <v>16</v>
      </c>
      <c r="M17" s="120">
        <f t="shared" si="3"/>
        <v>34.782608695652172</v>
      </c>
      <c r="N17" s="121">
        <v>4</v>
      </c>
      <c r="O17" s="120">
        <f t="shared" si="4"/>
        <v>8.695652173913043</v>
      </c>
      <c r="P17" s="54">
        <v>0</v>
      </c>
      <c r="Q17" s="120">
        <f t="shared" si="5"/>
        <v>0</v>
      </c>
      <c r="R17" s="54">
        <v>0</v>
      </c>
      <c r="S17" s="120">
        <f t="shared" si="6"/>
        <v>0</v>
      </c>
      <c r="T17" s="54">
        <v>9</v>
      </c>
      <c r="U17" s="120">
        <f t="shared" si="7"/>
        <v>19.565217391304348</v>
      </c>
      <c r="V17" s="122">
        <v>1</v>
      </c>
      <c r="W17" s="120">
        <f t="shared" si="8"/>
        <v>2.1739130434782608</v>
      </c>
    </row>
    <row r="18" spans="1:27" ht="15">
      <c r="A18" s="123" t="s">
        <v>69</v>
      </c>
      <c r="B18" s="54">
        <v>5</v>
      </c>
      <c r="C18" s="54">
        <v>49</v>
      </c>
      <c r="D18" s="118">
        <f t="shared" si="0"/>
        <v>54</v>
      </c>
      <c r="E18" s="55">
        <v>20</v>
      </c>
      <c r="F18" s="55">
        <v>4</v>
      </c>
      <c r="G18" s="55">
        <v>20</v>
      </c>
      <c r="H18" s="55">
        <v>10</v>
      </c>
      <c r="I18" s="119">
        <f t="shared" si="1"/>
        <v>54</v>
      </c>
      <c r="J18" s="54">
        <v>11</v>
      </c>
      <c r="K18" s="120">
        <f t="shared" si="2"/>
        <v>20.37037037037037</v>
      </c>
      <c r="L18" s="54">
        <v>25</v>
      </c>
      <c r="M18" s="120">
        <f t="shared" si="3"/>
        <v>46.296296296296298</v>
      </c>
      <c r="N18" s="121">
        <v>13</v>
      </c>
      <c r="O18" s="120">
        <f t="shared" si="4"/>
        <v>24.074074074074073</v>
      </c>
      <c r="P18" s="54">
        <v>0</v>
      </c>
      <c r="Q18" s="120">
        <f t="shared" si="5"/>
        <v>0</v>
      </c>
      <c r="R18" s="54">
        <v>2</v>
      </c>
      <c r="S18" s="120">
        <f t="shared" si="6"/>
        <v>3.7037037037037037</v>
      </c>
      <c r="T18" s="54">
        <v>10</v>
      </c>
      <c r="U18" s="120">
        <f t="shared" si="7"/>
        <v>18.518518518518519</v>
      </c>
      <c r="V18" s="54">
        <v>1</v>
      </c>
      <c r="W18" s="120">
        <f t="shared" si="8"/>
        <v>1.8518518518518519</v>
      </c>
      <c r="X18" s="21"/>
      <c r="Y18" s="21"/>
      <c r="Z18" s="21"/>
      <c r="AA18" s="21"/>
    </row>
    <row r="19" spans="1:27" ht="15">
      <c r="A19" s="123" t="s">
        <v>14</v>
      </c>
      <c r="B19" s="54">
        <v>6</v>
      </c>
      <c r="C19" s="54">
        <v>52</v>
      </c>
      <c r="D19" s="118">
        <f t="shared" si="0"/>
        <v>58</v>
      </c>
      <c r="E19" s="54">
        <v>9</v>
      </c>
      <c r="F19" s="54">
        <v>9</v>
      </c>
      <c r="G19" s="54">
        <v>26</v>
      </c>
      <c r="H19" s="54">
        <v>14</v>
      </c>
      <c r="I19" s="119">
        <f t="shared" si="1"/>
        <v>58</v>
      </c>
      <c r="J19" s="54">
        <v>31</v>
      </c>
      <c r="K19" s="120">
        <f t="shared" si="2"/>
        <v>53.448275862068968</v>
      </c>
      <c r="L19" s="54">
        <v>9</v>
      </c>
      <c r="M19" s="120">
        <f t="shared" si="3"/>
        <v>15.517241379310345</v>
      </c>
      <c r="N19" s="121">
        <v>3</v>
      </c>
      <c r="O19" s="120">
        <f t="shared" si="4"/>
        <v>5.1724137931034484</v>
      </c>
      <c r="P19" s="54">
        <v>1</v>
      </c>
      <c r="Q19" s="120">
        <f t="shared" si="5"/>
        <v>1.7241379310344827</v>
      </c>
      <c r="R19" s="54">
        <v>0</v>
      </c>
      <c r="S19" s="120">
        <f t="shared" si="6"/>
        <v>0</v>
      </c>
      <c r="T19" s="54">
        <v>14</v>
      </c>
      <c r="U19" s="120">
        <f t="shared" si="7"/>
        <v>24.137931034482758</v>
      </c>
      <c r="V19" s="122">
        <v>0</v>
      </c>
      <c r="W19" s="120">
        <f t="shared" si="8"/>
        <v>0</v>
      </c>
    </row>
    <row r="20" spans="1:27" ht="15">
      <c r="A20" s="123" t="s">
        <v>15</v>
      </c>
      <c r="B20" s="54">
        <v>1</v>
      </c>
      <c r="C20" s="54">
        <v>34</v>
      </c>
      <c r="D20" s="118">
        <f t="shared" si="0"/>
        <v>35</v>
      </c>
      <c r="E20" s="55">
        <v>7</v>
      </c>
      <c r="F20" s="55">
        <v>4</v>
      </c>
      <c r="G20" s="55">
        <v>11</v>
      </c>
      <c r="H20" s="55">
        <v>13</v>
      </c>
      <c r="I20" s="119">
        <f t="shared" si="1"/>
        <v>35</v>
      </c>
      <c r="J20" s="54">
        <v>12</v>
      </c>
      <c r="K20" s="120">
        <f t="shared" si="2"/>
        <v>34.285714285714285</v>
      </c>
      <c r="L20" s="54">
        <v>9</v>
      </c>
      <c r="M20" s="120">
        <f t="shared" si="3"/>
        <v>25.714285714285715</v>
      </c>
      <c r="N20" s="121">
        <v>3</v>
      </c>
      <c r="O20" s="120">
        <f t="shared" si="4"/>
        <v>8.5714285714285712</v>
      </c>
      <c r="P20" s="54">
        <v>0</v>
      </c>
      <c r="Q20" s="120">
        <f t="shared" si="5"/>
        <v>0</v>
      </c>
      <c r="R20" s="54">
        <v>1</v>
      </c>
      <c r="S20" s="120">
        <f t="shared" si="6"/>
        <v>2.8571428571428572</v>
      </c>
      <c r="T20" s="54">
        <v>2</v>
      </c>
      <c r="U20" s="120">
        <f t="shared" si="7"/>
        <v>5.7142857142857144</v>
      </c>
      <c r="V20" s="122">
        <v>0</v>
      </c>
      <c r="W20" s="120">
        <f t="shared" si="8"/>
        <v>0</v>
      </c>
    </row>
    <row r="21" spans="1:27" ht="15">
      <c r="A21" s="117" t="s">
        <v>16</v>
      </c>
      <c r="B21" s="54">
        <v>4</v>
      </c>
      <c r="C21" s="54">
        <v>42</v>
      </c>
      <c r="D21" s="118">
        <f t="shared" si="0"/>
        <v>46</v>
      </c>
      <c r="E21" s="54">
        <v>9</v>
      </c>
      <c r="F21" s="54">
        <v>5</v>
      </c>
      <c r="G21" s="54">
        <v>20</v>
      </c>
      <c r="H21" s="54">
        <v>12</v>
      </c>
      <c r="I21" s="119">
        <f t="shared" si="1"/>
        <v>46</v>
      </c>
      <c r="J21" s="54">
        <v>18</v>
      </c>
      <c r="K21" s="120">
        <f t="shared" si="2"/>
        <v>39.130434782608695</v>
      </c>
      <c r="L21" s="54">
        <v>16</v>
      </c>
      <c r="M21" s="120">
        <f t="shared" si="3"/>
        <v>34.782608695652172</v>
      </c>
      <c r="N21" s="121">
        <v>5</v>
      </c>
      <c r="O21" s="120">
        <f t="shared" si="4"/>
        <v>10.869565217391305</v>
      </c>
      <c r="P21" s="54">
        <v>1</v>
      </c>
      <c r="Q21" s="120">
        <f t="shared" si="5"/>
        <v>2.1739130434782608</v>
      </c>
      <c r="R21" s="54">
        <v>1</v>
      </c>
      <c r="S21" s="120">
        <f t="shared" si="6"/>
        <v>2.1739130434782608</v>
      </c>
      <c r="T21" s="54">
        <v>10</v>
      </c>
      <c r="U21" s="120">
        <f t="shared" si="7"/>
        <v>21.739130434782609</v>
      </c>
      <c r="V21" s="125"/>
      <c r="W21" s="120">
        <f t="shared" si="8"/>
        <v>0</v>
      </c>
    </row>
    <row r="22" spans="1:27" ht="15">
      <c r="A22" s="117" t="s">
        <v>17</v>
      </c>
      <c r="B22" s="54">
        <v>6</v>
      </c>
      <c r="C22" s="54">
        <v>43</v>
      </c>
      <c r="D22" s="118">
        <f t="shared" si="0"/>
        <v>49</v>
      </c>
      <c r="E22" s="54">
        <v>10</v>
      </c>
      <c r="F22" s="54">
        <v>5</v>
      </c>
      <c r="G22" s="54">
        <v>25</v>
      </c>
      <c r="H22" s="54">
        <v>9</v>
      </c>
      <c r="I22" s="119">
        <f t="shared" si="1"/>
        <v>49</v>
      </c>
      <c r="J22" s="54">
        <v>18</v>
      </c>
      <c r="K22" s="120">
        <f t="shared" si="2"/>
        <v>36.734693877551024</v>
      </c>
      <c r="L22" s="54">
        <v>23</v>
      </c>
      <c r="M22" s="120">
        <f t="shared" si="3"/>
        <v>46.938775510204081</v>
      </c>
      <c r="N22" s="121">
        <v>4</v>
      </c>
      <c r="O22" s="120">
        <f t="shared" si="4"/>
        <v>8.1632653061224492</v>
      </c>
      <c r="P22" s="54">
        <v>1</v>
      </c>
      <c r="Q22" s="120">
        <f t="shared" si="5"/>
        <v>2.0408163265306123</v>
      </c>
      <c r="R22" s="54">
        <v>0</v>
      </c>
      <c r="S22" s="120">
        <f t="shared" si="6"/>
        <v>0</v>
      </c>
      <c r="T22" s="54">
        <v>5</v>
      </c>
      <c r="U22" s="120">
        <f t="shared" si="7"/>
        <v>10.204081632653061</v>
      </c>
      <c r="V22" s="122">
        <v>0</v>
      </c>
      <c r="W22" s="120">
        <f t="shared" si="8"/>
        <v>0</v>
      </c>
    </row>
    <row r="23" spans="1:27" ht="15">
      <c r="A23" s="117" t="s">
        <v>18</v>
      </c>
      <c r="B23" s="54">
        <v>5</v>
      </c>
      <c r="C23" s="54">
        <v>66</v>
      </c>
      <c r="D23" s="118">
        <f t="shared" si="0"/>
        <v>71</v>
      </c>
      <c r="E23" s="54">
        <v>10</v>
      </c>
      <c r="F23" s="54">
        <v>8</v>
      </c>
      <c r="G23" s="54">
        <v>30</v>
      </c>
      <c r="H23" s="54">
        <v>23</v>
      </c>
      <c r="I23" s="119">
        <f t="shared" si="1"/>
        <v>71</v>
      </c>
      <c r="J23" s="54">
        <v>16</v>
      </c>
      <c r="K23" s="120">
        <f t="shared" si="2"/>
        <v>22.535211267605632</v>
      </c>
      <c r="L23" s="54">
        <v>34</v>
      </c>
      <c r="M23" s="120">
        <f t="shared" si="3"/>
        <v>47.887323943661968</v>
      </c>
      <c r="N23" s="121">
        <v>4</v>
      </c>
      <c r="O23" s="120">
        <f t="shared" si="4"/>
        <v>5.6338028169014081</v>
      </c>
      <c r="P23" s="54">
        <v>1</v>
      </c>
      <c r="Q23" s="120">
        <f t="shared" si="5"/>
        <v>1.408450704225352</v>
      </c>
      <c r="R23" s="54">
        <v>1</v>
      </c>
      <c r="S23" s="120">
        <f t="shared" si="6"/>
        <v>1.408450704225352</v>
      </c>
      <c r="T23" s="54">
        <v>3</v>
      </c>
      <c r="U23" s="120">
        <f t="shared" si="7"/>
        <v>4.225352112676056</v>
      </c>
      <c r="V23" s="122">
        <v>0</v>
      </c>
      <c r="W23" s="120">
        <f t="shared" si="8"/>
        <v>0</v>
      </c>
    </row>
    <row r="24" spans="1:27" ht="15">
      <c r="A24" s="117" t="s">
        <v>19</v>
      </c>
      <c r="B24" s="54">
        <v>5</v>
      </c>
      <c r="C24" s="54">
        <v>47</v>
      </c>
      <c r="D24" s="118">
        <f t="shared" si="0"/>
        <v>52</v>
      </c>
      <c r="E24" s="54">
        <v>14</v>
      </c>
      <c r="F24" s="54">
        <v>11</v>
      </c>
      <c r="G24" s="54">
        <v>21</v>
      </c>
      <c r="H24" s="54">
        <v>6</v>
      </c>
      <c r="I24" s="119">
        <f t="shared" si="1"/>
        <v>52</v>
      </c>
      <c r="J24" s="54">
        <v>11</v>
      </c>
      <c r="K24" s="120">
        <f t="shared" si="2"/>
        <v>21.153846153846153</v>
      </c>
      <c r="L24" s="54">
        <v>16</v>
      </c>
      <c r="M24" s="120">
        <f t="shared" si="3"/>
        <v>30.76923076923077</v>
      </c>
      <c r="N24" s="121">
        <v>7</v>
      </c>
      <c r="O24" s="120">
        <f t="shared" si="4"/>
        <v>13.461538461538462</v>
      </c>
      <c r="P24" s="54">
        <v>0</v>
      </c>
      <c r="Q24" s="120">
        <f t="shared" si="5"/>
        <v>0</v>
      </c>
      <c r="R24" s="54">
        <v>0</v>
      </c>
      <c r="S24" s="120">
        <f t="shared" si="6"/>
        <v>0</v>
      </c>
      <c r="T24" s="54">
        <v>4</v>
      </c>
      <c r="U24" s="120">
        <f t="shared" si="7"/>
        <v>7.6923076923076925</v>
      </c>
      <c r="V24" s="122">
        <v>0</v>
      </c>
      <c r="W24" s="120">
        <f t="shared" si="8"/>
        <v>0</v>
      </c>
    </row>
    <row r="25" spans="1:27" ht="15">
      <c r="A25" s="117" t="s">
        <v>20</v>
      </c>
      <c r="B25" s="54">
        <v>5</v>
      </c>
      <c r="C25" s="54">
        <v>50</v>
      </c>
      <c r="D25" s="118">
        <f t="shared" si="0"/>
        <v>55</v>
      </c>
      <c r="E25" s="54">
        <v>6</v>
      </c>
      <c r="F25" s="54">
        <v>6</v>
      </c>
      <c r="G25" s="54">
        <v>30</v>
      </c>
      <c r="H25" s="54">
        <v>13</v>
      </c>
      <c r="I25" s="119">
        <f t="shared" si="1"/>
        <v>55</v>
      </c>
      <c r="J25" s="54">
        <v>26</v>
      </c>
      <c r="K25" s="120">
        <f t="shared" si="2"/>
        <v>47.272727272727273</v>
      </c>
      <c r="L25" s="54">
        <v>15</v>
      </c>
      <c r="M25" s="120">
        <f t="shared" si="3"/>
        <v>27.272727272727273</v>
      </c>
      <c r="N25" s="121">
        <v>2</v>
      </c>
      <c r="O25" s="120">
        <f t="shared" si="4"/>
        <v>3.6363636363636362</v>
      </c>
      <c r="P25" s="54">
        <v>1</v>
      </c>
      <c r="Q25" s="120">
        <f t="shared" si="5"/>
        <v>1.8181818181818181</v>
      </c>
      <c r="R25" s="54">
        <v>2</v>
      </c>
      <c r="S25" s="120">
        <f t="shared" si="6"/>
        <v>3.6363636363636362</v>
      </c>
      <c r="T25" s="54">
        <v>8</v>
      </c>
      <c r="U25" s="120">
        <f t="shared" si="7"/>
        <v>14.545454545454545</v>
      </c>
      <c r="V25" s="122">
        <v>0</v>
      </c>
      <c r="W25" s="120">
        <f t="shared" si="8"/>
        <v>0</v>
      </c>
    </row>
    <row r="26" spans="1:27" ht="15">
      <c r="A26" s="123" t="s">
        <v>21</v>
      </c>
      <c r="B26" s="54">
        <v>5</v>
      </c>
      <c r="C26" s="54">
        <v>47</v>
      </c>
      <c r="D26" s="118">
        <f t="shared" si="0"/>
        <v>52</v>
      </c>
      <c r="E26" s="55">
        <v>10</v>
      </c>
      <c r="F26" s="55">
        <v>2</v>
      </c>
      <c r="G26" s="55">
        <v>23</v>
      </c>
      <c r="H26" s="55">
        <v>17</v>
      </c>
      <c r="I26" s="119">
        <f t="shared" si="1"/>
        <v>52</v>
      </c>
      <c r="J26" s="54">
        <v>16</v>
      </c>
      <c r="K26" s="120">
        <f t="shared" si="2"/>
        <v>30.76923076923077</v>
      </c>
      <c r="L26" s="54">
        <v>13</v>
      </c>
      <c r="M26" s="120">
        <f t="shared" si="3"/>
        <v>25</v>
      </c>
      <c r="N26" s="121">
        <v>10</v>
      </c>
      <c r="O26" s="120">
        <f t="shared" si="4"/>
        <v>19.23076923076923</v>
      </c>
      <c r="P26" s="54">
        <v>2</v>
      </c>
      <c r="Q26" s="120">
        <f t="shared" si="5"/>
        <v>3.8461538461538463</v>
      </c>
      <c r="R26" s="54">
        <v>0</v>
      </c>
      <c r="S26" s="120">
        <f t="shared" si="6"/>
        <v>0</v>
      </c>
      <c r="T26" s="54">
        <v>6</v>
      </c>
      <c r="U26" s="120">
        <f t="shared" si="7"/>
        <v>11.538461538461538</v>
      </c>
      <c r="V26" s="122">
        <v>0</v>
      </c>
      <c r="W26" s="120">
        <f t="shared" si="8"/>
        <v>0</v>
      </c>
    </row>
    <row r="27" spans="1:27" ht="15">
      <c r="A27" s="117" t="s">
        <v>22</v>
      </c>
      <c r="B27" s="54">
        <v>5</v>
      </c>
      <c r="C27" s="54">
        <v>46</v>
      </c>
      <c r="D27" s="118">
        <f t="shared" si="0"/>
        <v>51</v>
      </c>
      <c r="E27" s="54">
        <v>7</v>
      </c>
      <c r="F27" s="54">
        <v>3</v>
      </c>
      <c r="G27" s="54">
        <v>32</v>
      </c>
      <c r="H27" s="54">
        <v>9</v>
      </c>
      <c r="I27" s="119">
        <f t="shared" si="1"/>
        <v>51</v>
      </c>
      <c r="J27" s="54">
        <v>2</v>
      </c>
      <c r="K27" s="120">
        <f t="shared" si="2"/>
        <v>3.9215686274509802</v>
      </c>
      <c r="L27" s="54">
        <v>10</v>
      </c>
      <c r="M27" s="120">
        <f t="shared" si="3"/>
        <v>19.607843137254903</v>
      </c>
      <c r="N27" s="121">
        <v>3</v>
      </c>
      <c r="O27" s="120">
        <f t="shared" si="4"/>
        <v>5.882352941176471</v>
      </c>
      <c r="P27" s="54">
        <v>0</v>
      </c>
      <c r="Q27" s="120">
        <f t="shared" si="5"/>
        <v>0</v>
      </c>
      <c r="R27" s="54">
        <v>0</v>
      </c>
      <c r="S27" s="120">
        <f t="shared" si="6"/>
        <v>0</v>
      </c>
      <c r="T27" s="54">
        <v>0</v>
      </c>
      <c r="U27" s="120">
        <f t="shared" si="7"/>
        <v>0</v>
      </c>
      <c r="V27" s="122">
        <v>0</v>
      </c>
      <c r="W27" s="120">
        <f t="shared" si="8"/>
        <v>0</v>
      </c>
    </row>
    <row r="28" spans="1:27" ht="15">
      <c r="A28" s="117" t="s">
        <v>23</v>
      </c>
      <c r="B28" s="54">
        <v>4</v>
      </c>
      <c r="C28" s="54">
        <v>40</v>
      </c>
      <c r="D28" s="118">
        <f t="shared" si="0"/>
        <v>44</v>
      </c>
      <c r="E28" s="54">
        <v>0</v>
      </c>
      <c r="F28" s="54">
        <v>4</v>
      </c>
      <c r="G28" s="54">
        <v>29</v>
      </c>
      <c r="H28" s="54">
        <v>11</v>
      </c>
      <c r="I28" s="119">
        <f t="shared" si="1"/>
        <v>44</v>
      </c>
      <c r="J28" s="54">
        <v>22</v>
      </c>
      <c r="K28" s="120">
        <f t="shared" si="2"/>
        <v>50</v>
      </c>
      <c r="L28" s="54">
        <v>18</v>
      </c>
      <c r="M28" s="120">
        <f t="shared" si="3"/>
        <v>40.909090909090907</v>
      </c>
      <c r="N28" s="121">
        <v>0</v>
      </c>
      <c r="O28" s="126">
        <v>0</v>
      </c>
      <c r="P28" s="54">
        <v>1</v>
      </c>
      <c r="Q28" s="120">
        <f t="shared" si="5"/>
        <v>2.2727272727272729</v>
      </c>
      <c r="R28" s="54">
        <v>2</v>
      </c>
      <c r="S28" s="120">
        <f t="shared" si="6"/>
        <v>4.5454545454545459</v>
      </c>
      <c r="T28" s="54">
        <v>13</v>
      </c>
      <c r="U28" s="120">
        <f t="shared" si="7"/>
        <v>29.545454545454547</v>
      </c>
      <c r="V28" s="122">
        <v>2</v>
      </c>
      <c r="W28" s="120">
        <f t="shared" si="8"/>
        <v>4.5454545454545459</v>
      </c>
    </row>
    <row r="29" spans="1:27" ht="15">
      <c r="A29" s="117" t="s">
        <v>24</v>
      </c>
      <c r="B29" s="54">
        <v>5</v>
      </c>
      <c r="C29" s="54">
        <v>55</v>
      </c>
      <c r="D29" s="118">
        <f t="shared" si="0"/>
        <v>60</v>
      </c>
      <c r="E29" s="54">
        <v>6</v>
      </c>
      <c r="F29" s="54">
        <v>2</v>
      </c>
      <c r="G29" s="54">
        <v>36</v>
      </c>
      <c r="H29" s="54">
        <v>16</v>
      </c>
      <c r="I29" s="119">
        <f t="shared" si="1"/>
        <v>60</v>
      </c>
      <c r="J29" s="54">
        <v>32</v>
      </c>
      <c r="K29" s="120">
        <f t="shared" si="2"/>
        <v>53.333333333333336</v>
      </c>
      <c r="L29" s="54">
        <v>14</v>
      </c>
      <c r="M29" s="120">
        <f t="shared" si="3"/>
        <v>23.333333333333332</v>
      </c>
      <c r="N29" s="121">
        <v>3</v>
      </c>
      <c r="O29" s="120">
        <f t="shared" ref="O29:O67" si="9">(100*N29)/D29</f>
        <v>5</v>
      </c>
      <c r="P29" s="54">
        <v>3</v>
      </c>
      <c r="Q29" s="120">
        <f t="shared" si="5"/>
        <v>5</v>
      </c>
      <c r="R29" s="54">
        <v>1</v>
      </c>
      <c r="S29" s="120">
        <f t="shared" si="6"/>
        <v>1.6666666666666667</v>
      </c>
      <c r="T29" s="54">
        <v>7</v>
      </c>
      <c r="U29" s="120">
        <f t="shared" si="7"/>
        <v>11.666666666666666</v>
      </c>
      <c r="V29" s="122">
        <v>1</v>
      </c>
      <c r="W29" s="120">
        <f t="shared" si="8"/>
        <v>1.6666666666666667</v>
      </c>
    </row>
    <row r="30" spans="1:27" ht="15">
      <c r="A30" s="117" t="s">
        <v>25</v>
      </c>
      <c r="B30" s="54">
        <v>4</v>
      </c>
      <c r="C30" s="54">
        <v>55</v>
      </c>
      <c r="D30" s="118">
        <f t="shared" si="0"/>
        <v>59</v>
      </c>
      <c r="E30" s="54">
        <v>6</v>
      </c>
      <c r="F30" s="54">
        <v>3</v>
      </c>
      <c r="G30" s="54">
        <v>39</v>
      </c>
      <c r="H30" s="54">
        <v>11</v>
      </c>
      <c r="I30" s="119">
        <f t="shared" si="1"/>
        <v>59</v>
      </c>
      <c r="J30" s="54">
        <v>7</v>
      </c>
      <c r="K30" s="120">
        <f t="shared" si="2"/>
        <v>11.864406779661017</v>
      </c>
      <c r="L30" s="54">
        <v>24</v>
      </c>
      <c r="M30" s="120">
        <f t="shared" si="3"/>
        <v>40.677966101694913</v>
      </c>
      <c r="N30" s="121">
        <v>8</v>
      </c>
      <c r="O30" s="120">
        <f t="shared" si="9"/>
        <v>13.559322033898304</v>
      </c>
      <c r="P30" s="54">
        <v>0</v>
      </c>
      <c r="Q30" s="120">
        <f t="shared" si="5"/>
        <v>0</v>
      </c>
      <c r="R30" s="54">
        <v>0</v>
      </c>
      <c r="S30" s="120">
        <f t="shared" si="6"/>
        <v>0</v>
      </c>
      <c r="T30" s="54">
        <v>8</v>
      </c>
      <c r="U30" s="120">
        <f t="shared" si="7"/>
        <v>13.559322033898304</v>
      </c>
      <c r="V30" s="122">
        <v>0</v>
      </c>
      <c r="W30" s="120">
        <f t="shared" si="8"/>
        <v>0</v>
      </c>
    </row>
    <row r="31" spans="1:27" ht="15">
      <c r="A31" s="123" t="s">
        <v>26</v>
      </c>
      <c r="B31" s="54">
        <v>4</v>
      </c>
      <c r="C31" s="54">
        <v>55</v>
      </c>
      <c r="D31" s="118">
        <f t="shared" si="0"/>
        <v>59</v>
      </c>
      <c r="E31" s="55">
        <v>13</v>
      </c>
      <c r="F31" s="55">
        <v>3</v>
      </c>
      <c r="G31" s="55">
        <v>28</v>
      </c>
      <c r="H31" s="55">
        <v>15</v>
      </c>
      <c r="I31" s="119">
        <f t="shared" si="1"/>
        <v>59</v>
      </c>
      <c r="J31" s="54">
        <v>16</v>
      </c>
      <c r="K31" s="120">
        <f t="shared" si="2"/>
        <v>27.118644067796609</v>
      </c>
      <c r="L31" s="54">
        <v>26</v>
      </c>
      <c r="M31" s="120">
        <f t="shared" si="3"/>
        <v>44.067796610169495</v>
      </c>
      <c r="N31" s="121">
        <v>3</v>
      </c>
      <c r="O31" s="120">
        <f t="shared" si="9"/>
        <v>5.0847457627118642</v>
      </c>
      <c r="P31" s="54">
        <v>1</v>
      </c>
      <c r="Q31" s="120">
        <f t="shared" si="5"/>
        <v>1.6949152542372881</v>
      </c>
      <c r="R31" s="54">
        <v>1</v>
      </c>
      <c r="S31" s="120">
        <f t="shared" si="6"/>
        <v>1.6949152542372881</v>
      </c>
      <c r="T31" s="54">
        <v>6</v>
      </c>
      <c r="U31" s="120">
        <f t="shared" si="7"/>
        <v>10.169491525423728</v>
      </c>
      <c r="V31" s="122">
        <v>1</v>
      </c>
      <c r="W31" s="120">
        <f t="shared" si="8"/>
        <v>1.6949152542372881</v>
      </c>
    </row>
    <row r="32" spans="1:27" ht="15">
      <c r="A32" s="117" t="s">
        <v>27</v>
      </c>
      <c r="B32" s="54">
        <v>4</v>
      </c>
      <c r="C32" s="54">
        <v>38</v>
      </c>
      <c r="D32" s="118">
        <f t="shared" si="0"/>
        <v>42</v>
      </c>
      <c r="E32" s="54">
        <v>6</v>
      </c>
      <c r="F32" s="54">
        <v>3</v>
      </c>
      <c r="G32" s="54">
        <v>24</v>
      </c>
      <c r="H32" s="54">
        <v>9</v>
      </c>
      <c r="I32" s="119">
        <f t="shared" si="1"/>
        <v>42</v>
      </c>
      <c r="J32" s="54">
        <v>12</v>
      </c>
      <c r="K32" s="120">
        <f t="shared" si="2"/>
        <v>28.571428571428573</v>
      </c>
      <c r="L32" s="54">
        <v>19</v>
      </c>
      <c r="M32" s="120">
        <f t="shared" si="3"/>
        <v>45.238095238095241</v>
      </c>
      <c r="N32" s="121">
        <v>2</v>
      </c>
      <c r="O32" s="120">
        <f t="shared" si="9"/>
        <v>4.7619047619047619</v>
      </c>
      <c r="P32" s="54">
        <v>2</v>
      </c>
      <c r="Q32" s="120">
        <f t="shared" si="5"/>
        <v>4.7619047619047619</v>
      </c>
      <c r="R32" s="54">
        <v>0</v>
      </c>
      <c r="S32" s="120">
        <f t="shared" si="6"/>
        <v>0</v>
      </c>
      <c r="T32" s="54">
        <v>5</v>
      </c>
      <c r="U32" s="120">
        <f t="shared" si="7"/>
        <v>11.904761904761905</v>
      </c>
      <c r="V32" s="122">
        <v>1</v>
      </c>
      <c r="W32" s="120">
        <f t="shared" si="8"/>
        <v>2.3809523809523809</v>
      </c>
    </row>
    <row r="33" spans="1:23" ht="15">
      <c r="A33" s="117" t="s">
        <v>28</v>
      </c>
      <c r="B33" s="54">
        <v>3</v>
      </c>
      <c r="C33" s="54">
        <v>45</v>
      </c>
      <c r="D33" s="118">
        <f t="shared" si="0"/>
        <v>48</v>
      </c>
      <c r="E33" s="54">
        <v>13</v>
      </c>
      <c r="F33" s="54">
        <v>2</v>
      </c>
      <c r="G33" s="54">
        <v>25</v>
      </c>
      <c r="H33" s="54">
        <v>8</v>
      </c>
      <c r="I33" s="119">
        <f t="shared" si="1"/>
        <v>48</v>
      </c>
      <c r="J33" s="54">
        <v>15</v>
      </c>
      <c r="K33" s="120">
        <f t="shared" si="2"/>
        <v>31.25</v>
      </c>
      <c r="L33" s="54">
        <v>18</v>
      </c>
      <c r="M33" s="120">
        <f t="shared" si="3"/>
        <v>37.5</v>
      </c>
      <c r="N33" s="121">
        <v>3</v>
      </c>
      <c r="O33" s="120">
        <f t="shared" si="9"/>
        <v>6.25</v>
      </c>
      <c r="P33" s="54">
        <v>1</v>
      </c>
      <c r="Q33" s="120">
        <f t="shared" si="5"/>
        <v>2.0833333333333335</v>
      </c>
      <c r="R33" s="54">
        <v>0</v>
      </c>
      <c r="S33" s="120">
        <f t="shared" si="6"/>
        <v>0</v>
      </c>
      <c r="T33" s="54">
        <v>5</v>
      </c>
      <c r="U33" s="120">
        <f t="shared" si="7"/>
        <v>10.416666666666666</v>
      </c>
      <c r="V33" s="122">
        <v>0</v>
      </c>
      <c r="W33" s="120">
        <f t="shared" si="8"/>
        <v>0</v>
      </c>
    </row>
    <row r="34" spans="1:23" ht="15">
      <c r="A34" s="117" t="s">
        <v>29</v>
      </c>
      <c r="B34" s="54">
        <v>4</v>
      </c>
      <c r="C34" s="54">
        <v>34</v>
      </c>
      <c r="D34" s="118">
        <f t="shared" si="0"/>
        <v>38</v>
      </c>
      <c r="E34" s="54">
        <v>10</v>
      </c>
      <c r="F34" s="54">
        <v>2</v>
      </c>
      <c r="G34" s="54">
        <v>18</v>
      </c>
      <c r="H34" s="54">
        <v>8</v>
      </c>
      <c r="I34" s="119">
        <f t="shared" si="1"/>
        <v>38</v>
      </c>
      <c r="J34" s="54">
        <v>7</v>
      </c>
      <c r="K34" s="120">
        <f t="shared" si="2"/>
        <v>18.421052631578949</v>
      </c>
      <c r="L34" s="54">
        <v>17</v>
      </c>
      <c r="M34" s="120">
        <f t="shared" si="3"/>
        <v>44.736842105263158</v>
      </c>
      <c r="N34" s="121">
        <v>7</v>
      </c>
      <c r="O34" s="120">
        <f t="shared" si="9"/>
        <v>18.421052631578949</v>
      </c>
      <c r="P34" s="54">
        <v>0</v>
      </c>
      <c r="Q34" s="120">
        <f t="shared" si="5"/>
        <v>0</v>
      </c>
      <c r="R34" s="54">
        <v>1</v>
      </c>
      <c r="S34" s="120">
        <f t="shared" si="6"/>
        <v>2.6315789473684212</v>
      </c>
      <c r="T34" s="54">
        <v>4</v>
      </c>
      <c r="U34" s="120">
        <f t="shared" si="7"/>
        <v>10.526315789473685</v>
      </c>
      <c r="V34" s="122">
        <v>1</v>
      </c>
      <c r="W34" s="120">
        <f t="shared" si="8"/>
        <v>2.6315789473684212</v>
      </c>
    </row>
    <row r="35" spans="1:23" ht="15">
      <c r="A35" s="117" t="s">
        <v>30</v>
      </c>
      <c r="B35" s="54">
        <v>4</v>
      </c>
      <c r="C35" s="54">
        <v>55</v>
      </c>
      <c r="D35" s="118">
        <f t="shared" si="0"/>
        <v>59</v>
      </c>
      <c r="E35" s="54">
        <v>5</v>
      </c>
      <c r="F35" s="54">
        <v>1</v>
      </c>
      <c r="G35" s="54">
        <v>41</v>
      </c>
      <c r="H35" s="54">
        <v>12</v>
      </c>
      <c r="I35" s="119">
        <f t="shared" si="1"/>
        <v>59</v>
      </c>
      <c r="J35" s="54">
        <v>26</v>
      </c>
      <c r="K35" s="120">
        <f t="shared" si="2"/>
        <v>44.067796610169495</v>
      </c>
      <c r="L35" s="54">
        <v>17</v>
      </c>
      <c r="M35" s="120">
        <f t="shared" si="3"/>
        <v>28.8135593220339</v>
      </c>
      <c r="N35" s="121">
        <v>3</v>
      </c>
      <c r="O35" s="120">
        <f t="shared" si="9"/>
        <v>5.0847457627118642</v>
      </c>
      <c r="P35" s="54">
        <v>0</v>
      </c>
      <c r="Q35" s="120">
        <f t="shared" si="5"/>
        <v>0</v>
      </c>
      <c r="R35" s="54">
        <v>0</v>
      </c>
      <c r="S35" s="120">
        <f t="shared" si="6"/>
        <v>0</v>
      </c>
      <c r="T35" s="54">
        <v>3</v>
      </c>
      <c r="U35" s="120">
        <f t="shared" si="7"/>
        <v>5.0847457627118642</v>
      </c>
      <c r="V35" s="122">
        <v>0</v>
      </c>
      <c r="W35" s="120">
        <f t="shared" si="8"/>
        <v>0</v>
      </c>
    </row>
    <row r="36" spans="1:23" ht="15">
      <c r="A36" s="117" t="s">
        <v>31</v>
      </c>
      <c r="B36" s="54">
        <v>4</v>
      </c>
      <c r="C36" s="54">
        <v>43</v>
      </c>
      <c r="D36" s="118">
        <f t="shared" si="0"/>
        <v>47</v>
      </c>
      <c r="E36" s="54">
        <v>7</v>
      </c>
      <c r="F36" s="54">
        <v>4</v>
      </c>
      <c r="G36" s="54">
        <v>30</v>
      </c>
      <c r="H36" s="54">
        <v>6</v>
      </c>
      <c r="I36" s="119">
        <f t="shared" si="1"/>
        <v>47</v>
      </c>
      <c r="J36" s="54">
        <v>22</v>
      </c>
      <c r="K36" s="120">
        <f t="shared" si="2"/>
        <v>46.808510638297875</v>
      </c>
      <c r="L36" s="54">
        <v>16</v>
      </c>
      <c r="M36" s="120">
        <f t="shared" si="3"/>
        <v>34.042553191489361</v>
      </c>
      <c r="N36" s="121">
        <v>2</v>
      </c>
      <c r="O36" s="120">
        <f t="shared" si="9"/>
        <v>4.2553191489361701</v>
      </c>
      <c r="P36" s="54">
        <v>0</v>
      </c>
      <c r="Q36" s="120">
        <f t="shared" si="5"/>
        <v>0</v>
      </c>
      <c r="R36" s="54">
        <v>0</v>
      </c>
      <c r="S36" s="120">
        <f t="shared" si="6"/>
        <v>0</v>
      </c>
      <c r="T36" s="54">
        <v>6</v>
      </c>
      <c r="U36" s="120">
        <f t="shared" si="7"/>
        <v>12.76595744680851</v>
      </c>
      <c r="V36" s="122">
        <v>0</v>
      </c>
      <c r="W36" s="120">
        <f t="shared" si="8"/>
        <v>0</v>
      </c>
    </row>
    <row r="37" spans="1:23" ht="15">
      <c r="A37" s="123" t="s">
        <v>32</v>
      </c>
      <c r="B37" s="54">
        <v>4</v>
      </c>
      <c r="C37" s="54">
        <v>57</v>
      </c>
      <c r="D37" s="118">
        <f t="shared" si="0"/>
        <v>61</v>
      </c>
      <c r="E37" s="54">
        <v>14</v>
      </c>
      <c r="F37" s="54">
        <v>6</v>
      </c>
      <c r="G37" s="54">
        <v>22</v>
      </c>
      <c r="H37" s="54">
        <v>19</v>
      </c>
      <c r="I37" s="119">
        <f t="shared" si="1"/>
        <v>61</v>
      </c>
      <c r="J37" s="54">
        <v>18</v>
      </c>
      <c r="K37" s="120">
        <f t="shared" si="2"/>
        <v>29.508196721311474</v>
      </c>
      <c r="L37" s="54">
        <v>22</v>
      </c>
      <c r="M37" s="120">
        <f t="shared" si="3"/>
        <v>36.065573770491802</v>
      </c>
      <c r="N37" s="121">
        <v>8</v>
      </c>
      <c r="O37" s="120">
        <f t="shared" si="9"/>
        <v>13.114754098360656</v>
      </c>
      <c r="P37" s="54">
        <v>0</v>
      </c>
      <c r="Q37" s="120">
        <f t="shared" si="5"/>
        <v>0</v>
      </c>
      <c r="R37" s="54">
        <v>1</v>
      </c>
      <c r="S37" s="120">
        <f t="shared" si="6"/>
        <v>1.639344262295082</v>
      </c>
      <c r="T37" s="54">
        <v>9</v>
      </c>
      <c r="U37" s="120">
        <f t="shared" si="7"/>
        <v>14.754098360655737</v>
      </c>
      <c r="V37" s="122">
        <v>0</v>
      </c>
      <c r="W37" s="120">
        <f t="shared" si="8"/>
        <v>0</v>
      </c>
    </row>
    <row r="38" spans="1:23" ht="15">
      <c r="A38" s="123" t="s">
        <v>33</v>
      </c>
      <c r="B38" s="54">
        <v>3</v>
      </c>
      <c r="C38" s="54">
        <v>50</v>
      </c>
      <c r="D38" s="118">
        <f t="shared" si="0"/>
        <v>53</v>
      </c>
      <c r="E38" s="127">
        <v>16</v>
      </c>
      <c r="F38" s="54">
        <v>6</v>
      </c>
      <c r="G38" s="54">
        <v>22</v>
      </c>
      <c r="H38" s="54">
        <v>9</v>
      </c>
      <c r="I38" s="119">
        <f t="shared" si="1"/>
        <v>53</v>
      </c>
      <c r="J38" s="54">
        <v>14</v>
      </c>
      <c r="K38" s="120">
        <f t="shared" si="2"/>
        <v>26.415094339622641</v>
      </c>
      <c r="L38" s="54">
        <v>16</v>
      </c>
      <c r="M38" s="120">
        <f t="shared" si="3"/>
        <v>30.188679245283019</v>
      </c>
      <c r="N38" s="121">
        <v>7</v>
      </c>
      <c r="O38" s="120">
        <f t="shared" si="9"/>
        <v>13.20754716981132</v>
      </c>
      <c r="P38" s="54">
        <v>1</v>
      </c>
      <c r="Q38" s="120">
        <f t="shared" si="5"/>
        <v>1.8867924528301887</v>
      </c>
      <c r="R38" s="54">
        <v>2</v>
      </c>
      <c r="S38" s="120">
        <f t="shared" si="6"/>
        <v>3.7735849056603774</v>
      </c>
      <c r="T38" s="54">
        <v>4</v>
      </c>
      <c r="U38" s="120">
        <f t="shared" si="7"/>
        <v>7.5471698113207548</v>
      </c>
      <c r="V38" s="122">
        <v>0</v>
      </c>
      <c r="W38" s="120">
        <f t="shared" si="8"/>
        <v>0</v>
      </c>
    </row>
    <row r="39" spans="1:23" ht="15">
      <c r="A39" s="117" t="s">
        <v>34</v>
      </c>
      <c r="B39" s="54">
        <v>5</v>
      </c>
      <c r="C39" s="54">
        <v>51</v>
      </c>
      <c r="D39" s="118">
        <f t="shared" si="0"/>
        <v>56</v>
      </c>
      <c r="E39" s="54">
        <v>10</v>
      </c>
      <c r="F39" s="54">
        <v>8</v>
      </c>
      <c r="G39" s="54">
        <v>30</v>
      </c>
      <c r="H39" s="54">
        <v>8</v>
      </c>
      <c r="I39" s="119">
        <f t="shared" si="1"/>
        <v>56</v>
      </c>
      <c r="J39" s="54">
        <v>19</v>
      </c>
      <c r="K39" s="120">
        <f t="shared" si="2"/>
        <v>33.928571428571431</v>
      </c>
      <c r="L39" s="54">
        <v>16</v>
      </c>
      <c r="M39" s="120">
        <f t="shared" si="3"/>
        <v>28.571428571428573</v>
      </c>
      <c r="N39" s="121">
        <v>6</v>
      </c>
      <c r="O39" s="120">
        <f t="shared" si="9"/>
        <v>10.714285714285714</v>
      </c>
      <c r="P39" s="54">
        <v>1</v>
      </c>
      <c r="Q39" s="120">
        <f t="shared" si="5"/>
        <v>1.7857142857142858</v>
      </c>
      <c r="R39" s="54">
        <v>1</v>
      </c>
      <c r="S39" s="120">
        <f t="shared" si="6"/>
        <v>1.7857142857142858</v>
      </c>
      <c r="T39" s="54">
        <v>5</v>
      </c>
      <c r="U39" s="120">
        <f t="shared" si="7"/>
        <v>8.9285714285714288</v>
      </c>
      <c r="V39" s="122">
        <v>1</v>
      </c>
      <c r="W39" s="120">
        <f t="shared" si="8"/>
        <v>1.7857142857142858</v>
      </c>
    </row>
    <row r="40" spans="1:23" ht="15">
      <c r="A40" s="117" t="s">
        <v>35</v>
      </c>
      <c r="B40" s="54">
        <v>7</v>
      </c>
      <c r="C40" s="54">
        <v>63</v>
      </c>
      <c r="D40" s="118">
        <f t="shared" si="0"/>
        <v>70</v>
      </c>
      <c r="E40" s="54">
        <v>14</v>
      </c>
      <c r="F40" s="54">
        <v>5</v>
      </c>
      <c r="G40" s="54">
        <v>31</v>
      </c>
      <c r="H40" s="54">
        <v>20</v>
      </c>
      <c r="I40" s="119">
        <f t="shared" si="1"/>
        <v>70</v>
      </c>
      <c r="J40" s="54">
        <v>36</v>
      </c>
      <c r="K40" s="120">
        <f t="shared" si="2"/>
        <v>51.428571428571431</v>
      </c>
      <c r="L40" s="54">
        <v>19</v>
      </c>
      <c r="M40" s="120">
        <f t="shared" si="3"/>
        <v>27.142857142857142</v>
      </c>
      <c r="N40" s="121">
        <v>8</v>
      </c>
      <c r="O40" s="120">
        <f t="shared" si="9"/>
        <v>11.428571428571429</v>
      </c>
      <c r="P40" s="54">
        <v>1</v>
      </c>
      <c r="Q40" s="120">
        <f t="shared" si="5"/>
        <v>1.4285714285714286</v>
      </c>
      <c r="R40" s="54">
        <v>4</v>
      </c>
      <c r="S40" s="120">
        <f t="shared" si="6"/>
        <v>5.7142857142857144</v>
      </c>
      <c r="T40" s="54">
        <v>11</v>
      </c>
      <c r="U40" s="120">
        <f t="shared" si="7"/>
        <v>15.714285714285714</v>
      </c>
      <c r="V40" s="122">
        <v>1</v>
      </c>
      <c r="W40" s="120">
        <f t="shared" si="8"/>
        <v>1.4285714285714286</v>
      </c>
    </row>
    <row r="41" spans="1:23" ht="15">
      <c r="A41" s="123" t="s">
        <v>36</v>
      </c>
      <c r="B41" s="54">
        <v>4</v>
      </c>
      <c r="C41" s="54">
        <v>53</v>
      </c>
      <c r="D41" s="118">
        <f t="shared" si="0"/>
        <v>57</v>
      </c>
      <c r="E41" s="54">
        <v>8</v>
      </c>
      <c r="F41" s="54">
        <v>3</v>
      </c>
      <c r="G41" s="54">
        <v>34</v>
      </c>
      <c r="H41" s="54">
        <v>12</v>
      </c>
      <c r="I41" s="119">
        <f t="shared" si="1"/>
        <v>57</v>
      </c>
      <c r="J41" s="54">
        <v>24</v>
      </c>
      <c r="K41" s="120">
        <f t="shared" si="2"/>
        <v>42.10526315789474</v>
      </c>
      <c r="L41" s="54">
        <v>13</v>
      </c>
      <c r="M41" s="120">
        <f t="shared" si="3"/>
        <v>22.807017543859651</v>
      </c>
      <c r="N41" s="121">
        <v>5</v>
      </c>
      <c r="O41" s="120">
        <f t="shared" si="9"/>
        <v>8.7719298245614041</v>
      </c>
      <c r="P41" s="54">
        <v>0</v>
      </c>
      <c r="Q41" s="120">
        <f t="shared" si="5"/>
        <v>0</v>
      </c>
      <c r="R41" s="54">
        <v>2</v>
      </c>
      <c r="S41" s="120">
        <f t="shared" si="6"/>
        <v>3.5087719298245612</v>
      </c>
      <c r="T41" s="54">
        <v>9</v>
      </c>
      <c r="U41" s="120">
        <f t="shared" si="7"/>
        <v>15.789473684210526</v>
      </c>
      <c r="V41" s="122">
        <v>0</v>
      </c>
      <c r="W41" s="120">
        <f t="shared" si="8"/>
        <v>0</v>
      </c>
    </row>
    <row r="42" spans="1:23" ht="15">
      <c r="A42" s="117" t="s">
        <v>37</v>
      </c>
      <c r="B42" s="128">
        <v>3</v>
      </c>
      <c r="C42" s="128">
        <v>21</v>
      </c>
      <c r="D42" s="118">
        <f t="shared" si="0"/>
        <v>24</v>
      </c>
      <c r="E42" s="128">
        <v>8</v>
      </c>
      <c r="F42" s="128">
        <v>0</v>
      </c>
      <c r="G42" s="128">
        <v>11</v>
      </c>
      <c r="H42" s="128">
        <v>5</v>
      </c>
      <c r="I42" s="119">
        <f t="shared" si="1"/>
        <v>24</v>
      </c>
      <c r="J42" s="128">
        <v>7</v>
      </c>
      <c r="K42" s="120">
        <f t="shared" si="2"/>
        <v>29.166666666666668</v>
      </c>
      <c r="L42" s="128">
        <v>4</v>
      </c>
      <c r="M42" s="120">
        <f t="shared" si="3"/>
        <v>16.666666666666668</v>
      </c>
      <c r="N42" s="129">
        <v>3</v>
      </c>
      <c r="O42" s="120">
        <f t="shared" si="9"/>
        <v>12.5</v>
      </c>
      <c r="P42" s="128">
        <v>0</v>
      </c>
      <c r="Q42" s="120">
        <f t="shared" si="5"/>
        <v>0</v>
      </c>
      <c r="R42" s="54">
        <v>0</v>
      </c>
      <c r="S42" s="120">
        <f t="shared" si="6"/>
        <v>0</v>
      </c>
      <c r="T42" s="54">
        <v>4</v>
      </c>
      <c r="U42" s="120">
        <f t="shared" si="7"/>
        <v>16.666666666666668</v>
      </c>
      <c r="V42" s="122">
        <v>0</v>
      </c>
      <c r="W42" s="120">
        <f t="shared" si="8"/>
        <v>0</v>
      </c>
    </row>
    <row r="43" spans="1:23" ht="15">
      <c r="A43" s="117" t="s">
        <v>38</v>
      </c>
      <c r="B43" s="54">
        <v>5</v>
      </c>
      <c r="C43" s="54">
        <v>70</v>
      </c>
      <c r="D43" s="118">
        <f t="shared" si="0"/>
        <v>75</v>
      </c>
      <c r="E43" s="54">
        <v>20</v>
      </c>
      <c r="F43" s="54">
        <v>13</v>
      </c>
      <c r="G43" s="54">
        <v>31</v>
      </c>
      <c r="H43" s="54">
        <v>11</v>
      </c>
      <c r="I43" s="119">
        <f t="shared" si="1"/>
        <v>75</v>
      </c>
      <c r="J43" s="54">
        <v>21</v>
      </c>
      <c r="K43" s="120">
        <f t="shared" si="2"/>
        <v>28</v>
      </c>
      <c r="L43" s="54">
        <v>33</v>
      </c>
      <c r="M43" s="120">
        <f t="shared" si="3"/>
        <v>44</v>
      </c>
      <c r="N43" s="121">
        <v>10</v>
      </c>
      <c r="O43" s="120">
        <f t="shared" si="9"/>
        <v>13.333333333333334</v>
      </c>
      <c r="P43" s="54">
        <v>1</v>
      </c>
      <c r="Q43" s="120">
        <f t="shared" si="5"/>
        <v>1.3333333333333333</v>
      </c>
      <c r="R43" s="54">
        <v>0</v>
      </c>
      <c r="S43" s="120">
        <f t="shared" si="6"/>
        <v>0</v>
      </c>
      <c r="T43" s="54">
        <v>6</v>
      </c>
      <c r="U43" s="120">
        <f t="shared" si="7"/>
        <v>8</v>
      </c>
      <c r="V43" s="122">
        <v>0</v>
      </c>
      <c r="W43" s="120">
        <f t="shared" si="8"/>
        <v>0</v>
      </c>
    </row>
    <row r="44" spans="1:23" ht="15">
      <c r="A44" s="117" t="s">
        <v>39</v>
      </c>
      <c r="B44" s="54">
        <v>3</v>
      </c>
      <c r="C44" s="54">
        <v>48</v>
      </c>
      <c r="D44" s="118">
        <f t="shared" si="0"/>
        <v>51</v>
      </c>
      <c r="E44" s="54">
        <v>11</v>
      </c>
      <c r="F44" s="54">
        <v>4</v>
      </c>
      <c r="G44" s="54">
        <v>29</v>
      </c>
      <c r="H44" s="54">
        <v>7</v>
      </c>
      <c r="I44" s="119">
        <f t="shared" si="1"/>
        <v>51</v>
      </c>
      <c r="J44" s="54">
        <v>13</v>
      </c>
      <c r="K44" s="120">
        <f t="shared" si="2"/>
        <v>25.490196078431371</v>
      </c>
      <c r="L44" s="54">
        <v>24</v>
      </c>
      <c r="M44" s="120">
        <f t="shared" si="3"/>
        <v>47.058823529411768</v>
      </c>
      <c r="N44" s="121">
        <v>5</v>
      </c>
      <c r="O44" s="120">
        <f t="shared" si="9"/>
        <v>9.8039215686274517</v>
      </c>
      <c r="P44" s="54">
        <v>0</v>
      </c>
      <c r="Q44" s="120">
        <f t="shared" si="5"/>
        <v>0</v>
      </c>
      <c r="R44" s="54">
        <v>0</v>
      </c>
      <c r="S44" s="120">
        <f t="shared" si="6"/>
        <v>0</v>
      </c>
      <c r="T44" s="54">
        <v>5</v>
      </c>
      <c r="U44" s="120">
        <f t="shared" si="7"/>
        <v>9.8039215686274517</v>
      </c>
      <c r="V44" s="122">
        <v>1</v>
      </c>
      <c r="W44" s="120">
        <f t="shared" si="8"/>
        <v>1.9607843137254901</v>
      </c>
    </row>
    <row r="45" spans="1:23" ht="15">
      <c r="A45" s="123" t="s">
        <v>40</v>
      </c>
      <c r="B45" s="54">
        <v>5</v>
      </c>
      <c r="C45" s="54">
        <v>63</v>
      </c>
      <c r="D45" s="118">
        <f t="shared" si="0"/>
        <v>68</v>
      </c>
      <c r="E45" s="54">
        <v>14</v>
      </c>
      <c r="F45" s="54">
        <v>8</v>
      </c>
      <c r="G45" s="54">
        <v>31</v>
      </c>
      <c r="H45" s="54">
        <v>15</v>
      </c>
      <c r="I45" s="119">
        <f t="shared" si="1"/>
        <v>68</v>
      </c>
      <c r="J45" s="54">
        <v>32</v>
      </c>
      <c r="K45" s="120">
        <f t="shared" si="2"/>
        <v>47.058823529411768</v>
      </c>
      <c r="L45" s="54">
        <v>18</v>
      </c>
      <c r="M45" s="120">
        <f t="shared" si="3"/>
        <v>26.470588235294116</v>
      </c>
      <c r="N45" s="121">
        <v>10</v>
      </c>
      <c r="O45" s="120">
        <f t="shared" si="9"/>
        <v>14.705882352941176</v>
      </c>
      <c r="P45" s="54">
        <v>1</v>
      </c>
      <c r="Q45" s="120">
        <f t="shared" si="5"/>
        <v>1.4705882352941178</v>
      </c>
      <c r="R45" s="54">
        <v>0</v>
      </c>
      <c r="S45" s="120">
        <f t="shared" si="6"/>
        <v>0</v>
      </c>
      <c r="T45" s="54">
        <v>8</v>
      </c>
      <c r="U45" s="120">
        <f t="shared" si="7"/>
        <v>11.764705882352942</v>
      </c>
      <c r="V45" s="122">
        <v>1</v>
      </c>
      <c r="W45" s="120">
        <f t="shared" si="8"/>
        <v>1.4705882352941178</v>
      </c>
    </row>
    <row r="46" spans="1:23" ht="15">
      <c r="A46" s="117" t="s">
        <v>41</v>
      </c>
      <c r="B46" s="54">
        <v>5</v>
      </c>
      <c r="C46" s="54">
        <v>50</v>
      </c>
      <c r="D46" s="118">
        <f t="shared" si="0"/>
        <v>55</v>
      </c>
      <c r="E46" s="54">
        <v>12</v>
      </c>
      <c r="F46" s="54">
        <v>3</v>
      </c>
      <c r="G46" s="54">
        <v>28</v>
      </c>
      <c r="H46" s="54">
        <v>12</v>
      </c>
      <c r="I46" s="119">
        <f t="shared" si="1"/>
        <v>55</v>
      </c>
      <c r="J46" s="54">
        <v>16</v>
      </c>
      <c r="K46" s="120">
        <f t="shared" si="2"/>
        <v>29.09090909090909</v>
      </c>
      <c r="L46" s="54">
        <v>21</v>
      </c>
      <c r="M46" s="120">
        <f t="shared" si="3"/>
        <v>38.18181818181818</v>
      </c>
      <c r="N46" s="121">
        <v>5</v>
      </c>
      <c r="O46" s="120">
        <f t="shared" si="9"/>
        <v>9.0909090909090917</v>
      </c>
      <c r="P46" s="54">
        <v>0</v>
      </c>
      <c r="Q46" s="120">
        <f t="shared" si="5"/>
        <v>0</v>
      </c>
      <c r="R46" s="54">
        <v>0</v>
      </c>
      <c r="S46" s="120">
        <f t="shared" si="6"/>
        <v>0</v>
      </c>
      <c r="T46" s="54">
        <v>5</v>
      </c>
      <c r="U46" s="120">
        <f t="shared" si="7"/>
        <v>9.0909090909090917</v>
      </c>
      <c r="V46" s="122">
        <v>1</v>
      </c>
      <c r="W46" s="120">
        <f t="shared" si="8"/>
        <v>1.8181818181818181</v>
      </c>
    </row>
    <row r="47" spans="1:23" ht="15">
      <c r="A47" s="123" t="s">
        <v>42</v>
      </c>
      <c r="B47" s="54">
        <v>4</v>
      </c>
      <c r="C47" s="54">
        <v>66</v>
      </c>
      <c r="D47" s="118">
        <f t="shared" si="0"/>
        <v>70</v>
      </c>
      <c r="E47" s="55">
        <v>10</v>
      </c>
      <c r="F47" s="55">
        <v>7</v>
      </c>
      <c r="G47" s="55">
        <v>28</v>
      </c>
      <c r="H47" s="55">
        <v>25</v>
      </c>
      <c r="I47" s="119">
        <f t="shared" si="1"/>
        <v>70</v>
      </c>
      <c r="J47" s="54">
        <v>35</v>
      </c>
      <c r="K47" s="120">
        <f t="shared" si="2"/>
        <v>50</v>
      </c>
      <c r="L47" s="54">
        <v>8</v>
      </c>
      <c r="M47" s="120">
        <f t="shared" si="3"/>
        <v>11.428571428571429</v>
      </c>
      <c r="N47" s="121">
        <v>4</v>
      </c>
      <c r="O47" s="120">
        <f t="shared" si="9"/>
        <v>5.7142857142857144</v>
      </c>
      <c r="P47" s="54">
        <v>0</v>
      </c>
      <c r="Q47" s="120">
        <f t="shared" si="5"/>
        <v>0</v>
      </c>
      <c r="R47" s="54">
        <v>2</v>
      </c>
      <c r="S47" s="120">
        <f t="shared" si="6"/>
        <v>2.8571428571428572</v>
      </c>
      <c r="T47" s="54">
        <v>4</v>
      </c>
      <c r="U47" s="120">
        <f t="shared" si="7"/>
        <v>5.7142857142857144</v>
      </c>
      <c r="V47" s="122">
        <v>1</v>
      </c>
      <c r="W47" s="120">
        <f t="shared" si="8"/>
        <v>1.4285714285714286</v>
      </c>
    </row>
    <row r="48" spans="1:23" ht="15">
      <c r="A48" s="123" t="s">
        <v>43</v>
      </c>
      <c r="B48" s="54">
        <v>6</v>
      </c>
      <c r="C48" s="54">
        <v>60</v>
      </c>
      <c r="D48" s="118">
        <f t="shared" si="0"/>
        <v>66</v>
      </c>
      <c r="E48" s="54">
        <v>8</v>
      </c>
      <c r="F48" s="54">
        <v>8</v>
      </c>
      <c r="G48" s="54">
        <v>33</v>
      </c>
      <c r="H48" s="54">
        <v>17</v>
      </c>
      <c r="I48" s="119">
        <f t="shared" si="1"/>
        <v>66</v>
      </c>
      <c r="J48" s="54">
        <v>28</v>
      </c>
      <c r="K48" s="120">
        <f t="shared" si="2"/>
        <v>42.424242424242422</v>
      </c>
      <c r="L48" s="54">
        <v>16</v>
      </c>
      <c r="M48" s="120">
        <f t="shared" si="3"/>
        <v>24.242424242424242</v>
      </c>
      <c r="N48" s="121">
        <v>2</v>
      </c>
      <c r="O48" s="120">
        <f t="shared" si="9"/>
        <v>3.0303030303030303</v>
      </c>
      <c r="P48" s="54">
        <v>1</v>
      </c>
      <c r="Q48" s="120">
        <f t="shared" si="5"/>
        <v>1.5151515151515151</v>
      </c>
      <c r="R48" s="54">
        <v>2</v>
      </c>
      <c r="S48" s="120">
        <f t="shared" si="6"/>
        <v>3.0303030303030303</v>
      </c>
      <c r="T48" s="54">
        <v>9</v>
      </c>
      <c r="U48" s="120">
        <f t="shared" si="7"/>
        <v>13.636363636363637</v>
      </c>
      <c r="V48" s="122">
        <v>0</v>
      </c>
      <c r="W48" s="120">
        <f t="shared" si="8"/>
        <v>0</v>
      </c>
    </row>
    <row r="49" spans="1:23" ht="15">
      <c r="A49" s="123" t="s">
        <v>44</v>
      </c>
      <c r="B49" s="54">
        <v>5</v>
      </c>
      <c r="C49" s="54">
        <v>69</v>
      </c>
      <c r="D49" s="118">
        <f t="shared" si="0"/>
        <v>74</v>
      </c>
      <c r="E49" s="55">
        <v>12</v>
      </c>
      <c r="F49" s="55">
        <v>4</v>
      </c>
      <c r="G49" s="55">
        <v>45</v>
      </c>
      <c r="H49" s="55">
        <v>13</v>
      </c>
      <c r="I49" s="119">
        <f t="shared" si="1"/>
        <v>74</v>
      </c>
      <c r="J49" s="54">
        <v>25</v>
      </c>
      <c r="K49" s="120">
        <f t="shared" si="2"/>
        <v>33.783783783783782</v>
      </c>
      <c r="L49" s="54">
        <v>25</v>
      </c>
      <c r="M49" s="120">
        <f t="shared" si="3"/>
        <v>33.783783783783782</v>
      </c>
      <c r="N49" s="121">
        <v>8</v>
      </c>
      <c r="O49" s="120">
        <f t="shared" si="9"/>
        <v>10.810810810810811</v>
      </c>
      <c r="P49" s="54">
        <v>1</v>
      </c>
      <c r="Q49" s="120">
        <f t="shared" si="5"/>
        <v>1.3513513513513513</v>
      </c>
      <c r="R49" s="54">
        <v>1</v>
      </c>
      <c r="S49" s="120">
        <f t="shared" si="6"/>
        <v>1.3513513513513513</v>
      </c>
      <c r="T49" s="54">
        <v>2</v>
      </c>
      <c r="U49" s="120">
        <f t="shared" si="7"/>
        <v>2.7027027027027026</v>
      </c>
      <c r="V49" s="122">
        <v>2</v>
      </c>
      <c r="W49" s="120">
        <f t="shared" si="8"/>
        <v>2.7027027027027026</v>
      </c>
    </row>
    <row r="50" spans="1:23" ht="15">
      <c r="A50" s="123" t="s">
        <v>45</v>
      </c>
      <c r="B50" s="54">
        <v>6</v>
      </c>
      <c r="C50" s="54">
        <v>61</v>
      </c>
      <c r="D50" s="118">
        <f t="shared" si="0"/>
        <v>67</v>
      </c>
      <c r="E50" s="54">
        <v>6</v>
      </c>
      <c r="F50" s="54">
        <v>3</v>
      </c>
      <c r="G50" s="54">
        <v>35</v>
      </c>
      <c r="H50" s="54">
        <v>23</v>
      </c>
      <c r="I50" s="119">
        <f t="shared" si="1"/>
        <v>67</v>
      </c>
      <c r="J50" s="54">
        <v>20</v>
      </c>
      <c r="K50" s="120">
        <f t="shared" si="2"/>
        <v>29.850746268656717</v>
      </c>
      <c r="L50" s="54">
        <v>26</v>
      </c>
      <c r="M50" s="120">
        <f t="shared" si="3"/>
        <v>38.805970149253731</v>
      </c>
      <c r="N50" s="121">
        <v>2</v>
      </c>
      <c r="O50" s="120">
        <f t="shared" si="9"/>
        <v>2.9850746268656718</v>
      </c>
      <c r="P50" s="54">
        <v>1</v>
      </c>
      <c r="Q50" s="120">
        <f t="shared" si="5"/>
        <v>1.4925373134328359</v>
      </c>
      <c r="R50" s="54">
        <v>2</v>
      </c>
      <c r="S50" s="120">
        <f t="shared" si="6"/>
        <v>2.9850746268656718</v>
      </c>
      <c r="T50" s="54">
        <v>11</v>
      </c>
      <c r="U50" s="120">
        <f t="shared" si="7"/>
        <v>16.417910447761194</v>
      </c>
      <c r="V50" s="122">
        <v>1</v>
      </c>
      <c r="W50" s="120">
        <f t="shared" si="8"/>
        <v>1.4925373134328359</v>
      </c>
    </row>
    <row r="51" spans="1:23" ht="15">
      <c r="A51" s="123" t="s">
        <v>46</v>
      </c>
      <c r="B51" s="54">
        <v>6</v>
      </c>
      <c r="C51" s="54">
        <v>66</v>
      </c>
      <c r="D51" s="118">
        <f t="shared" si="0"/>
        <v>72</v>
      </c>
      <c r="E51" s="54">
        <v>11</v>
      </c>
      <c r="F51" s="54">
        <v>9</v>
      </c>
      <c r="G51" s="54">
        <v>36</v>
      </c>
      <c r="H51" s="54">
        <v>16</v>
      </c>
      <c r="I51" s="119">
        <f t="shared" si="1"/>
        <v>72</v>
      </c>
      <c r="J51" s="54">
        <v>22</v>
      </c>
      <c r="K51" s="120">
        <f t="shared" si="2"/>
        <v>30.555555555555557</v>
      </c>
      <c r="L51" s="54">
        <v>18</v>
      </c>
      <c r="M51" s="120">
        <f t="shared" si="3"/>
        <v>25</v>
      </c>
      <c r="N51" s="121">
        <v>8</v>
      </c>
      <c r="O51" s="120">
        <f t="shared" si="9"/>
        <v>11.111111111111111</v>
      </c>
      <c r="P51" s="54">
        <v>0</v>
      </c>
      <c r="Q51" s="120">
        <f t="shared" si="5"/>
        <v>0</v>
      </c>
      <c r="R51" s="54">
        <v>0</v>
      </c>
      <c r="S51" s="120">
        <f t="shared" si="6"/>
        <v>0</v>
      </c>
      <c r="T51" s="54">
        <v>3</v>
      </c>
      <c r="U51" s="120">
        <f t="shared" si="7"/>
        <v>4.166666666666667</v>
      </c>
      <c r="V51" s="122">
        <v>0</v>
      </c>
      <c r="W51" s="120">
        <f t="shared" si="8"/>
        <v>0</v>
      </c>
    </row>
    <row r="52" spans="1:23" ht="15">
      <c r="A52" s="123" t="s">
        <v>47</v>
      </c>
      <c r="B52" s="54">
        <v>3</v>
      </c>
      <c r="C52" s="54">
        <v>80</v>
      </c>
      <c r="D52" s="118">
        <f t="shared" si="0"/>
        <v>83</v>
      </c>
      <c r="E52" s="54">
        <v>18</v>
      </c>
      <c r="F52" s="54">
        <v>13</v>
      </c>
      <c r="G52" s="54">
        <v>30</v>
      </c>
      <c r="H52" s="54">
        <v>22</v>
      </c>
      <c r="I52" s="119">
        <f t="shared" si="1"/>
        <v>83</v>
      </c>
      <c r="J52" s="54">
        <v>35</v>
      </c>
      <c r="K52" s="120">
        <f t="shared" si="2"/>
        <v>42.168674698795179</v>
      </c>
      <c r="L52" s="54">
        <v>27</v>
      </c>
      <c r="M52" s="120">
        <f t="shared" si="3"/>
        <v>32.53012048192771</v>
      </c>
      <c r="N52" s="121">
        <v>14</v>
      </c>
      <c r="O52" s="120">
        <f t="shared" si="9"/>
        <v>16.867469879518072</v>
      </c>
      <c r="P52" s="54">
        <v>0</v>
      </c>
      <c r="Q52" s="120">
        <f t="shared" si="5"/>
        <v>0</v>
      </c>
      <c r="R52" s="54">
        <v>0</v>
      </c>
      <c r="S52" s="120">
        <f t="shared" si="6"/>
        <v>0</v>
      </c>
      <c r="T52" s="54">
        <v>3</v>
      </c>
      <c r="U52" s="120">
        <f t="shared" si="7"/>
        <v>3.6144578313253013</v>
      </c>
      <c r="V52" s="122">
        <v>0</v>
      </c>
      <c r="W52" s="120">
        <f t="shared" si="8"/>
        <v>0</v>
      </c>
    </row>
    <row r="53" spans="1:23" ht="15">
      <c r="A53" s="117" t="s">
        <v>70</v>
      </c>
      <c r="B53" s="54">
        <v>4</v>
      </c>
      <c r="C53" s="54">
        <v>48</v>
      </c>
      <c r="D53" s="118">
        <f t="shared" si="0"/>
        <v>52</v>
      </c>
      <c r="E53" s="54">
        <v>14</v>
      </c>
      <c r="F53" s="54">
        <v>7</v>
      </c>
      <c r="G53" s="54">
        <v>25</v>
      </c>
      <c r="H53" s="54">
        <v>6</v>
      </c>
      <c r="I53" s="119">
        <f t="shared" si="1"/>
        <v>52</v>
      </c>
      <c r="J53" s="54">
        <v>14</v>
      </c>
      <c r="K53" s="120">
        <f t="shared" si="2"/>
        <v>26.923076923076923</v>
      </c>
      <c r="L53" s="54">
        <v>20</v>
      </c>
      <c r="M53" s="120">
        <f t="shared" si="3"/>
        <v>38.46153846153846</v>
      </c>
      <c r="N53" s="121">
        <v>11</v>
      </c>
      <c r="O53" s="120">
        <f t="shared" si="9"/>
        <v>21.153846153846153</v>
      </c>
      <c r="P53" s="54">
        <v>0</v>
      </c>
      <c r="Q53" s="120">
        <f t="shared" si="5"/>
        <v>0</v>
      </c>
      <c r="R53" s="54">
        <v>0</v>
      </c>
      <c r="S53" s="120">
        <f t="shared" si="6"/>
        <v>0</v>
      </c>
      <c r="T53" s="54">
        <v>5</v>
      </c>
      <c r="U53" s="120">
        <f t="shared" si="7"/>
        <v>9.615384615384615</v>
      </c>
      <c r="V53" s="122">
        <v>0</v>
      </c>
      <c r="W53" s="120">
        <f t="shared" si="8"/>
        <v>0</v>
      </c>
    </row>
    <row r="54" spans="1:23" ht="15">
      <c r="A54" s="123" t="s">
        <v>48</v>
      </c>
      <c r="B54" s="54">
        <v>6</v>
      </c>
      <c r="C54" s="54">
        <v>84</v>
      </c>
      <c r="D54" s="118">
        <f t="shared" si="0"/>
        <v>90</v>
      </c>
      <c r="E54" s="54">
        <v>8</v>
      </c>
      <c r="F54" s="54">
        <v>4</v>
      </c>
      <c r="G54" s="54">
        <v>49</v>
      </c>
      <c r="H54" s="54">
        <v>29</v>
      </c>
      <c r="I54" s="119">
        <f t="shared" si="1"/>
        <v>90</v>
      </c>
      <c r="J54" s="54">
        <v>55</v>
      </c>
      <c r="K54" s="120">
        <f t="shared" si="2"/>
        <v>61.111111111111114</v>
      </c>
      <c r="L54" s="54">
        <v>18</v>
      </c>
      <c r="M54" s="120">
        <f t="shared" si="3"/>
        <v>20</v>
      </c>
      <c r="N54" s="121">
        <v>2</v>
      </c>
      <c r="O54" s="120">
        <f t="shared" si="9"/>
        <v>2.2222222222222223</v>
      </c>
      <c r="P54" s="54">
        <v>1</v>
      </c>
      <c r="Q54" s="120">
        <f t="shared" si="5"/>
        <v>1.1111111111111112</v>
      </c>
      <c r="R54" s="54">
        <v>2</v>
      </c>
      <c r="S54" s="120">
        <f t="shared" si="6"/>
        <v>2.2222222222222223</v>
      </c>
      <c r="T54" s="54">
        <v>14</v>
      </c>
      <c r="U54" s="120">
        <f t="shared" si="7"/>
        <v>15.555555555555555</v>
      </c>
      <c r="V54" s="122">
        <v>0</v>
      </c>
      <c r="W54" s="120">
        <f t="shared" si="8"/>
        <v>0</v>
      </c>
    </row>
    <row r="55" spans="1:23" ht="15">
      <c r="A55" s="117" t="s">
        <v>49</v>
      </c>
      <c r="B55" s="54">
        <v>6</v>
      </c>
      <c r="C55" s="54">
        <v>49</v>
      </c>
      <c r="D55" s="118">
        <f t="shared" si="0"/>
        <v>55</v>
      </c>
      <c r="E55" s="55">
        <v>10</v>
      </c>
      <c r="F55" s="55">
        <v>2</v>
      </c>
      <c r="G55" s="55">
        <v>28</v>
      </c>
      <c r="H55" s="55">
        <v>15</v>
      </c>
      <c r="I55" s="119">
        <f t="shared" si="1"/>
        <v>55</v>
      </c>
      <c r="J55" s="54">
        <v>21</v>
      </c>
      <c r="K55" s="120">
        <f t="shared" si="2"/>
        <v>38.18181818181818</v>
      </c>
      <c r="L55" s="54">
        <v>15</v>
      </c>
      <c r="M55" s="120">
        <f t="shared" si="3"/>
        <v>27.272727272727273</v>
      </c>
      <c r="N55" s="121">
        <v>8</v>
      </c>
      <c r="O55" s="120">
        <f t="shared" si="9"/>
        <v>14.545454545454545</v>
      </c>
      <c r="P55" s="54">
        <v>0</v>
      </c>
      <c r="Q55" s="120">
        <f t="shared" si="5"/>
        <v>0</v>
      </c>
      <c r="R55" s="54">
        <v>2</v>
      </c>
      <c r="S55" s="120">
        <f t="shared" si="6"/>
        <v>3.6363636363636362</v>
      </c>
      <c r="T55" s="54">
        <v>8</v>
      </c>
      <c r="U55" s="120">
        <f t="shared" si="7"/>
        <v>14.545454545454545</v>
      </c>
      <c r="V55" s="122">
        <v>1</v>
      </c>
      <c r="W55" s="120">
        <f t="shared" si="8"/>
        <v>1.8181818181818181</v>
      </c>
    </row>
    <row r="56" spans="1:23" ht="15">
      <c r="A56" s="123" t="s">
        <v>50</v>
      </c>
      <c r="B56" s="54">
        <v>7</v>
      </c>
      <c r="C56" s="54">
        <v>110</v>
      </c>
      <c r="D56" s="118">
        <f t="shared" si="0"/>
        <v>117</v>
      </c>
      <c r="E56" s="55">
        <v>7</v>
      </c>
      <c r="F56" s="55">
        <v>9</v>
      </c>
      <c r="G56" s="55">
        <v>73</v>
      </c>
      <c r="H56" s="55">
        <v>28</v>
      </c>
      <c r="I56" s="119">
        <f t="shared" si="1"/>
        <v>117</v>
      </c>
      <c r="J56" s="54">
        <v>58</v>
      </c>
      <c r="K56" s="120">
        <f t="shared" si="2"/>
        <v>49.572649572649574</v>
      </c>
      <c r="L56" s="54">
        <v>31</v>
      </c>
      <c r="M56" s="120">
        <f t="shared" si="3"/>
        <v>26.495726495726494</v>
      </c>
      <c r="N56" s="121">
        <v>2</v>
      </c>
      <c r="O56" s="120">
        <f t="shared" si="9"/>
        <v>1.7094017094017093</v>
      </c>
      <c r="P56" s="54">
        <v>0</v>
      </c>
      <c r="Q56" s="120">
        <f t="shared" si="5"/>
        <v>0</v>
      </c>
      <c r="R56" s="54">
        <v>2</v>
      </c>
      <c r="S56" s="120">
        <f t="shared" si="6"/>
        <v>1.7094017094017093</v>
      </c>
      <c r="T56" s="54">
        <v>16</v>
      </c>
      <c r="U56" s="120">
        <f t="shared" si="7"/>
        <v>13.675213675213675</v>
      </c>
      <c r="V56" s="122">
        <v>0</v>
      </c>
      <c r="W56" s="120">
        <f t="shared" si="8"/>
        <v>0</v>
      </c>
    </row>
    <row r="57" spans="1:23" ht="15">
      <c r="A57" s="117" t="s">
        <v>51</v>
      </c>
      <c r="B57" s="54">
        <v>5</v>
      </c>
      <c r="C57" s="54">
        <v>71</v>
      </c>
      <c r="D57" s="118">
        <f t="shared" si="0"/>
        <v>76</v>
      </c>
      <c r="E57" s="54">
        <v>20</v>
      </c>
      <c r="F57" s="54">
        <v>5</v>
      </c>
      <c r="G57" s="54">
        <v>40</v>
      </c>
      <c r="H57" s="54">
        <v>11</v>
      </c>
      <c r="I57" s="119">
        <f t="shared" si="1"/>
        <v>76</v>
      </c>
      <c r="J57" s="54">
        <v>36</v>
      </c>
      <c r="K57" s="120">
        <f t="shared" si="2"/>
        <v>47.368421052631582</v>
      </c>
      <c r="L57" s="54">
        <v>17</v>
      </c>
      <c r="M57" s="120">
        <f t="shared" si="3"/>
        <v>22.368421052631579</v>
      </c>
      <c r="N57" s="121">
        <v>12</v>
      </c>
      <c r="O57" s="120">
        <f t="shared" si="9"/>
        <v>15.789473684210526</v>
      </c>
      <c r="P57" s="54">
        <v>3</v>
      </c>
      <c r="Q57" s="120">
        <f t="shared" si="5"/>
        <v>3.9473684210526314</v>
      </c>
      <c r="R57" s="54">
        <v>2</v>
      </c>
      <c r="S57" s="120">
        <f t="shared" si="6"/>
        <v>2.6315789473684212</v>
      </c>
      <c r="T57" s="54">
        <v>7</v>
      </c>
      <c r="U57" s="120">
        <f t="shared" si="7"/>
        <v>9.2105263157894743</v>
      </c>
      <c r="V57" s="122">
        <v>1</v>
      </c>
      <c r="W57" s="120">
        <f t="shared" si="8"/>
        <v>1.3157894736842106</v>
      </c>
    </row>
    <row r="58" spans="1:23" ht="15">
      <c r="A58" s="117" t="s">
        <v>52</v>
      </c>
      <c r="B58" s="54">
        <v>3</v>
      </c>
      <c r="C58" s="54">
        <v>33</v>
      </c>
      <c r="D58" s="118">
        <f t="shared" si="0"/>
        <v>36</v>
      </c>
      <c r="E58" s="54">
        <v>9</v>
      </c>
      <c r="F58" s="54">
        <v>3</v>
      </c>
      <c r="G58" s="54">
        <v>16</v>
      </c>
      <c r="H58" s="54">
        <v>8</v>
      </c>
      <c r="I58" s="119">
        <f t="shared" si="1"/>
        <v>36</v>
      </c>
      <c r="J58" s="54">
        <v>5</v>
      </c>
      <c r="K58" s="120">
        <f t="shared" si="2"/>
        <v>13.888888888888889</v>
      </c>
      <c r="L58" s="54">
        <v>22</v>
      </c>
      <c r="M58" s="120">
        <f t="shared" si="3"/>
        <v>61.111111111111114</v>
      </c>
      <c r="N58" s="121">
        <v>3</v>
      </c>
      <c r="O58" s="120">
        <f t="shared" si="9"/>
        <v>8.3333333333333339</v>
      </c>
      <c r="P58" s="54">
        <v>0</v>
      </c>
      <c r="Q58" s="120">
        <f t="shared" si="5"/>
        <v>0</v>
      </c>
      <c r="R58" s="54">
        <v>0</v>
      </c>
      <c r="S58" s="120">
        <f t="shared" si="6"/>
        <v>0</v>
      </c>
      <c r="T58" s="54">
        <v>2</v>
      </c>
      <c r="U58" s="120">
        <f t="shared" si="7"/>
        <v>5.5555555555555554</v>
      </c>
      <c r="V58" s="122">
        <v>0</v>
      </c>
      <c r="W58" s="120">
        <f t="shared" si="8"/>
        <v>0</v>
      </c>
    </row>
    <row r="59" spans="1:23" ht="15">
      <c r="A59" s="117" t="s">
        <v>53</v>
      </c>
      <c r="B59" s="54">
        <v>6</v>
      </c>
      <c r="C59" s="54">
        <v>67</v>
      </c>
      <c r="D59" s="118">
        <f t="shared" si="0"/>
        <v>73</v>
      </c>
      <c r="E59" s="54">
        <v>10</v>
      </c>
      <c r="F59" s="54">
        <v>5</v>
      </c>
      <c r="G59" s="54">
        <v>46</v>
      </c>
      <c r="H59" s="54">
        <v>12</v>
      </c>
      <c r="I59" s="119">
        <f t="shared" si="1"/>
        <v>73</v>
      </c>
      <c r="J59" s="54">
        <v>21</v>
      </c>
      <c r="K59" s="120">
        <f t="shared" si="2"/>
        <v>28.767123287671232</v>
      </c>
      <c r="L59" s="54">
        <v>34</v>
      </c>
      <c r="M59" s="120">
        <f t="shared" si="3"/>
        <v>46.575342465753423</v>
      </c>
      <c r="N59" s="121">
        <v>5</v>
      </c>
      <c r="O59" s="120">
        <f t="shared" si="9"/>
        <v>6.8493150684931505</v>
      </c>
      <c r="P59" s="54">
        <v>1</v>
      </c>
      <c r="Q59" s="120">
        <f t="shared" si="5"/>
        <v>1.3698630136986301</v>
      </c>
      <c r="R59" s="54">
        <v>1</v>
      </c>
      <c r="S59" s="120">
        <f t="shared" si="6"/>
        <v>1.3698630136986301</v>
      </c>
      <c r="T59" s="54">
        <v>4</v>
      </c>
      <c r="U59" s="120">
        <f t="shared" si="7"/>
        <v>5.4794520547945202</v>
      </c>
      <c r="V59" s="122">
        <v>0</v>
      </c>
      <c r="W59" s="120">
        <f t="shared" si="8"/>
        <v>0</v>
      </c>
    </row>
    <row r="60" spans="1:23" ht="15">
      <c r="A60" s="130" t="s">
        <v>54</v>
      </c>
      <c r="B60" s="54">
        <v>8</v>
      </c>
      <c r="C60" s="54">
        <v>120</v>
      </c>
      <c r="D60" s="118">
        <f t="shared" si="0"/>
        <v>128</v>
      </c>
      <c r="E60" s="54">
        <v>35</v>
      </c>
      <c r="F60" s="54">
        <v>21</v>
      </c>
      <c r="G60" s="54">
        <v>60</v>
      </c>
      <c r="H60" s="54">
        <v>12</v>
      </c>
      <c r="I60" s="119">
        <f t="shared" si="1"/>
        <v>128</v>
      </c>
      <c r="J60" s="54">
        <v>27</v>
      </c>
      <c r="K60" s="120">
        <f t="shared" si="2"/>
        <v>21.09375</v>
      </c>
      <c r="L60" s="54">
        <v>30</v>
      </c>
      <c r="M60" s="120">
        <f t="shared" si="3"/>
        <v>23.4375</v>
      </c>
      <c r="N60" s="121">
        <v>34</v>
      </c>
      <c r="O60" s="120">
        <f t="shared" si="9"/>
        <v>26.5625</v>
      </c>
      <c r="P60" s="54">
        <v>2</v>
      </c>
      <c r="Q60" s="120">
        <f t="shared" si="5"/>
        <v>1.5625</v>
      </c>
      <c r="R60" s="54">
        <v>2</v>
      </c>
      <c r="S60" s="120">
        <f t="shared" si="6"/>
        <v>1.5625</v>
      </c>
      <c r="T60" s="54">
        <v>8</v>
      </c>
      <c r="U60" s="120">
        <f t="shared" si="7"/>
        <v>6.25</v>
      </c>
      <c r="V60" s="122">
        <v>0</v>
      </c>
      <c r="W60" s="120">
        <f t="shared" si="8"/>
        <v>0</v>
      </c>
    </row>
    <row r="61" spans="1:23" ht="15">
      <c r="A61" s="117" t="s">
        <v>71</v>
      </c>
      <c r="B61" s="54">
        <v>4</v>
      </c>
      <c r="C61" s="54">
        <v>37</v>
      </c>
      <c r="D61" s="118">
        <f t="shared" si="0"/>
        <v>41</v>
      </c>
      <c r="E61" s="55">
        <v>12</v>
      </c>
      <c r="F61" s="55">
        <v>4</v>
      </c>
      <c r="G61" s="55">
        <v>19</v>
      </c>
      <c r="H61" s="55">
        <v>6</v>
      </c>
      <c r="I61" s="119">
        <f t="shared" si="1"/>
        <v>41</v>
      </c>
      <c r="J61" s="54">
        <v>19</v>
      </c>
      <c r="K61" s="120">
        <f t="shared" si="2"/>
        <v>46.341463414634148</v>
      </c>
      <c r="L61" s="54">
        <v>10</v>
      </c>
      <c r="M61" s="120">
        <f t="shared" si="3"/>
        <v>24.390243902439025</v>
      </c>
      <c r="N61" s="121">
        <v>6</v>
      </c>
      <c r="O61" s="120">
        <f t="shared" si="9"/>
        <v>14.634146341463415</v>
      </c>
      <c r="P61" s="54">
        <v>0</v>
      </c>
      <c r="Q61" s="120">
        <f t="shared" si="5"/>
        <v>0</v>
      </c>
      <c r="R61" s="54">
        <v>0</v>
      </c>
      <c r="S61" s="120">
        <f t="shared" si="6"/>
        <v>0</v>
      </c>
      <c r="T61" s="54">
        <v>4</v>
      </c>
      <c r="U61" s="120">
        <f t="shared" si="7"/>
        <v>9.7560975609756095</v>
      </c>
      <c r="V61" s="122">
        <v>0</v>
      </c>
      <c r="W61" s="120">
        <f t="shared" si="8"/>
        <v>0</v>
      </c>
    </row>
    <row r="62" spans="1:23" ht="15">
      <c r="A62" s="123" t="s">
        <v>56</v>
      </c>
      <c r="B62" s="54">
        <v>2</v>
      </c>
      <c r="C62" s="54">
        <v>20</v>
      </c>
      <c r="D62" s="118">
        <f t="shared" si="0"/>
        <v>22</v>
      </c>
      <c r="E62" s="54">
        <v>4</v>
      </c>
      <c r="F62" s="54">
        <v>1</v>
      </c>
      <c r="G62" s="54">
        <v>10</v>
      </c>
      <c r="H62" s="54">
        <v>7</v>
      </c>
      <c r="I62" s="119">
        <f t="shared" si="1"/>
        <v>22</v>
      </c>
      <c r="J62" s="54">
        <v>6</v>
      </c>
      <c r="K62" s="120">
        <f t="shared" si="2"/>
        <v>27.272727272727273</v>
      </c>
      <c r="L62" s="54">
        <v>11</v>
      </c>
      <c r="M62" s="120">
        <f t="shared" si="3"/>
        <v>50</v>
      </c>
      <c r="N62" s="121">
        <v>0</v>
      </c>
      <c r="O62" s="120">
        <f t="shared" si="9"/>
        <v>0</v>
      </c>
      <c r="P62" s="54">
        <v>0</v>
      </c>
      <c r="Q62" s="120">
        <f t="shared" si="5"/>
        <v>0</v>
      </c>
      <c r="R62" s="54">
        <v>0</v>
      </c>
      <c r="S62" s="120">
        <f t="shared" si="6"/>
        <v>0</v>
      </c>
      <c r="T62" s="54">
        <v>1</v>
      </c>
      <c r="U62" s="120">
        <f t="shared" si="7"/>
        <v>4.5454545454545459</v>
      </c>
      <c r="V62" s="122">
        <v>0</v>
      </c>
      <c r="W62" s="120">
        <f t="shared" si="8"/>
        <v>0</v>
      </c>
    </row>
    <row r="63" spans="1:23" ht="15">
      <c r="A63" s="117" t="s">
        <v>57</v>
      </c>
      <c r="B63" s="54">
        <v>2</v>
      </c>
      <c r="C63" s="54">
        <v>18</v>
      </c>
      <c r="D63" s="118">
        <f t="shared" si="0"/>
        <v>20</v>
      </c>
      <c r="E63" s="54">
        <v>0</v>
      </c>
      <c r="F63" s="54">
        <v>2</v>
      </c>
      <c r="G63" s="54">
        <v>11</v>
      </c>
      <c r="H63" s="54">
        <v>7</v>
      </c>
      <c r="I63" s="119">
        <f t="shared" si="1"/>
        <v>20</v>
      </c>
      <c r="J63" s="54">
        <v>3</v>
      </c>
      <c r="K63" s="120">
        <f t="shared" si="2"/>
        <v>15</v>
      </c>
      <c r="L63" s="54">
        <v>8</v>
      </c>
      <c r="M63" s="120">
        <f t="shared" si="3"/>
        <v>40</v>
      </c>
      <c r="N63" s="121">
        <v>0</v>
      </c>
      <c r="O63" s="120">
        <f t="shared" si="9"/>
        <v>0</v>
      </c>
      <c r="P63" s="54">
        <v>0</v>
      </c>
      <c r="Q63" s="120">
        <f t="shared" si="5"/>
        <v>0</v>
      </c>
      <c r="R63" s="54">
        <v>1</v>
      </c>
      <c r="S63" s="120">
        <f t="shared" si="6"/>
        <v>5</v>
      </c>
      <c r="T63" s="54">
        <v>5</v>
      </c>
      <c r="U63" s="120">
        <f t="shared" si="7"/>
        <v>25</v>
      </c>
      <c r="V63" s="122">
        <v>0</v>
      </c>
      <c r="W63" s="120">
        <f t="shared" si="8"/>
        <v>0</v>
      </c>
    </row>
    <row r="64" spans="1:23" ht="15">
      <c r="A64" s="117" t="s">
        <v>58</v>
      </c>
      <c r="B64" s="54">
        <v>5</v>
      </c>
      <c r="C64" s="54">
        <v>47</v>
      </c>
      <c r="D64" s="118">
        <f t="shared" si="0"/>
        <v>52</v>
      </c>
      <c r="E64" s="54">
        <v>11</v>
      </c>
      <c r="F64" s="54">
        <v>4</v>
      </c>
      <c r="G64" s="54">
        <v>27</v>
      </c>
      <c r="H64" s="54">
        <v>10</v>
      </c>
      <c r="I64" s="119">
        <f t="shared" si="1"/>
        <v>52</v>
      </c>
      <c r="J64" s="54">
        <v>17</v>
      </c>
      <c r="K64" s="120">
        <f t="shared" si="2"/>
        <v>32.692307692307693</v>
      </c>
      <c r="L64" s="54">
        <v>18</v>
      </c>
      <c r="M64" s="120">
        <f t="shared" si="3"/>
        <v>34.615384615384613</v>
      </c>
      <c r="N64" s="121">
        <v>6</v>
      </c>
      <c r="O64" s="120">
        <f t="shared" si="9"/>
        <v>11.538461538461538</v>
      </c>
      <c r="P64" s="54">
        <v>0</v>
      </c>
      <c r="Q64" s="120">
        <f t="shared" si="5"/>
        <v>0</v>
      </c>
      <c r="R64" s="54">
        <v>2</v>
      </c>
      <c r="S64" s="120">
        <f t="shared" si="6"/>
        <v>3.8461538461538463</v>
      </c>
      <c r="T64" s="54">
        <v>4</v>
      </c>
      <c r="U64" s="120">
        <f t="shared" si="7"/>
        <v>7.6923076923076925</v>
      </c>
      <c r="V64" s="122">
        <v>1</v>
      </c>
      <c r="W64" s="120">
        <f t="shared" si="8"/>
        <v>1.9230769230769231</v>
      </c>
    </row>
    <row r="65" spans="1:23" ht="15">
      <c r="A65" s="117" t="s">
        <v>75</v>
      </c>
      <c r="B65" s="54">
        <v>8</v>
      </c>
      <c r="C65" s="54">
        <v>150</v>
      </c>
      <c r="D65" s="118">
        <f t="shared" si="0"/>
        <v>158</v>
      </c>
      <c r="E65" s="54">
        <v>27</v>
      </c>
      <c r="F65" s="54">
        <v>23</v>
      </c>
      <c r="G65" s="54">
        <v>72</v>
      </c>
      <c r="H65" s="54">
        <v>36</v>
      </c>
      <c r="I65" s="119">
        <f t="shared" si="1"/>
        <v>158</v>
      </c>
      <c r="J65" s="54">
        <v>79</v>
      </c>
      <c r="K65" s="120">
        <f t="shared" si="2"/>
        <v>50</v>
      </c>
      <c r="L65" s="54">
        <v>51</v>
      </c>
      <c r="M65" s="120">
        <f t="shared" si="3"/>
        <v>32.278481012658226</v>
      </c>
      <c r="N65" s="121">
        <v>8</v>
      </c>
      <c r="O65" s="120">
        <f t="shared" si="9"/>
        <v>5.0632911392405067</v>
      </c>
      <c r="P65" s="54">
        <v>3</v>
      </c>
      <c r="Q65" s="120">
        <f t="shared" si="5"/>
        <v>1.8987341772151898</v>
      </c>
      <c r="R65" s="54">
        <v>5</v>
      </c>
      <c r="S65" s="120">
        <f t="shared" si="6"/>
        <v>3.1645569620253164</v>
      </c>
      <c r="T65" s="54">
        <v>30</v>
      </c>
      <c r="U65" s="120">
        <f t="shared" si="7"/>
        <v>18.9873417721519</v>
      </c>
      <c r="V65" s="122">
        <v>2</v>
      </c>
      <c r="W65" s="120">
        <f t="shared" si="8"/>
        <v>1.2658227848101267</v>
      </c>
    </row>
    <row r="66" spans="1:23" ht="15">
      <c r="A66" s="117" t="s">
        <v>64</v>
      </c>
      <c r="B66" s="54">
        <v>1</v>
      </c>
      <c r="C66" s="54">
        <v>22</v>
      </c>
      <c r="D66" s="118">
        <f t="shared" si="0"/>
        <v>23</v>
      </c>
      <c r="E66" s="54">
        <v>10</v>
      </c>
      <c r="F66" s="54">
        <v>6</v>
      </c>
      <c r="G66" s="54">
        <v>4</v>
      </c>
      <c r="H66" s="54">
        <v>3</v>
      </c>
      <c r="I66" s="119">
        <f t="shared" si="1"/>
        <v>23</v>
      </c>
      <c r="J66" s="54">
        <v>4</v>
      </c>
      <c r="K66" s="120">
        <f t="shared" si="2"/>
        <v>17.391304347826086</v>
      </c>
      <c r="L66" s="54">
        <v>6</v>
      </c>
      <c r="M66" s="120">
        <f t="shared" si="3"/>
        <v>26.086956521739129</v>
      </c>
      <c r="N66" s="121">
        <v>4</v>
      </c>
      <c r="O66" s="120">
        <f t="shared" si="9"/>
        <v>17.391304347826086</v>
      </c>
      <c r="P66" s="54">
        <v>1</v>
      </c>
      <c r="Q66" s="120">
        <f t="shared" si="5"/>
        <v>4.3478260869565215</v>
      </c>
      <c r="R66" s="54">
        <v>0</v>
      </c>
      <c r="S66" s="120">
        <f t="shared" si="6"/>
        <v>0</v>
      </c>
      <c r="T66" s="54">
        <v>1</v>
      </c>
      <c r="U66" s="120">
        <f t="shared" si="7"/>
        <v>4.3478260869565215</v>
      </c>
      <c r="V66" s="122">
        <v>0</v>
      </c>
      <c r="W66" s="120">
        <f t="shared" si="8"/>
        <v>0</v>
      </c>
    </row>
    <row r="67" spans="1:23" ht="15">
      <c r="A67" s="131" t="s">
        <v>59</v>
      </c>
      <c r="B67" s="132">
        <f t="shared" ref="B67:H67" si="10">SUM(B4:B66)</f>
        <v>302</v>
      </c>
      <c r="C67" s="132">
        <f t="shared" si="10"/>
        <v>3584</v>
      </c>
      <c r="D67" s="132">
        <f t="shared" si="10"/>
        <v>3886</v>
      </c>
      <c r="E67" s="132">
        <f t="shared" si="10"/>
        <v>727</v>
      </c>
      <c r="F67" s="132">
        <f t="shared" si="10"/>
        <v>346</v>
      </c>
      <c r="G67" s="132">
        <f t="shared" si="10"/>
        <v>1950</v>
      </c>
      <c r="H67" s="132">
        <f t="shared" si="10"/>
        <v>863</v>
      </c>
      <c r="I67" s="133">
        <f t="shared" si="1"/>
        <v>3886</v>
      </c>
      <c r="J67" s="132">
        <f>SUM(J4:J66)</f>
        <v>1484</v>
      </c>
      <c r="K67" s="134">
        <f t="shared" si="2"/>
        <v>38.188368502316003</v>
      </c>
      <c r="L67" s="132">
        <f>SUM(L4:L66)</f>
        <v>1183</v>
      </c>
      <c r="M67" s="134">
        <f t="shared" si="3"/>
        <v>30.442614513638702</v>
      </c>
      <c r="N67" s="134">
        <f>SUM(N4:N66)</f>
        <v>391</v>
      </c>
      <c r="O67" s="134">
        <f t="shared" si="9"/>
        <v>10.061760164693773</v>
      </c>
      <c r="P67" s="132">
        <f>SUM(P4:P66)</f>
        <v>54</v>
      </c>
      <c r="Q67" s="134">
        <f t="shared" si="5"/>
        <v>1.3896037056098816</v>
      </c>
      <c r="R67" s="132">
        <f>SUM(R4:R66)</f>
        <v>70</v>
      </c>
      <c r="S67" s="134">
        <f t="shared" si="6"/>
        <v>1.8013381369016983</v>
      </c>
      <c r="T67" s="132">
        <f>SUM(T4:T66)</f>
        <v>451</v>
      </c>
      <c r="U67" s="134">
        <f t="shared" si="7"/>
        <v>11.605764282038086</v>
      </c>
      <c r="V67" s="132">
        <f>SUM(V4:V66)</f>
        <v>32</v>
      </c>
      <c r="W67" s="134">
        <f t="shared" si="8"/>
        <v>0.82346886258363361</v>
      </c>
    </row>
    <row r="68" spans="1:23" ht="15">
      <c r="I68" s="135"/>
    </row>
    <row r="69" spans="1:23" ht="15">
      <c r="B69" s="7">
        <v>293</v>
      </c>
      <c r="C69" s="7">
        <v>3412</v>
      </c>
      <c r="D69" s="7">
        <v>3705</v>
      </c>
      <c r="I69" s="135"/>
      <c r="J69" s="7">
        <v>1401</v>
      </c>
      <c r="L69" s="7">
        <v>1126</v>
      </c>
      <c r="N69" s="7">
        <v>379</v>
      </c>
    </row>
    <row r="70" spans="1:23" ht="15">
      <c r="B70" s="7">
        <v>9</v>
      </c>
      <c r="C70" s="7">
        <v>172</v>
      </c>
      <c r="D70" s="7">
        <v>181</v>
      </c>
      <c r="I70" s="135"/>
      <c r="J70" s="7">
        <v>83</v>
      </c>
      <c r="L70" s="7">
        <v>57</v>
      </c>
      <c r="N70" s="7">
        <v>12</v>
      </c>
    </row>
    <row r="71" spans="1:23" ht="15">
      <c r="D71" s="7">
        <v>3824</v>
      </c>
      <c r="I71" s="135"/>
    </row>
    <row r="72" spans="1:23" ht="15">
      <c r="I72" s="135"/>
    </row>
    <row r="73" spans="1:23" ht="15">
      <c r="I73" s="135"/>
    </row>
    <row r="74" spans="1:23" ht="15">
      <c r="I74" s="135"/>
    </row>
    <row r="75" spans="1:23" ht="15">
      <c r="I75" s="135"/>
    </row>
    <row r="76" spans="1:23" ht="15">
      <c r="I76" s="135"/>
    </row>
    <row r="77" spans="1:23" ht="15">
      <c r="I77" s="135"/>
    </row>
    <row r="78" spans="1:23" ht="15">
      <c r="I78" s="135"/>
    </row>
    <row r="79" spans="1:23" ht="15">
      <c r="I79" s="135"/>
    </row>
    <row r="80" spans="1:23" ht="15">
      <c r="I80" s="135"/>
    </row>
    <row r="81" spans="9:9" ht="15">
      <c r="I81" s="135"/>
    </row>
    <row r="82" spans="9:9" ht="15">
      <c r="I82" s="135"/>
    </row>
    <row r="83" spans="9:9" ht="15">
      <c r="I83" s="135"/>
    </row>
    <row r="84" spans="9:9" ht="15">
      <c r="I84" s="135"/>
    </row>
    <row r="85" spans="9:9" ht="15">
      <c r="I85" s="135"/>
    </row>
    <row r="86" spans="9:9" ht="15">
      <c r="I86" s="135"/>
    </row>
    <row r="87" spans="9:9" ht="15">
      <c r="I87" s="135"/>
    </row>
    <row r="88" spans="9:9" ht="15">
      <c r="I88" s="135"/>
    </row>
    <row r="89" spans="9:9" ht="15">
      <c r="I89" s="135"/>
    </row>
    <row r="90" spans="9:9" ht="15">
      <c r="I90" s="135"/>
    </row>
    <row r="91" spans="9:9" ht="15">
      <c r="I91" s="135"/>
    </row>
    <row r="92" spans="9:9" ht="15">
      <c r="I92" s="135"/>
    </row>
    <row r="93" spans="9:9" ht="15">
      <c r="I93" s="135"/>
    </row>
    <row r="94" spans="9:9" ht="15">
      <c r="I94" s="135"/>
    </row>
    <row r="95" spans="9:9" ht="15">
      <c r="I95" s="135"/>
    </row>
    <row r="96" spans="9:9" ht="15">
      <c r="I96" s="135"/>
    </row>
    <row r="97" spans="9:9" ht="15">
      <c r="I97" s="135"/>
    </row>
    <row r="98" spans="9:9" ht="15">
      <c r="I98" s="135"/>
    </row>
    <row r="99" spans="9:9" ht="15">
      <c r="I99" s="135"/>
    </row>
    <row r="100" spans="9:9" ht="15">
      <c r="I100" s="135"/>
    </row>
    <row r="101" spans="9:9" ht="15">
      <c r="I101" s="135"/>
    </row>
    <row r="102" spans="9:9" ht="15">
      <c r="I102" s="135"/>
    </row>
    <row r="103" spans="9:9" ht="15">
      <c r="I103" s="135"/>
    </row>
    <row r="104" spans="9:9" ht="15">
      <c r="I104" s="135"/>
    </row>
    <row r="105" spans="9:9" ht="15">
      <c r="I105" s="135"/>
    </row>
    <row r="106" spans="9:9" ht="15">
      <c r="I106" s="135"/>
    </row>
    <row r="107" spans="9:9" ht="15">
      <c r="I107" s="135"/>
    </row>
    <row r="108" spans="9:9" ht="15">
      <c r="I108" s="135"/>
    </row>
    <row r="109" spans="9:9" ht="15">
      <c r="I109" s="135"/>
    </row>
    <row r="110" spans="9:9" ht="15">
      <c r="I110" s="135"/>
    </row>
    <row r="111" spans="9:9" ht="15">
      <c r="I111" s="135"/>
    </row>
    <row r="112" spans="9:9" ht="15">
      <c r="I112" s="135"/>
    </row>
    <row r="113" spans="9:9" ht="15">
      <c r="I113" s="135"/>
    </row>
    <row r="114" spans="9:9" ht="15">
      <c r="I114" s="135"/>
    </row>
    <row r="115" spans="9:9" ht="15">
      <c r="I115" s="135"/>
    </row>
    <row r="116" spans="9:9" ht="15">
      <c r="I116" s="135"/>
    </row>
    <row r="117" spans="9:9" ht="15">
      <c r="I117" s="135"/>
    </row>
    <row r="118" spans="9:9" ht="15">
      <c r="I118" s="135"/>
    </row>
    <row r="119" spans="9:9" ht="15">
      <c r="I119" s="135"/>
    </row>
    <row r="120" spans="9:9" ht="15">
      <c r="I120" s="135"/>
    </row>
    <row r="121" spans="9:9" ht="15">
      <c r="I121" s="135"/>
    </row>
    <row r="122" spans="9:9" ht="15">
      <c r="I122" s="135"/>
    </row>
    <row r="123" spans="9:9" ht="15">
      <c r="I123" s="135"/>
    </row>
    <row r="124" spans="9:9" ht="15">
      <c r="I124" s="135"/>
    </row>
    <row r="125" spans="9:9" ht="15">
      <c r="I125" s="135"/>
    </row>
    <row r="126" spans="9:9" ht="15">
      <c r="I126" s="135"/>
    </row>
    <row r="127" spans="9:9" ht="15">
      <c r="I127" s="135"/>
    </row>
    <row r="128" spans="9:9" ht="15">
      <c r="I128" s="135"/>
    </row>
    <row r="129" spans="9:9" ht="15">
      <c r="I129" s="135"/>
    </row>
    <row r="130" spans="9:9" ht="15">
      <c r="I130" s="135"/>
    </row>
    <row r="131" spans="9:9" ht="15">
      <c r="I131" s="135"/>
    </row>
    <row r="132" spans="9:9" ht="15">
      <c r="I132" s="135"/>
    </row>
    <row r="133" spans="9:9" ht="15">
      <c r="I133" s="135"/>
    </row>
    <row r="134" spans="9:9" ht="15">
      <c r="I134" s="135"/>
    </row>
    <row r="135" spans="9:9" ht="15">
      <c r="I135" s="135"/>
    </row>
    <row r="136" spans="9:9" ht="15">
      <c r="I136" s="135"/>
    </row>
    <row r="137" spans="9:9" ht="15">
      <c r="I137" s="135"/>
    </row>
    <row r="138" spans="9:9" ht="15">
      <c r="I138" s="135"/>
    </row>
    <row r="139" spans="9:9" ht="15">
      <c r="I139" s="135"/>
    </row>
    <row r="140" spans="9:9" ht="15">
      <c r="I140" s="135"/>
    </row>
    <row r="141" spans="9:9" ht="15">
      <c r="I141" s="135"/>
    </row>
    <row r="142" spans="9:9" ht="15">
      <c r="I142" s="135"/>
    </row>
    <row r="143" spans="9:9" ht="15">
      <c r="I143" s="135"/>
    </row>
    <row r="144" spans="9:9" ht="15">
      <c r="I144" s="135"/>
    </row>
    <row r="145" spans="9:9" ht="15">
      <c r="I145" s="135"/>
    </row>
    <row r="146" spans="9:9" ht="15">
      <c r="I146" s="135"/>
    </row>
    <row r="147" spans="9:9" ht="15">
      <c r="I147" s="135"/>
    </row>
    <row r="148" spans="9:9" ht="15">
      <c r="I148" s="135"/>
    </row>
    <row r="149" spans="9:9" ht="15">
      <c r="I149" s="135"/>
    </row>
    <row r="150" spans="9:9" ht="15">
      <c r="I150" s="135"/>
    </row>
    <row r="151" spans="9:9" ht="15">
      <c r="I151" s="135"/>
    </row>
    <row r="152" spans="9:9" ht="15">
      <c r="I152" s="135"/>
    </row>
    <row r="153" spans="9:9" ht="15">
      <c r="I153" s="135"/>
    </row>
    <row r="154" spans="9:9" ht="15">
      <c r="I154" s="135"/>
    </row>
    <row r="155" spans="9:9" ht="15">
      <c r="I155" s="135"/>
    </row>
    <row r="156" spans="9:9" ht="15">
      <c r="I156" s="135"/>
    </row>
    <row r="157" spans="9:9" ht="15">
      <c r="I157" s="135"/>
    </row>
    <row r="158" spans="9:9" ht="15">
      <c r="I158" s="135"/>
    </row>
    <row r="159" spans="9:9" ht="15">
      <c r="I159" s="135"/>
    </row>
    <row r="160" spans="9:9" ht="15">
      <c r="I160" s="135"/>
    </row>
    <row r="161" spans="9:9" ht="15">
      <c r="I161" s="135"/>
    </row>
    <row r="162" spans="9:9" ht="15">
      <c r="I162" s="135"/>
    </row>
    <row r="163" spans="9:9" ht="15">
      <c r="I163" s="135"/>
    </row>
    <row r="164" spans="9:9" ht="15">
      <c r="I164" s="135"/>
    </row>
    <row r="165" spans="9:9" ht="15">
      <c r="I165" s="135"/>
    </row>
    <row r="166" spans="9:9" ht="15">
      <c r="I166" s="135"/>
    </row>
    <row r="167" spans="9:9" ht="15">
      <c r="I167" s="135"/>
    </row>
    <row r="168" spans="9:9" ht="15">
      <c r="I168" s="135"/>
    </row>
    <row r="169" spans="9:9" ht="15">
      <c r="I169" s="135"/>
    </row>
    <row r="170" spans="9:9" ht="15">
      <c r="I170" s="135"/>
    </row>
    <row r="171" spans="9:9" ht="15">
      <c r="I171" s="135"/>
    </row>
    <row r="172" spans="9:9" ht="15">
      <c r="I172" s="135"/>
    </row>
    <row r="173" spans="9:9" ht="15">
      <c r="I173" s="135"/>
    </row>
    <row r="174" spans="9:9" ht="15">
      <c r="I174" s="135"/>
    </row>
    <row r="175" spans="9:9" ht="15">
      <c r="I175" s="135"/>
    </row>
    <row r="176" spans="9:9" ht="15">
      <c r="I176" s="135"/>
    </row>
    <row r="177" spans="9:9" ht="15">
      <c r="I177" s="135"/>
    </row>
    <row r="178" spans="9:9" ht="15">
      <c r="I178" s="135"/>
    </row>
    <row r="179" spans="9:9" ht="15">
      <c r="I179" s="135"/>
    </row>
    <row r="180" spans="9:9" ht="15">
      <c r="I180" s="135"/>
    </row>
    <row r="181" spans="9:9" ht="15">
      <c r="I181" s="135"/>
    </row>
    <row r="182" spans="9:9" ht="15">
      <c r="I182" s="135"/>
    </row>
    <row r="183" spans="9:9" ht="15">
      <c r="I183" s="135"/>
    </row>
    <row r="184" spans="9:9" ht="15">
      <c r="I184" s="135"/>
    </row>
    <row r="185" spans="9:9" ht="15">
      <c r="I185" s="135"/>
    </row>
    <row r="186" spans="9:9" ht="15">
      <c r="I186" s="135"/>
    </row>
    <row r="187" spans="9:9" ht="15">
      <c r="I187" s="135"/>
    </row>
    <row r="188" spans="9:9" ht="15">
      <c r="I188" s="135"/>
    </row>
    <row r="189" spans="9:9" ht="15">
      <c r="I189" s="135"/>
    </row>
    <row r="190" spans="9:9" ht="15">
      <c r="I190" s="135"/>
    </row>
    <row r="191" spans="9:9" ht="15">
      <c r="I191" s="135"/>
    </row>
    <row r="192" spans="9:9" ht="15">
      <c r="I192" s="135"/>
    </row>
    <row r="193" spans="9:9" ht="15">
      <c r="I193" s="135"/>
    </row>
    <row r="194" spans="9:9" ht="15">
      <c r="I194" s="135"/>
    </row>
    <row r="195" spans="9:9" ht="15">
      <c r="I195" s="135"/>
    </row>
    <row r="196" spans="9:9" ht="15">
      <c r="I196" s="135"/>
    </row>
    <row r="197" spans="9:9" ht="15">
      <c r="I197" s="135"/>
    </row>
    <row r="198" spans="9:9" ht="15">
      <c r="I198" s="135"/>
    </row>
    <row r="199" spans="9:9" ht="15">
      <c r="I199" s="135"/>
    </row>
    <row r="200" spans="9:9" ht="15">
      <c r="I200" s="135"/>
    </row>
    <row r="201" spans="9:9" ht="15">
      <c r="I201" s="135"/>
    </row>
    <row r="202" spans="9:9" ht="15">
      <c r="I202" s="135"/>
    </row>
    <row r="203" spans="9:9" ht="15">
      <c r="I203" s="135"/>
    </row>
    <row r="204" spans="9:9" ht="15">
      <c r="I204" s="135"/>
    </row>
    <row r="205" spans="9:9" ht="15">
      <c r="I205" s="135"/>
    </row>
    <row r="206" spans="9:9" ht="15">
      <c r="I206" s="135"/>
    </row>
    <row r="207" spans="9:9" ht="15">
      <c r="I207" s="135"/>
    </row>
    <row r="208" spans="9:9" ht="15">
      <c r="I208" s="135"/>
    </row>
    <row r="209" spans="9:9" ht="15">
      <c r="I209" s="135"/>
    </row>
    <row r="210" spans="9:9" ht="15">
      <c r="I210" s="135"/>
    </row>
    <row r="211" spans="9:9" ht="15">
      <c r="I211" s="135"/>
    </row>
    <row r="212" spans="9:9" ht="15">
      <c r="I212" s="135"/>
    </row>
    <row r="213" spans="9:9" ht="15">
      <c r="I213" s="135"/>
    </row>
    <row r="214" spans="9:9" ht="15">
      <c r="I214" s="135"/>
    </row>
    <row r="215" spans="9:9" ht="15">
      <c r="I215" s="135"/>
    </row>
    <row r="216" spans="9:9" ht="15">
      <c r="I216" s="135"/>
    </row>
    <row r="217" spans="9:9" ht="15">
      <c r="I217" s="135"/>
    </row>
    <row r="218" spans="9:9" ht="15">
      <c r="I218" s="135"/>
    </row>
    <row r="219" spans="9:9" ht="15">
      <c r="I219" s="135"/>
    </row>
    <row r="220" spans="9:9" ht="15">
      <c r="I220" s="135"/>
    </row>
    <row r="221" spans="9:9" ht="15">
      <c r="I221" s="135"/>
    </row>
    <row r="222" spans="9:9" ht="15">
      <c r="I222" s="135"/>
    </row>
    <row r="223" spans="9:9" ht="15">
      <c r="I223" s="135"/>
    </row>
    <row r="224" spans="9:9" ht="15">
      <c r="I224" s="135"/>
    </row>
    <row r="225" spans="9:9" ht="15">
      <c r="I225" s="135"/>
    </row>
    <row r="226" spans="9:9" ht="15">
      <c r="I226" s="135"/>
    </row>
    <row r="227" spans="9:9" ht="15">
      <c r="I227" s="135"/>
    </row>
    <row r="228" spans="9:9" ht="15">
      <c r="I228" s="135"/>
    </row>
    <row r="229" spans="9:9" ht="15">
      <c r="I229" s="135"/>
    </row>
    <row r="230" spans="9:9" ht="15">
      <c r="I230" s="135"/>
    </row>
    <row r="231" spans="9:9" ht="15">
      <c r="I231" s="135"/>
    </row>
    <row r="232" spans="9:9" ht="15">
      <c r="I232" s="135"/>
    </row>
    <row r="233" spans="9:9" ht="15">
      <c r="I233" s="135"/>
    </row>
    <row r="234" spans="9:9" ht="15">
      <c r="I234" s="135"/>
    </row>
    <row r="235" spans="9:9" ht="15">
      <c r="I235" s="135"/>
    </row>
    <row r="236" spans="9:9" ht="15">
      <c r="I236" s="135"/>
    </row>
    <row r="237" spans="9:9" ht="15">
      <c r="I237" s="135"/>
    </row>
    <row r="238" spans="9:9" ht="15">
      <c r="I238" s="135"/>
    </row>
    <row r="239" spans="9:9" ht="15">
      <c r="I239" s="135"/>
    </row>
    <row r="240" spans="9:9" ht="15">
      <c r="I240" s="135"/>
    </row>
    <row r="241" spans="9:9" ht="15">
      <c r="I241" s="135"/>
    </row>
    <row r="242" spans="9:9" ht="15">
      <c r="I242" s="135"/>
    </row>
    <row r="243" spans="9:9" ht="15">
      <c r="I243" s="135"/>
    </row>
    <row r="244" spans="9:9" ht="15">
      <c r="I244" s="135"/>
    </row>
    <row r="245" spans="9:9" ht="15">
      <c r="I245" s="135"/>
    </row>
    <row r="246" spans="9:9" ht="15">
      <c r="I246" s="135"/>
    </row>
    <row r="247" spans="9:9" ht="15">
      <c r="I247" s="135"/>
    </row>
    <row r="248" spans="9:9" ht="15">
      <c r="I248" s="135"/>
    </row>
    <row r="249" spans="9:9" ht="15">
      <c r="I249" s="135"/>
    </row>
    <row r="250" spans="9:9" ht="15">
      <c r="I250" s="135"/>
    </row>
    <row r="251" spans="9:9" ht="15">
      <c r="I251" s="135"/>
    </row>
    <row r="252" spans="9:9" ht="15">
      <c r="I252" s="135"/>
    </row>
    <row r="253" spans="9:9" ht="15">
      <c r="I253" s="135"/>
    </row>
    <row r="254" spans="9:9" ht="15">
      <c r="I254" s="135"/>
    </row>
    <row r="255" spans="9:9" ht="15">
      <c r="I255" s="135"/>
    </row>
    <row r="256" spans="9:9" ht="15">
      <c r="I256" s="135"/>
    </row>
    <row r="257" spans="9:9" ht="15">
      <c r="I257" s="135"/>
    </row>
    <row r="258" spans="9:9" ht="15">
      <c r="I258" s="135"/>
    </row>
    <row r="259" spans="9:9" ht="15">
      <c r="I259" s="135"/>
    </row>
    <row r="260" spans="9:9" ht="15">
      <c r="I260" s="135"/>
    </row>
    <row r="261" spans="9:9" ht="15">
      <c r="I261" s="135"/>
    </row>
    <row r="262" spans="9:9" ht="15">
      <c r="I262" s="135"/>
    </row>
    <row r="263" spans="9:9" ht="15">
      <c r="I263" s="135"/>
    </row>
    <row r="264" spans="9:9" ht="15">
      <c r="I264" s="135"/>
    </row>
    <row r="265" spans="9:9" ht="15">
      <c r="I265" s="135"/>
    </row>
    <row r="266" spans="9:9" ht="15">
      <c r="I266" s="135"/>
    </row>
    <row r="267" spans="9:9" ht="15">
      <c r="I267" s="135"/>
    </row>
    <row r="268" spans="9:9" ht="15">
      <c r="I268" s="135"/>
    </row>
    <row r="269" spans="9:9" ht="15">
      <c r="I269" s="135"/>
    </row>
    <row r="270" spans="9:9" ht="15">
      <c r="I270" s="135"/>
    </row>
    <row r="271" spans="9:9" ht="15">
      <c r="I271" s="135"/>
    </row>
    <row r="272" spans="9:9" ht="15">
      <c r="I272" s="135"/>
    </row>
    <row r="273" spans="9:9" ht="15">
      <c r="I273" s="135"/>
    </row>
    <row r="274" spans="9:9" ht="15">
      <c r="I274" s="135"/>
    </row>
    <row r="275" spans="9:9" ht="15">
      <c r="I275" s="135"/>
    </row>
    <row r="276" spans="9:9" ht="15">
      <c r="I276" s="135"/>
    </row>
    <row r="277" spans="9:9" ht="15">
      <c r="I277" s="135"/>
    </row>
    <row r="278" spans="9:9" ht="15">
      <c r="I278" s="135"/>
    </row>
    <row r="279" spans="9:9" ht="15">
      <c r="I279" s="135"/>
    </row>
    <row r="280" spans="9:9" ht="15">
      <c r="I280" s="135"/>
    </row>
    <row r="281" spans="9:9" ht="15">
      <c r="I281" s="135"/>
    </row>
    <row r="282" spans="9:9" ht="15">
      <c r="I282" s="135"/>
    </row>
    <row r="283" spans="9:9" ht="15">
      <c r="I283" s="135"/>
    </row>
    <row r="284" spans="9:9" ht="15">
      <c r="I284" s="135"/>
    </row>
    <row r="285" spans="9:9" ht="15">
      <c r="I285" s="135"/>
    </row>
    <row r="286" spans="9:9" ht="15">
      <c r="I286" s="135"/>
    </row>
    <row r="287" spans="9:9" ht="15">
      <c r="I287" s="135"/>
    </row>
    <row r="288" spans="9:9" ht="15">
      <c r="I288" s="135"/>
    </row>
    <row r="289" spans="9:9" ht="15">
      <c r="I289" s="135"/>
    </row>
    <row r="290" spans="9:9" ht="15">
      <c r="I290" s="135"/>
    </row>
    <row r="291" spans="9:9" ht="15">
      <c r="I291" s="135"/>
    </row>
    <row r="292" spans="9:9" ht="15">
      <c r="I292" s="135"/>
    </row>
    <row r="293" spans="9:9" ht="15">
      <c r="I293" s="135"/>
    </row>
    <row r="294" spans="9:9" ht="15">
      <c r="I294" s="135"/>
    </row>
    <row r="295" spans="9:9" ht="15">
      <c r="I295" s="135"/>
    </row>
    <row r="296" spans="9:9" ht="15">
      <c r="I296" s="135"/>
    </row>
    <row r="297" spans="9:9" ht="15">
      <c r="I297" s="135"/>
    </row>
    <row r="298" spans="9:9" ht="15">
      <c r="I298" s="135"/>
    </row>
    <row r="299" spans="9:9" ht="15">
      <c r="I299" s="135"/>
    </row>
    <row r="300" spans="9:9" ht="15">
      <c r="I300" s="135"/>
    </row>
    <row r="301" spans="9:9" ht="15">
      <c r="I301" s="135"/>
    </row>
    <row r="302" spans="9:9" ht="15">
      <c r="I302" s="135"/>
    </row>
    <row r="303" spans="9:9" ht="15">
      <c r="I303" s="135"/>
    </row>
    <row r="304" spans="9:9" ht="15">
      <c r="I304" s="135"/>
    </row>
    <row r="305" spans="9:9" ht="15">
      <c r="I305" s="135"/>
    </row>
    <row r="306" spans="9:9" ht="15">
      <c r="I306" s="135"/>
    </row>
    <row r="307" spans="9:9" ht="15">
      <c r="I307" s="135"/>
    </row>
    <row r="308" spans="9:9" ht="15">
      <c r="I308" s="135"/>
    </row>
    <row r="309" spans="9:9" ht="15">
      <c r="I309" s="135"/>
    </row>
    <row r="310" spans="9:9" ht="15">
      <c r="I310" s="135"/>
    </row>
    <row r="311" spans="9:9" ht="15">
      <c r="I311" s="135"/>
    </row>
    <row r="312" spans="9:9" ht="15">
      <c r="I312" s="135"/>
    </row>
    <row r="313" spans="9:9" ht="15">
      <c r="I313" s="135"/>
    </row>
    <row r="314" spans="9:9" ht="15">
      <c r="I314" s="135"/>
    </row>
    <row r="315" spans="9:9" ht="15">
      <c r="I315" s="135"/>
    </row>
    <row r="316" spans="9:9" ht="15">
      <c r="I316" s="135"/>
    </row>
    <row r="317" spans="9:9" ht="15">
      <c r="I317" s="135"/>
    </row>
    <row r="318" spans="9:9" ht="15">
      <c r="I318" s="135"/>
    </row>
    <row r="319" spans="9:9" ht="15">
      <c r="I319" s="135"/>
    </row>
    <row r="320" spans="9:9" ht="15">
      <c r="I320" s="135"/>
    </row>
    <row r="321" spans="9:9" ht="15">
      <c r="I321" s="135"/>
    </row>
    <row r="322" spans="9:9" ht="15">
      <c r="I322" s="135"/>
    </row>
    <row r="323" spans="9:9" ht="15">
      <c r="I323" s="135"/>
    </row>
    <row r="324" spans="9:9" ht="15">
      <c r="I324" s="135"/>
    </row>
    <row r="325" spans="9:9" ht="15">
      <c r="I325" s="135"/>
    </row>
    <row r="326" spans="9:9" ht="15">
      <c r="I326" s="135"/>
    </row>
    <row r="327" spans="9:9" ht="15">
      <c r="I327" s="135"/>
    </row>
    <row r="328" spans="9:9" ht="15">
      <c r="I328" s="135"/>
    </row>
    <row r="329" spans="9:9" ht="15">
      <c r="I329" s="135"/>
    </row>
    <row r="330" spans="9:9" ht="15">
      <c r="I330" s="135"/>
    </row>
    <row r="331" spans="9:9" ht="15">
      <c r="I331" s="135"/>
    </row>
    <row r="332" spans="9:9" ht="15">
      <c r="I332" s="135"/>
    </row>
    <row r="333" spans="9:9" ht="15">
      <c r="I333" s="135"/>
    </row>
    <row r="334" spans="9:9" ht="15">
      <c r="I334" s="135"/>
    </row>
    <row r="335" spans="9:9" ht="15">
      <c r="I335" s="135"/>
    </row>
    <row r="336" spans="9:9" ht="15">
      <c r="I336" s="135"/>
    </row>
    <row r="337" spans="9:9" ht="15">
      <c r="I337" s="135"/>
    </row>
    <row r="338" spans="9:9" ht="15">
      <c r="I338" s="135"/>
    </row>
    <row r="339" spans="9:9" ht="15">
      <c r="I339" s="135"/>
    </row>
    <row r="340" spans="9:9" ht="15">
      <c r="I340" s="135"/>
    </row>
    <row r="341" spans="9:9" ht="15">
      <c r="I341" s="135"/>
    </row>
    <row r="342" spans="9:9" ht="15">
      <c r="I342" s="135"/>
    </row>
    <row r="343" spans="9:9" ht="15">
      <c r="I343" s="135"/>
    </row>
    <row r="344" spans="9:9" ht="15">
      <c r="I344" s="135"/>
    </row>
    <row r="345" spans="9:9" ht="15">
      <c r="I345" s="135"/>
    </row>
    <row r="346" spans="9:9" ht="15">
      <c r="I346" s="135"/>
    </row>
    <row r="347" spans="9:9" ht="15">
      <c r="I347" s="135"/>
    </row>
    <row r="348" spans="9:9" ht="15">
      <c r="I348" s="135"/>
    </row>
    <row r="349" spans="9:9" ht="15">
      <c r="I349" s="135"/>
    </row>
    <row r="350" spans="9:9" ht="15">
      <c r="I350" s="135"/>
    </row>
    <row r="351" spans="9:9" ht="15">
      <c r="I351" s="135"/>
    </row>
    <row r="352" spans="9:9" ht="15">
      <c r="I352" s="135"/>
    </row>
    <row r="353" spans="9:9" ht="15">
      <c r="I353" s="135"/>
    </row>
    <row r="354" spans="9:9" ht="15">
      <c r="I354" s="135"/>
    </row>
    <row r="355" spans="9:9" ht="15">
      <c r="I355" s="135"/>
    </row>
    <row r="356" spans="9:9" ht="15">
      <c r="I356" s="135"/>
    </row>
    <row r="357" spans="9:9" ht="15">
      <c r="I357" s="135"/>
    </row>
    <row r="358" spans="9:9" ht="15">
      <c r="I358" s="135"/>
    </row>
    <row r="359" spans="9:9" ht="15">
      <c r="I359" s="135"/>
    </row>
    <row r="360" spans="9:9" ht="15">
      <c r="I360" s="135"/>
    </row>
    <row r="361" spans="9:9" ht="15">
      <c r="I361" s="135"/>
    </row>
    <row r="362" spans="9:9" ht="15">
      <c r="I362" s="135"/>
    </row>
    <row r="363" spans="9:9" ht="15">
      <c r="I363" s="135"/>
    </row>
    <row r="364" spans="9:9" ht="15">
      <c r="I364" s="135"/>
    </row>
    <row r="365" spans="9:9" ht="15">
      <c r="I365" s="135"/>
    </row>
    <row r="366" spans="9:9" ht="15">
      <c r="I366" s="135"/>
    </row>
    <row r="367" spans="9:9" ht="15">
      <c r="I367" s="135"/>
    </row>
    <row r="368" spans="9:9" ht="15">
      <c r="I368" s="135"/>
    </row>
    <row r="369" spans="9:9" ht="15">
      <c r="I369" s="135"/>
    </row>
    <row r="370" spans="9:9" ht="15">
      <c r="I370" s="135"/>
    </row>
    <row r="371" spans="9:9" ht="15">
      <c r="I371" s="135"/>
    </row>
    <row r="372" spans="9:9" ht="15">
      <c r="I372" s="135"/>
    </row>
    <row r="373" spans="9:9" ht="15">
      <c r="I373" s="135"/>
    </row>
    <row r="374" spans="9:9" ht="15">
      <c r="I374" s="135"/>
    </row>
    <row r="375" spans="9:9" ht="15">
      <c r="I375" s="135"/>
    </row>
    <row r="376" spans="9:9" ht="15">
      <c r="I376" s="135"/>
    </row>
    <row r="377" spans="9:9" ht="15">
      <c r="I377" s="135"/>
    </row>
    <row r="378" spans="9:9" ht="15">
      <c r="I378" s="135"/>
    </row>
    <row r="379" spans="9:9" ht="15">
      <c r="I379" s="135"/>
    </row>
    <row r="380" spans="9:9" ht="15">
      <c r="I380" s="135"/>
    </row>
    <row r="381" spans="9:9" ht="15">
      <c r="I381" s="135"/>
    </row>
    <row r="382" spans="9:9" ht="15">
      <c r="I382" s="135"/>
    </row>
    <row r="383" spans="9:9" ht="15">
      <c r="I383" s="135"/>
    </row>
    <row r="384" spans="9:9" ht="15">
      <c r="I384" s="135"/>
    </row>
    <row r="385" spans="9:9" ht="15">
      <c r="I385" s="135"/>
    </row>
    <row r="386" spans="9:9" ht="15">
      <c r="I386" s="135"/>
    </row>
    <row r="387" spans="9:9" ht="15">
      <c r="I387" s="135"/>
    </row>
    <row r="388" spans="9:9" ht="15">
      <c r="I388" s="135"/>
    </row>
    <row r="389" spans="9:9" ht="15">
      <c r="I389" s="135"/>
    </row>
    <row r="390" spans="9:9" ht="15">
      <c r="I390" s="135"/>
    </row>
    <row r="391" spans="9:9" ht="15">
      <c r="I391" s="135"/>
    </row>
    <row r="392" spans="9:9" ht="15">
      <c r="I392" s="135"/>
    </row>
    <row r="393" spans="9:9" ht="15">
      <c r="I393" s="135"/>
    </row>
    <row r="394" spans="9:9" ht="15">
      <c r="I394" s="135"/>
    </row>
    <row r="395" spans="9:9" ht="15">
      <c r="I395" s="135"/>
    </row>
    <row r="396" spans="9:9" ht="15">
      <c r="I396" s="135"/>
    </row>
    <row r="397" spans="9:9" ht="15">
      <c r="I397" s="135"/>
    </row>
    <row r="398" spans="9:9" ht="15">
      <c r="I398" s="135"/>
    </row>
    <row r="399" spans="9:9" ht="15">
      <c r="I399" s="135"/>
    </row>
    <row r="400" spans="9:9" ht="15">
      <c r="I400" s="135"/>
    </row>
    <row r="401" spans="9:9" ht="15">
      <c r="I401" s="135"/>
    </row>
    <row r="402" spans="9:9" ht="15">
      <c r="I402" s="135"/>
    </row>
    <row r="403" spans="9:9" ht="15">
      <c r="I403" s="135"/>
    </row>
    <row r="404" spans="9:9" ht="15">
      <c r="I404" s="135"/>
    </row>
    <row r="405" spans="9:9" ht="15">
      <c r="I405" s="135"/>
    </row>
    <row r="406" spans="9:9" ht="15">
      <c r="I406" s="135"/>
    </row>
    <row r="407" spans="9:9" ht="15">
      <c r="I407" s="135"/>
    </row>
    <row r="408" spans="9:9" ht="15">
      <c r="I408" s="135"/>
    </row>
    <row r="409" spans="9:9" ht="15">
      <c r="I409" s="135"/>
    </row>
    <row r="410" spans="9:9" ht="15">
      <c r="I410" s="135"/>
    </row>
    <row r="411" spans="9:9" ht="15">
      <c r="I411" s="135"/>
    </row>
    <row r="412" spans="9:9" ht="15">
      <c r="I412" s="135"/>
    </row>
    <row r="413" spans="9:9" ht="15">
      <c r="I413" s="135"/>
    </row>
    <row r="414" spans="9:9" ht="15">
      <c r="I414" s="135"/>
    </row>
    <row r="415" spans="9:9" ht="15">
      <c r="I415" s="135"/>
    </row>
    <row r="416" spans="9:9" ht="15">
      <c r="I416" s="135"/>
    </row>
    <row r="417" spans="9:9" ht="15">
      <c r="I417" s="135"/>
    </row>
    <row r="418" spans="9:9" ht="15">
      <c r="I418" s="135"/>
    </row>
    <row r="419" spans="9:9" ht="15">
      <c r="I419" s="135"/>
    </row>
    <row r="420" spans="9:9" ht="15">
      <c r="I420" s="135"/>
    </row>
    <row r="421" spans="9:9" ht="15">
      <c r="I421" s="135"/>
    </row>
    <row r="422" spans="9:9" ht="15">
      <c r="I422" s="135"/>
    </row>
    <row r="423" spans="9:9" ht="15">
      <c r="I423" s="135"/>
    </row>
    <row r="424" spans="9:9" ht="15">
      <c r="I424" s="135"/>
    </row>
    <row r="425" spans="9:9" ht="15">
      <c r="I425" s="135"/>
    </row>
    <row r="426" spans="9:9" ht="15">
      <c r="I426" s="135"/>
    </row>
    <row r="427" spans="9:9" ht="15">
      <c r="I427" s="135"/>
    </row>
    <row r="428" spans="9:9" ht="15">
      <c r="I428" s="135"/>
    </row>
    <row r="429" spans="9:9" ht="15">
      <c r="I429" s="135"/>
    </row>
    <row r="430" spans="9:9" ht="15">
      <c r="I430" s="135"/>
    </row>
    <row r="431" spans="9:9" ht="15">
      <c r="I431" s="135"/>
    </row>
    <row r="432" spans="9:9" ht="15">
      <c r="I432" s="135"/>
    </row>
    <row r="433" spans="9:9" ht="15">
      <c r="I433" s="135"/>
    </row>
    <row r="434" spans="9:9" ht="15">
      <c r="I434" s="135"/>
    </row>
    <row r="435" spans="9:9" ht="15">
      <c r="I435" s="135"/>
    </row>
    <row r="436" spans="9:9" ht="15">
      <c r="I436" s="135"/>
    </row>
    <row r="437" spans="9:9" ht="15">
      <c r="I437" s="135"/>
    </row>
    <row r="438" spans="9:9" ht="15">
      <c r="I438" s="135"/>
    </row>
    <row r="439" spans="9:9" ht="15">
      <c r="I439" s="135"/>
    </row>
    <row r="440" spans="9:9" ht="15">
      <c r="I440" s="135"/>
    </row>
    <row r="441" spans="9:9" ht="15">
      <c r="I441" s="135"/>
    </row>
    <row r="442" spans="9:9" ht="15">
      <c r="I442" s="135"/>
    </row>
    <row r="443" spans="9:9" ht="15">
      <c r="I443" s="135"/>
    </row>
    <row r="444" spans="9:9" ht="15">
      <c r="I444" s="135"/>
    </row>
    <row r="445" spans="9:9" ht="15">
      <c r="I445" s="135"/>
    </row>
    <row r="446" spans="9:9" ht="15">
      <c r="I446" s="135"/>
    </row>
    <row r="447" spans="9:9" ht="15">
      <c r="I447" s="135"/>
    </row>
    <row r="448" spans="9:9" ht="15">
      <c r="I448" s="135"/>
    </row>
    <row r="449" spans="9:9" ht="15">
      <c r="I449" s="135"/>
    </row>
    <row r="450" spans="9:9" ht="15">
      <c r="I450" s="135"/>
    </row>
    <row r="451" spans="9:9" ht="15">
      <c r="I451" s="135"/>
    </row>
    <row r="452" spans="9:9" ht="15">
      <c r="I452" s="135"/>
    </row>
    <row r="453" spans="9:9" ht="15">
      <c r="I453" s="135"/>
    </row>
    <row r="454" spans="9:9" ht="15">
      <c r="I454" s="135"/>
    </row>
    <row r="455" spans="9:9" ht="15">
      <c r="I455" s="135"/>
    </row>
    <row r="456" spans="9:9" ht="15">
      <c r="I456" s="135"/>
    </row>
    <row r="457" spans="9:9" ht="15">
      <c r="I457" s="135"/>
    </row>
    <row r="458" spans="9:9" ht="15">
      <c r="I458" s="135"/>
    </row>
    <row r="459" spans="9:9" ht="15">
      <c r="I459" s="135"/>
    </row>
    <row r="460" spans="9:9" ht="15">
      <c r="I460" s="135"/>
    </row>
    <row r="461" spans="9:9" ht="15">
      <c r="I461" s="135"/>
    </row>
    <row r="462" spans="9:9" ht="15">
      <c r="I462" s="135"/>
    </row>
    <row r="463" spans="9:9" ht="15">
      <c r="I463" s="135"/>
    </row>
    <row r="464" spans="9:9" ht="15">
      <c r="I464" s="135"/>
    </row>
    <row r="465" spans="9:9" ht="15">
      <c r="I465" s="135"/>
    </row>
    <row r="466" spans="9:9" ht="15">
      <c r="I466" s="135"/>
    </row>
    <row r="467" spans="9:9" ht="15">
      <c r="I467" s="135"/>
    </row>
    <row r="468" spans="9:9" ht="15">
      <c r="I468" s="135"/>
    </row>
    <row r="469" spans="9:9" ht="15">
      <c r="I469" s="135"/>
    </row>
    <row r="470" spans="9:9" ht="15">
      <c r="I470" s="135"/>
    </row>
    <row r="471" spans="9:9" ht="15">
      <c r="I471" s="135"/>
    </row>
    <row r="472" spans="9:9" ht="15">
      <c r="I472" s="135"/>
    </row>
    <row r="473" spans="9:9" ht="15">
      <c r="I473" s="135"/>
    </row>
    <row r="474" spans="9:9" ht="15">
      <c r="I474" s="135"/>
    </row>
    <row r="475" spans="9:9" ht="15">
      <c r="I475" s="135"/>
    </row>
    <row r="476" spans="9:9" ht="15">
      <c r="I476" s="135"/>
    </row>
    <row r="477" spans="9:9" ht="15">
      <c r="I477" s="135"/>
    </row>
    <row r="478" spans="9:9" ht="15">
      <c r="I478" s="135"/>
    </row>
    <row r="479" spans="9:9" ht="15">
      <c r="I479" s="135"/>
    </row>
    <row r="480" spans="9:9" ht="15">
      <c r="I480" s="135"/>
    </row>
    <row r="481" spans="9:9" ht="15">
      <c r="I481" s="135"/>
    </row>
    <row r="482" spans="9:9" ht="15">
      <c r="I482" s="135"/>
    </row>
    <row r="483" spans="9:9" ht="15">
      <c r="I483" s="135"/>
    </row>
    <row r="484" spans="9:9" ht="15">
      <c r="I484" s="135"/>
    </row>
    <row r="485" spans="9:9" ht="15">
      <c r="I485" s="135"/>
    </row>
    <row r="486" spans="9:9" ht="15">
      <c r="I486" s="135"/>
    </row>
    <row r="487" spans="9:9" ht="15">
      <c r="I487" s="135"/>
    </row>
    <row r="488" spans="9:9" ht="15">
      <c r="I488" s="135"/>
    </row>
    <row r="489" spans="9:9" ht="15">
      <c r="I489" s="135"/>
    </row>
    <row r="490" spans="9:9" ht="15">
      <c r="I490" s="135"/>
    </row>
    <row r="491" spans="9:9" ht="15">
      <c r="I491" s="135"/>
    </row>
    <row r="492" spans="9:9" ht="15">
      <c r="I492" s="135"/>
    </row>
    <row r="493" spans="9:9" ht="15">
      <c r="I493" s="135"/>
    </row>
    <row r="494" spans="9:9" ht="15">
      <c r="I494" s="135"/>
    </row>
    <row r="495" spans="9:9" ht="15">
      <c r="I495" s="135"/>
    </row>
    <row r="496" spans="9:9" ht="15">
      <c r="I496" s="135"/>
    </row>
    <row r="497" spans="9:9" ht="15">
      <c r="I497" s="135"/>
    </row>
    <row r="498" spans="9:9" ht="15">
      <c r="I498" s="135"/>
    </row>
    <row r="499" spans="9:9" ht="15">
      <c r="I499" s="135"/>
    </row>
    <row r="500" spans="9:9" ht="15">
      <c r="I500" s="135"/>
    </row>
    <row r="501" spans="9:9" ht="15">
      <c r="I501" s="135"/>
    </row>
    <row r="502" spans="9:9" ht="15">
      <c r="I502" s="135"/>
    </row>
    <row r="503" spans="9:9" ht="15">
      <c r="I503" s="135"/>
    </row>
    <row r="504" spans="9:9" ht="15">
      <c r="I504" s="135"/>
    </row>
    <row r="505" spans="9:9" ht="15">
      <c r="I505" s="135"/>
    </row>
    <row r="506" spans="9:9" ht="15">
      <c r="I506" s="135"/>
    </row>
    <row r="507" spans="9:9" ht="15">
      <c r="I507" s="135"/>
    </row>
    <row r="508" spans="9:9" ht="15">
      <c r="I508" s="135"/>
    </row>
    <row r="509" spans="9:9" ht="15">
      <c r="I509" s="135"/>
    </row>
    <row r="510" spans="9:9" ht="15">
      <c r="I510" s="135"/>
    </row>
    <row r="511" spans="9:9" ht="15">
      <c r="I511" s="135"/>
    </row>
    <row r="512" spans="9:9" ht="15">
      <c r="I512" s="135"/>
    </row>
    <row r="513" spans="9:9" ht="15">
      <c r="I513" s="135"/>
    </row>
    <row r="514" spans="9:9" ht="15">
      <c r="I514" s="135"/>
    </row>
    <row r="515" spans="9:9" ht="15">
      <c r="I515" s="135"/>
    </row>
    <row r="516" spans="9:9" ht="15">
      <c r="I516" s="135"/>
    </row>
    <row r="517" spans="9:9" ht="15">
      <c r="I517" s="135"/>
    </row>
    <row r="518" spans="9:9" ht="15">
      <c r="I518" s="135"/>
    </row>
    <row r="519" spans="9:9" ht="15">
      <c r="I519" s="135"/>
    </row>
    <row r="520" spans="9:9" ht="15">
      <c r="I520" s="135"/>
    </row>
    <row r="521" spans="9:9" ht="15">
      <c r="I521" s="135"/>
    </row>
    <row r="522" spans="9:9" ht="15">
      <c r="I522" s="135"/>
    </row>
    <row r="523" spans="9:9" ht="15">
      <c r="I523" s="135"/>
    </row>
    <row r="524" spans="9:9" ht="15">
      <c r="I524" s="135"/>
    </row>
    <row r="525" spans="9:9" ht="15">
      <c r="I525" s="135"/>
    </row>
    <row r="526" spans="9:9" ht="15">
      <c r="I526" s="135"/>
    </row>
    <row r="527" spans="9:9" ht="15">
      <c r="I527" s="135"/>
    </row>
    <row r="528" spans="9:9" ht="15">
      <c r="I528" s="135"/>
    </row>
    <row r="529" spans="9:9" ht="15">
      <c r="I529" s="135"/>
    </row>
    <row r="530" spans="9:9" ht="15">
      <c r="I530" s="135"/>
    </row>
    <row r="531" spans="9:9" ht="15">
      <c r="I531" s="135"/>
    </row>
    <row r="532" spans="9:9" ht="15">
      <c r="I532" s="135"/>
    </row>
    <row r="533" spans="9:9" ht="15">
      <c r="I533" s="135"/>
    </row>
    <row r="534" spans="9:9" ht="15">
      <c r="I534" s="135"/>
    </row>
    <row r="535" spans="9:9" ht="15">
      <c r="I535" s="135"/>
    </row>
    <row r="536" spans="9:9" ht="15">
      <c r="I536" s="135"/>
    </row>
    <row r="537" spans="9:9" ht="15">
      <c r="I537" s="135"/>
    </row>
    <row r="538" spans="9:9" ht="15">
      <c r="I538" s="135"/>
    </row>
    <row r="539" spans="9:9" ht="15">
      <c r="I539" s="135"/>
    </row>
    <row r="540" spans="9:9" ht="15">
      <c r="I540" s="135"/>
    </row>
    <row r="541" spans="9:9" ht="15">
      <c r="I541" s="135"/>
    </row>
    <row r="542" spans="9:9" ht="15">
      <c r="I542" s="135"/>
    </row>
    <row r="543" spans="9:9" ht="15">
      <c r="I543" s="135"/>
    </row>
    <row r="544" spans="9:9" ht="15">
      <c r="I544" s="135"/>
    </row>
    <row r="545" spans="9:9" ht="15">
      <c r="I545" s="135"/>
    </row>
    <row r="546" spans="9:9" ht="15">
      <c r="I546" s="135"/>
    </row>
    <row r="547" spans="9:9" ht="15">
      <c r="I547" s="135"/>
    </row>
    <row r="548" spans="9:9" ht="15">
      <c r="I548" s="135"/>
    </row>
    <row r="549" spans="9:9" ht="15">
      <c r="I549" s="135"/>
    </row>
    <row r="550" spans="9:9" ht="15">
      <c r="I550" s="135"/>
    </row>
    <row r="551" spans="9:9" ht="15">
      <c r="I551" s="135"/>
    </row>
    <row r="552" spans="9:9" ht="15">
      <c r="I552" s="135"/>
    </row>
    <row r="553" spans="9:9" ht="15">
      <c r="I553" s="135"/>
    </row>
    <row r="554" spans="9:9" ht="15">
      <c r="I554" s="135"/>
    </row>
    <row r="555" spans="9:9" ht="15">
      <c r="I555" s="135"/>
    </row>
    <row r="556" spans="9:9" ht="15">
      <c r="I556" s="135"/>
    </row>
    <row r="557" spans="9:9" ht="15">
      <c r="I557" s="135"/>
    </row>
    <row r="558" spans="9:9" ht="15">
      <c r="I558" s="135"/>
    </row>
    <row r="559" spans="9:9" ht="15">
      <c r="I559" s="135"/>
    </row>
    <row r="560" spans="9:9" ht="15">
      <c r="I560" s="135"/>
    </row>
    <row r="561" spans="9:9" ht="15">
      <c r="I561" s="135"/>
    </row>
    <row r="562" spans="9:9" ht="15">
      <c r="I562" s="135"/>
    </row>
    <row r="563" spans="9:9" ht="15">
      <c r="I563" s="135"/>
    </row>
    <row r="564" spans="9:9" ht="15">
      <c r="I564" s="135"/>
    </row>
    <row r="565" spans="9:9" ht="15">
      <c r="I565" s="135"/>
    </row>
    <row r="566" spans="9:9" ht="15">
      <c r="I566" s="135"/>
    </row>
    <row r="567" spans="9:9" ht="15">
      <c r="I567" s="135"/>
    </row>
    <row r="568" spans="9:9" ht="15">
      <c r="I568" s="135"/>
    </row>
    <row r="569" spans="9:9" ht="15">
      <c r="I569" s="135"/>
    </row>
    <row r="570" spans="9:9" ht="15">
      <c r="I570" s="135"/>
    </row>
    <row r="571" spans="9:9" ht="15">
      <c r="I571" s="135"/>
    </row>
    <row r="572" spans="9:9" ht="15">
      <c r="I572" s="135"/>
    </row>
    <row r="573" spans="9:9" ht="15">
      <c r="I573" s="135"/>
    </row>
    <row r="574" spans="9:9" ht="15">
      <c r="I574" s="135"/>
    </row>
    <row r="575" spans="9:9" ht="15">
      <c r="I575" s="135"/>
    </row>
    <row r="576" spans="9:9" ht="15">
      <c r="I576" s="135"/>
    </row>
    <row r="577" spans="9:9" ht="15">
      <c r="I577" s="135"/>
    </row>
    <row r="578" spans="9:9" ht="15">
      <c r="I578" s="135"/>
    </row>
    <row r="579" spans="9:9" ht="15">
      <c r="I579" s="135"/>
    </row>
    <row r="580" spans="9:9" ht="15">
      <c r="I580" s="135"/>
    </row>
    <row r="581" spans="9:9" ht="15">
      <c r="I581" s="135"/>
    </row>
    <row r="582" spans="9:9" ht="15">
      <c r="I582" s="135"/>
    </row>
    <row r="583" spans="9:9" ht="15">
      <c r="I583" s="135"/>
    </row>
    <row r="584" spans="9:9" ht="15">
      <c r="I584" s="135"/>
    </row>
    <row r="585" spans="9:9" ht="15">
      <c r="I585" s="135"/>
    </row>
    <row r="586" spans="9:9" ht="15">
      <c r="I586" s="135"/>
    </row>
    <row r="587" spans="9:9" ht="15">
      <c r="I587" s="135"/>
    </row>
    <row r="588" spans="9:9" ht="15">
      <c r="I588" s="135"/>
    </row>
    <row r="589" spans="9:9" ht="15">
      <c r="I589" s="135"/>
    </row>
    <row r="590" spans="9:9" ht="15">
      <c r="I590" s="135"/>
    </row>
    <row r="591" spans="9:9" ht="15">
      <c r="I591" s="135"/>
    </row>
    <row r="592" spans="9:9" ht="15">
      <c r="I592" s="135"/>
    </row>
    <row r="593" spans="9:9" ht="15">
      <c r="I593" s="135"/>
    </row>
    <row r="594" spans="9:9" ht="15">
      <c r="I594" s="135"/>
    </row>
    <row r="595" spans="9:9" ht="15">
      <c r="I595" s="135"/>
    </row>
    <row r="596" spans="9:9" ht="15">
      <c r="I596" s="135"/>
    </row>
    <row r="597" spans="9:9" ht="15">
      <c r="I597" s="135"/>
    </row>
    <row r="598" spans="9:9" ht="15">
      <c r="I598" s="135"/>
    </row>
    <row r="599" spans="9:9" ht="15">
      <c r="I599" s="135"/>
    </row>
    <row r="600" spans="9:9" ht="15">
      <c r="I600" s="135"/>
    </row>
    <row r="601" spans="9:9" ht="15">
      <c r="I601" s="135"/>
    </row>
    <row r="602" spans="9:9" ht="15">
      <c r="I602" s="135"/>
    </row>
    <row r="603" spans="9:9" ht="15">
      <c r="I603" s="135"/>
    </row>
    <row r="604" spans="9:9" ht="15">
      <c r="I604" s="135"/>
    </row>
    <row r="605" spans="9:9" ht="15">
      <c r="I605" s="135"/>
    </row>
    <row r="606" spans="9:9" ht="15">
      <c r="I606" s="135"/>
    </row>
    <row r="607" spans="9:9" ht="15">
      <c r="I607" s="135"/>
    </row>
    <row r="608" spans="9:9" ht="15">
      <c r="I608" s="135"/>
    </row>
    <row r="609" spans="9:9" ht="15">
      <c r="I609" s="135"/>
    </row>
    <row r="610" spans="9:9" ht="15">
      <c r="I610" s="135"/>
    </row>
    <row r="611" spans="9:9" ht="15">
      <c r="I611" s="135"/>
    </row>
    <row r="612" spans="9:9" ht="15">
      <c r="I612" s="135"/>
    </row>
    <row r="613" spans="9:9" ht="15">
      <c r="I613" s="135"/>
    </row>
    <row r="614" spans="9:9" ht="15">
      <c r="I614" s="135"/>
    </row>
    <row r="615" spans="9:9" ht="15">
      <c r="I615" s="135"/>
    </row>
    <row r="616" spans="9:9" ht="15">
      <c r="I616" s="135"/>
    </row>
    <row r="617" spans="9:9" ht="15">
      <c r="I617" s="135"/>
    </row>
    <row r="618" spans="9:9" ht="15">
      <c r="I618" s="135"/>
    </row>
    <row r="619" spans="9:9" ht="15">
      <c r="I619" s="135"/>
    </row>
    <row r="620" spans="9:9" ht="15">
      <c r="I620" s="135"/>
    </row>
    <row r="621" spans="9:9" ht="15">
      <c r="I621" s="135"/>
    </row>
    <row r="622" spans="9:9" ht="15">
      <c r="I622" s="135"/>
    </row>
    <row r="623" spans="9:9" ht="15">
      <c r="I623" s="135"/>
    </row>
    <row r="624" spans="9:9" ht="15">
      <c r="I624" s="135"/>
    </row>
    <row r="625" spans="9:9" ht="15">
      <c r="I625" s="135"/>
    </row>
    <row r="626" spans="9:9" ht="15">
      <c r="I626" s="135"/>
    </row>
    <row r="627" spans="9:9" ht="15">
      <c r="I627" s="135"/>
    </row>
    <row r="628" spans="9:9" ht="15">
      <c r="I628" s="135"/>
    </row>
    <row r="629" spans="9:9" ht="15">
      <c r="I629" s="135"/>
    </row>
    <row r="630" spans="9:9" ht="15">
      <c r="I630" s="135"/>
    </row>
    <row r="631" spans="9:9" ht="15">
      <c r="I631" s="135"/>
    </row>
    <row r="632" spans="9:9" ht="15">
      <c r="I632" s="135"/>
    </row>
    <row r="633" spans="9:9" ht="15">
      <c r="I633" s="135"/>
    </row>
    <row r="634" spans="9:9" ht="15">
      <c r="I634" s="135"/>
    </row>
    <row r="635" spans="9:9" ht="15">
      <c r="I635" s="135"/>
    </row>
    <row r="636" spans="9:9" ht="15">
      <c r="I636" s="135"/>
    </row>
    <row r="637" spans="9:9" ht="15">
      <c r="I637" s="135"/>
    </row>
    <row r="638" spans="9:9" ht="15">
      <c r="I638" s="135"/>
    </row>
    <row r="639" spans="9:9" ht="15">
      <c r="I639" s="135"/>
    </row>
    <row r="640" spans="9:9" ht="15">
      <c r="I640" s="135"/>
    </row>
    <row r="641" spans="9:9" ht="15">
      <c r="I641" s="135"/>
    </row>
    <row r="642" spans="9:9" ht="15">
      <c r="I642" s="135"/>
    </row>
    <row r="643" spans="9:9" ht="15">
      <c r="I643" s="135"/>
    </row>
    <row r="644" spans="9:9" ht="15">
      <c r="I644" s="135"/>
    </row>
    <row r="645" spans="9:9" ht="15">
      <c r="I645" s="135"/>
    </row>
    <row r="646" spans="9:9" ht="15">
      <c r="I646" s="135"/>
    </row>
    <row r="647" spans="9:9" ht="15">
      <c r="I647" s="135"/>
    </row>
    <row r="648" spans="9:9" ht="15">
      <c r="I648" s="135"/>
    </row>
    <row r="649" spans="9:9" ht="15">
      <c r="I649" s="135"/>
    </row>
    <row r="650" spans="9:9" ht="15">
      <c r="I650" s="135"/>
    </row>
    <row r="651" spans="9:9" ht="15">
      <c r="I651" s="135"/>
    </row>
    <row r="652" spans="9:9" ht="15">
      <c r="I652" s="135"/>
    </row>
    <row r="653" spans="9:9" ht="15">
      <c r="I653" s="135"/>
    </row>
    <row r="654" spans="9:9" ht="15">
      <c r="I654" s="135"/>
    </row>
    <row r="655" spans="9:9" ht="15">
      <c r="I655" s="135"/>
    </row>
    <row r="656" spans="9:9" ht="15">
      <c r="I656" s="135"/>
    </row>
    <row r="657" spans="9:9" ht="15">
      <c r="I657" s="135"/>
    </row>
    <row r="658" spans="9:9" ht="15">
      <c r="I658" s="135"/>
    </row>
    <row r="659" spans="9:9" ht="15">
      <c r="I659" s="135"/>
    </row>
    <row r="660" spans="9:9" ht="15">
      <c r="I660" s="135"/>
    </row>
    <row r="661" spans="9:9" ht="15">
      <c r="I661" s="135"/>
    </row>
    <row r="662" spans="9:9" ht="15">
      <c r="I662" s="135"/>
    </row>
    <row r="663" spans="9:9" ht="15">
      <c r="I663" s="135"/>
    </row>
    <row r="664" spans="9:9" ht="15">
      <c r="I664" s="135"/>
    </row>
    <row r="665" spans="9:9" ht="15">
      <c r="I665" s="135"/>
    </row>
    <row r="666" spans="9:9" ht="15">
      <c r="I666" s="135"/>
    </row>
    <row r="667" spans="9:9" ht="15">
      <c r="I667" s="135"/>
    </row>
    <row r="668" spans="9:9" ht="15">
      <c r="I668" s="135"/>
    </row>
    <row r="669" spans="9:9" ht="15">
      <c r="I669" s="135"/>
    </row>
    <row r="670" spans="9:9" ht="15">
      <c r="I670" s="135"/>
    </row>
    <row r="671" spans="9:9" ht="15">
      <c r="I671" s="135"/>
    </row>
    <row r="672" spans="9:9" ht="15">
      <c r="I672" s="135"/>
    </row>
    <row r="673" spans="9:9" ht="15">
      <c r="I673" s="135"/>
    </row>
    <row r="674" spans="9:9" ht="15">
      <c r="I674" s="135"/>
    </row>
    <row r="675" spans="9:9" ht="15">
      <c r="I675" s="135"/>
    </row>
    <row r="676" spans="9:9" ht="15">
      <c r="I676" s="135"/>
    </row>
    <row r="677" spans="9:9" ht="15">
      <c r="I677" s="135"/>
    </row>
    <row r="678" spans="9:9" ht="15">
      <c r="I678" s="135"/>
    </row>
    <row r="679" spans="9:9" ht="15">
      <c r="I679" s="135"/>
    </row>
    <row r="680" spans="9:9" ht="15">
      <c r="I680" s="135"/>
    </row>
    <row r="681" spans="9:9" ht="15">
      <c r="I681" s="135"/>
    </row>
    <row r="682" spans="9:9" ht="15">
      <c r="I682" s="135"/>
    </row>
    <row r="683" spans="9:9" ht="15">
      <c r="I683" s="135"/>
    </row>
    <row r="684" spans="9:9" ht="15">
      <c r="I684" s="135"/>
    </row>
    <row r="685" spans="9:9" ht="15">
      <c r="I685" s="135"/>
    </row>
    <row r="686" spans="9:9" ht="15">
      <c r="I686" s="135"/>
    </row>
    <row r="687" spans="9:9" ht="15">
      <c r="I687" s="135"/>
    </row>
    <row r="688" spans="9:9" ht="15">
      <c r="I688" s="135"/>
    </row>
    <row r="689" spans="9:9" ht="15">
      <c r="I689" s="135"/>
    </row>
    <row r="690" spans="9:9" ht="15">
      <c r="I690" s="135"/>
    </row>
    <row r="691" spans="9:9" ht="15">
      <c r="I691" s="135"/>
    </row>
    <row r="692" spans="9:9" ht="15">
      <c r="I692" s="135"/>
    </row>
    <row r="693" spans="9:9" ht="15">
      <c r="I693" s="135"/>
    </row>
    <row r="694" spans="9:9" ht="15">
      <c r="I694" s="135"/>
    </row>
    <row r="695" spans="9:9" ht="15">
      <c r="I695" s="135"/>
    </row>
    <row r="696" spans="9:9" ht="15">
      <c r="I696" s="135"/>
    </row>
    <row r="697" spans="9:9" ht="15">
      <c r="I697" s="135"/>
    </row>
    <row r="698" spans="9:9" ht="15">
      <c r="I698" s="135"/>
    </row>
    <row r="699" spans="9:9" ht="15">
      <c r="I699" s="135"/>
    </row>
    <row r="700" spans="9:9" ht="15">
      <c r="I700" s="135"/>
    </row>
    <row r="701" spans="9:9" ht="15">
      <c r="I701" s="135"/>
    </row>
    <row r="702" spans="9:9" ht="15">
      <c r="I702" s="135"/>
    </row>
    <row r="703" spans="9:9" ht="15">
      <c r="I703" s="135"/>
    </row>
    <row r="704" spans="9:9" ht="15">
      <c r="I704" s="135"/>
    </row>
    <row r="705" spans="9:9" ht="15">
      <c r="I705" s="135"/>
    </row>
    <row r="706" spans="9:9" ht="15">
      <c r="I706" s="135"/>
    </row>
    <row r="707" spans="9:9" ht="15">
      <c r="I707" s="135"/>
    </row>
    <row r="708" spans="9:9" ht="15">
      <c r="I708" s="135"/>
    </row>
    <row r="709" spans="9:9" ht="15">
      <c r="I709" s="135"/>
    </row>
    <row r="710" spans="9:9" ht="15">
      <c r="I710" s="135"/>
    </row>
    <row r="711" spans="9:9" ht="15">
      <c r="I711" s="135"/>
    </row>
    <row r="712" spans="9:9" ht="15">
      <c r="I712" s="135"/>
    </row>
    <row r="713" spans="9:9" ht="15">
      <c r="I713" s="135"/>
    </row>
    <row r="714" spans="9:9" ht="15">
      <c r="I714" s="135"/>
    </row>
    <row r="715" spans="9:9" ht="15">
      <c r="I715" s="135"/>
    </row>
    <row r="716" spans="9:9" ht="15">
      <c r="I716" s="135"/>
    </row>
    <row r="717" spans="9:9" ht="15">
      <c r="I717" s="135"/>
    </row>
    <row r="718" spans="9:9" ht="15">
      <c r="I718" s="135"/>
    </row>
    <row r="719" spans="9:9" ht="15">
      <c r="I719" s="135"/>
    </row>
    <row r="720" spans="9:9" ht="15">
      <c r="I720" s="135"/>
    </row>
    <row r="721" spans="9:9" ht="15">
      <c r="I721" s="135"/>
    </row>
    <row r="722" spans="9:9" ht="15">
      <c r="I722" s="135"/>
    </row>
    <row r="723" spans="9:9" ht="15">
      <c r="I723" s="135"/>
    </row>
    <row r="724" spans="9:9" ht="15">
      <c r="I724" s="135"/>
    </row>
    <row r="725" spans="9:9" ht="15">
      <c r="I725" s="135"/>
    </row>
    <row r="726" spans="9:9" ht="15">
      <c r="I726" s="135"/>
    </row>
    <row r="727" spans="9:9" ht="15">
      <c r="I727" s="135"/>
    </row>
    <row r="728" spans="9:9" ht="15">
      <c r="I728" s="135"/>
    </row>
    <row r="729" spans="9:9" ht="15">
      <c r="I729" s="135"/>
    </row>
    <row r="730" spans="9:9" ht="15">
      <c r="I730" s="135"/>
    </row>
    <row r="731" spans="9:9" ht="15">
      <c r="I731" s="135"/>
    </row>
    <row r="732" spans="9:9" ht="15">
      <c r="I732" s="135"/>
    </row>
    <row r="733" spans="9:9" ht="15">
      <c r="I733" s="135"/>
    </row>
    <row r="734" spans="9:9" ht="15">
      <c r="I734" s="135"/>
    </row>
    <row r="735" spans="9:9" ht="15">
      <c r="I735" s="135"/>
    </row>
    <row r="736" spans="9:9" ht="15">
      <c r="I736" s="135"/>
    </row>
    <row r="737" spans="9:9" ht="15">
      <c r="I737" s="135"/>
    </row>
    <row r="738" spans="9:9" ht="15">
      <c r="I738" s="135"/>
    </row>
    <row r="739" spans="9:9" ht="15">
      <c r="I739" s="135"/>
    </row>
    <row r="740" spans="9:9" ht="15">
      <c r="I740" s="135"/>
    </row>
    <row r="741" spans="9:9" ht="15">
      <c r="I741" s="135"/>
    </row>
    <row r="742" spans="9:9" ht="15">
      <c r="I742" s="135"/>
    </row>
    <row r="743" spans="9:9" ht="15">
      <c r="I743" s="135"/>
    </row>
    <row r="744" spans="9:9" ht="15">
      <c r="I744" s="135"/>
    </row>
    <row r="745" spans="9:9" ht="15">
      <c r="I745" s="135"/>
    </row>
    <row r="746" spans="9:9" ht="15">
      <c r="I746" s="135"/>
    </row>
    <row r="747" spans="9:9" ht="15">
      <c r="I747" s="135"/>
    </row>
    <row r="748" spans="9:9" ht="15">
      <c r="I748" s="135"/>
    </row>
    <row r="749" spans="9:9" ht="15">
      <c r="I749" s="135"/>
    </row>
    <row r="750" spans="9:9" ht="15">
      <c r="I750" s="135"/>
    </row>
    <row r="751" spans="9:9" ht="15">
      <c r="I751" s="135"/>
    </row>
    <row r="752" spans="9:9" ht="15">
      <c r="I752" s="135"/>
    </row>
    <row r="753" spans="9:9" ht="15">
      <c r="I753" s="135"/>
    </row>
    <row r="754" spans="9:9" ht="15">
      <c r="I754" s="135"/>
    </row>
    <row r="755" spans="9:9" ht="15">
      <c r="I755" s="135"/>
    </row>
    <row r="756" spans="9:9" ht="15">
      <c r="I756" s="135"/>
    </row>
    <row r="757" spans="9:9" ht="15">
      <c r="I757" s="135"/>
    </row>
    <row r="758" spans="9:9" ht="15">
      <c r="I758" s="135"/>
    </row>
    <row r="759" spans="9:9" ht="15">
      <c r="I759" s="135"/>
    </row>
    <row r="760" spans="9:9" ht="15">
      <c r="I760" s="135"/>
    </row>
    <row r="761" spans="9:9" ht="15">
      <c r="I761" s="135"/>
    </row>
    <row r="762" spans="9:9" ht="15">
      <c r="I762" s="135"/>
    </row>
    <row r="763" spans="9:9" ht="15">
      <c r="I763" s="135"/>
    </row>
    <row r="764" spans="9:9" ht="15">
      <c r="I764" s="135"/>
    </row>
    <row r="765" spans="9:9" ht="15">
      <c r="I765" s="135"/>
    </row>
    <row r="766" spans="9:9" ht="15">
      <c r="I766" s="135"/>
    </row>
    <row r="767" spans="9:9" ht="15">
      <c r="I767" s="135"/>
    </row>
    <row r="768" spans="9:9" ht="15">
      <c r="I768" s="135"/>
    </row>
    <row r="769" spans="9:9" ht="15">
      <c r="I769" s="135"/>
    </row>
    <row r="770" spans="9:9" ht="15">
      <c r="I770" s="135"/>
    </row>
    <row r="771" spans="9:9" ht="15">
      <c r="I771" s="135"/>
    </row>
    <row r="772" spans="9:9" ht="15">
      <c r="I772" s="135"/>
    </row>
    <row r="773" spans="9:9" ht="15">
      <c r="I773" s="135"/>
    </row>
    <row r="774" spans="9:9" ht="15">
      <c r="I774" s="135"/>
    </row>
    <row r="775" spans="9:9" ht="15">
      <c r="I775" s="135"/>
    </row>
    <row r="776" spans="9:9" ht="15">
      <c r="I776" s="135"/>
    </row>
    <row r="777" spans="9:9" ht="15">
      <c r="I777" s="135"/>
    </row>
    <row r="778" spans="9:9" ht="15">
      <c r="I778" s="135"/>
    </row>
    <row r="779" spans="9:9" ht="15">
      <c r="I779" s="135"/>
    </row>
    <row r="780" spans="9:9" ht="15">
      <c r="I780" s="135"/>
    </row>
    <row r="781" spans="9:9" ht="15">
      <c r="I781" s="135"/>
    </row>
    <row r="782" spans="9:9" ht="15">
      <c r="I782" s="135"/>
    </row>
    <row r="783" spans="9:9" ht="15">
      <c r="I783" s="135"/>
    </row>
    <row r="784" spans="9:9" ht="15">
      <c r="I784" s="135"/>
    </row>
    <row r="785" spans="9:9" ht="15">
      <c r="I785" s="135"/>
    </row>
    <row r="786" spans="9:9" ht="15">
      <c r="I786" s="135"/>
    </row>
    <row r="787" spans="9:9" ht="15">
      <c r="I787" s="135"/>
    </row>
    <row r="788" spans="9:9" ht="15">
      <c r="I788" s="135"/>
    </row>
    <row r="789" spans="9:9" ht="15">
      <c r="I789" s="135"/>
    </row>
    <row r="790" spans="9:9" ht="15">
      <c r="I790" s="135"/>
    </row>
    <row r="791" spans="9:9" ht="15">
      <c r="I791" s="135"/>
    </row>
    <row r="792" spans="9:9" ht="15">
      <c r="I792" s="135"/>
    </row>
    <row r="793" spans="9:9" ht="15">
      <c r="I793" s="135"/>
    </row>
    <row r="794" spans="9:9" ht="15">
      <c r="I794" s="135"/>
    </row>
    <row r="795" spans="9:9" ht="15">
      <c r="I795" s="135"/>
    </row>
    <row r="796" spans="9:9" ht="15">
      <c r="I796" s="135"/>
    </row>
    <row r="797" spans="9:9" ht="15">
      <c r="I797" s="135"/>
    </row>
    <row r="798" spans="9:9" ht="15">
      <c r="I798" s="135"/>
    </row>
    <row r="799" spans="9:9" ht="15">
      <c r="I799" s="135"/>
    </row>
    <row r="800" spans="9:9" ht="15">
      <c r="I800" s="135"/>
    </row>
    <row r="801" spans="9:9" ht="15">
      <c r="I801" s="135"/>
    </row>
    <row r="802" spans="9:9" ht="15">
      <c r="I802" s="135"/>
    </row>
    <row r="803" spans="9:9" ht="15">
      <c r="I803" s="135"/>
    </row>
    <row r="804" spans="9:9" ht="15">
      <c r="I804" s="135"/>
    </row>
    <row r="805" spans="9:9" ht="15">
      <c r="I805" s="135"/>
    </row>
    <row r="806" spans="9:9" ht="15">
      <c r="I806" s="135"/>
    </row>
    <row r="807" spans="9:9" ht="15">
      <c r="I807" s="135"/>
    </row>
    <row r="808" spans="9:9" ht="15">
      <c r="I808" s="135"/>
    </row>
    <row r="809" spans="9:9" ht="15">
      <c r="I809" s="135"/>
    </row>
    <row r="810" spans="9:9" ht="15">
      <c r="I810" s="135"/>
    </row>
    <row r="811" spans="9:9" ht="15">
      <c r="I811" s="135"/>
    </row>
    <row r="812" spans="9:9" ht="15">
      <c r="I812" s="135"/>
    </row>
    <row r="813" spans="9:9" ht="15">
      <c r="I813" s="135"/>
    </row>
    <row r="814" spans="9:9" ht="15">
      <c r="I814" s="135"/>
    </row>
    <row r="815" spans="9:9" ht="15">
      <c r="I815" s="135"/>
    </row>
    <row r="816" spans="9:9" ht="15">
      <c r="I816" s="135"/>
    </row>
    <row r="817" spans="9:9" ht="15">
      <c r="I817" s="135"/>
    </row>
    <row r="818" spans="9:9" ht="15">
      <c r="I818" s="135"/>
    </row>
    <row r="819" spans="9:9" ht="15">
      <c r="I819" s="135"/>
    </row>
    <row r="820" spans="9:9" ht="15">
      <c r="I820" s="135"/>
    </row>
    <row r="821" spans="9:9" ht="15">
      <c r="I821" s="135"/>
    </row>
    <row r="822" spans="9:9" ht="15">
      <c r="I822" s="135"/>
    </row>
    <row r="823" spans="9:9" ht="15">
      <c r="I823" s="135"/>
    </row>
    <row r="824" spans="9:9" ht="15">
      <c r="I824" s="135"/>
    </row>
    <row r="825" spans="9:9" ht="15">
      <c r="I825" s="135"/>
    </row>
    <row r="826" spans="9:9" ht="15">
      <c r="I826" s="135"/>
    </row>
    <row r="827" spans="9:9" ht="15">
      <c r="I827" s="135"/>
    </row>
    <row r="828" spans="9:9" ht="15">
      <c r="I828" s="135"/>
    </row>
    <row r="829" spans="9:9" ht="15">
      <c r="I829" s="135"/>
    </row>
    <row r="830" spans="9:9" ht="15">
      <c r="I830" s="135"/>
    </row>
    <row r="831" spans="9:9" ht="15">
      <c r="I831" s="135"/>
    </row>
    <row r="832" spans="9:9" ht="15">
      <c r="I832" s="135"/>
    </row>
    <row r="833" spans="9:9" ht="15">
      <c r="I833" s="135"/>
    </row>
    <row r="834" spans="9:9" ht="15">
      <c r="I834" s="135"/>
    </row>
    <row r="835" spans="9:9" ht="15">
      <c r="I835" s="135"/>
    </row>
    <row r="836" spans="9:9" ht="15">
      <c r="I836" s="135"/>
    </row>
    <row r="837" spans="9:9" ht="15">
      <c r="I837" s="135"/>
    </row>
    <row r="838" spans="9:9" ht="15">
      <c r="I838" s="135"/>
    </row>
    <row r="839" spans="9:9" ht="15">
      <c r="I839" s="135"/>
    </row>
    <row r="840" spans="9:9" ht="15">
      <c r="I840" s="135"/>
    </row>
    <row r="841" spans="9:9" ht="15">
      <c r="I841" s="135"/>
    </row>
    <row r="842" spans="9:9" ht="15">
      <c r="I842" s="135"/>
    </row>
    <row r="843" spans="9:9" ht="15">
      <c r="I843" s="135"/>
    </row>
    <row r="844" spans="9:9" ht="15">
      <c r="I844" s="135"/>
    </row>
    <row r="845" spans="9:9" ht="15">
      <c r="I845" s="135"/>
    </row>
    <row r="846" spans="9:9" ht="15">
      <c r="I846" s="135"/>
    </row>
    <row r="847" spans="9:9" ht="15">
      <c r="I847" s="135"/>
    </row>
    <row r="848" spans="9:9" ht="15">
      <c r="I848" s="135"/>
    </row>
    <row r="849" spans="9:9" ht="15">
      <c r="I849" s="135"/>
    </row>
    <row r="850" spans="9:9" ht="15">
      <c r="I850" s="135"/>
    </row>
    <row r="851" spans="9:9" ht="15">
      <c r="I851" s="135"/>
    </row>
    <row r="852" spans="9:9" ht="15">
      <c r="I852" s="135"/>
    </row>
    <row r="853" spans="9:9" ht="15">
      <c r="I853" s="135"/>
    </row>
    <row r="854" spans="9:9" ht="15">
      <c r="I854" s="135"/>
    </row>
    <row r="855" spans="9:9" ht="15">
      <c r="I855" s="135"/>
    </row>
    <row r="856" spans="9:9" ht="15">
      <c r="I856" s="135"/>
    </row>
    <row r="857" spans="9:9" ht="15">
      <c r="I857" s="135"/>
    </row>
    <row r="858" spans="9:9" ht="15">
      <c r="I858" s="135"/>
    </row>
    <row r="859" spans="9:9" ht="15">
      <c r="I859" s="135"/>
    </row>
    <row r="860" spans="9:9" ht="15">
      <c r="I860" s="135"/>
    </row>
    <row r="861" spans="9:9" ht="15">
      <c r="I861" s="135"/>
    </row>
    <row r="862" spans="9:9" ht="15">
      <c r="I862" s="135"/>
    </row>
    <row r="863" spans="9:9" ht="15">
      <c r="I863" s="135"/>
    </row>
    <row r="864" spans="9:9" ht="15">
      <c r="I864" s="135"/>
    </row>
    <row r="865" spans="9:9" ht="15">
      <c r="I865" s="135"/>
    </row>
    <row r="866" spans="9:9" ht="15">
      <c r="I866" s="135"/>
    </row>
    <row r="867" spans="9:9" ht="15">
      <c r="I867" s="135"/>
    </row>
    <row r="868" spans="9:9" ht="15">
      <c r="I868" s="135"/>
    </row>
    <row r="869" spans="9:9" ht="15">
      <c r="I869" s="135"/>
    </row>
    <row r="870" spans="9:9" ht="15">
      <c r="I870" s="135"/>
    </row>
    <row r="871" spans="9:9" ht="15">
      <c r="I871" s="135"/>
    </row>
    <row r="872" spans="9:9" ht="15">
      <c r="I872" s="135"/>
    </row>
    <row r="873" spans="9:9" ht="15">
      <c r="I873" s="135"/>
    </row>
    <row r="874" spans="9:9" ht="15">
      <c r="I874" s="135"/>
    </row>
    <row r="875" spans="9:9" ht="15">
      <c r="I875" s="135"/>
    </row>
    <row r="876" spans="9:9" ht="15">
      <c r="I876" s="135"/>
    </row>
    <row r="877" spans="9:9" ht="15">
      <c r="I877" s="135"/>
    </row>
    <row r="878" spans="9:9" ht="15">
      <c r="I878" s="135"/>
    </row>
    <row r="879" spans="9:9" ht="15">
      <c r="I879" s="135"/>
    </row>
    <row r="880" spans="9:9" ht="15">
      <c r="I880" s="135"/>
    </row>
    <row r="881" spans="9:9" ht="15">
      <c r="I881" s="135"/>
    </row>
    <row r="882" spans="9:9" ht="15">
      <c r="I882" s="135"/>
    </row>
    <row r="883" spans="9:9" ht="15">
      <c r="I883" s="135"/>
    </row>
    <row r="884" spans="9:9" ht="15">
      <c r="I884" s="135"/>
    </row>
    <row r="885" spans="9:9" ht="15">
      <c r="I885" s="135"/>
    </row>
    <row r="886" spans="9:9" ht="15">
      <c r="I886" s="135"/>
    </row>
    <row r="887" spans="9:9" ht="15">
      <c r="I887" s="135"/>
    </row>
    <row r="888" spans="9:9" ht="15">
      <c r="I888" s="135"/>
    </row>
    <row r="889" spans="9:9" ht="15">
      <c r="I889" s="135"/>
    </row>
    <row r="890" spans="9:9" ht="15">
      <c r="I890" s="135"/>
    </row>
    <row r="891" spans="9:9" ht="15">
      <c r="I891" s="135"/>
    </row>
    <row r="892" spans="9:9" ht="15">
      <c r="I892" s="135"/>
    </row>
    <row r="893" spans="9:9" ht="15">
      <c r="I893" s="135"/>
    </row>
    <row r="894" spans="9:9" ht="15">
      <c r="I894" s="135"/>
    </row>
    <row r="895" spans="9:9" ht="15">
      <c r="I895" s="135"/>
    </row>
    <row r="896" spans="9:9" ht="15">
      <c r="I896" s="135"/>
    </row>
    <row r="897" spans="9:9" ht="15">
      <c r="I897" s="135"/>
    </row>
    <row r="898" spans="9:9" ht="15">
      <c r="I898" s="135"/>
    </row>
    <row r="899" spans="9:9" ht="15">
      <c r="I899" s="135"/>
    </row>
    <row r="900" spans="9:9" ht="15">
      <c r="I900" s="135"/>
    </row>
    <row r="901" spans="9:9" ht="15">
      <c r="I901" s="135"/>
    </row>
    <row r="902" spans="9:9" ht="15">
      <c r="I902" s="135"/>
    </row>
    <row r="903" spans="9:9" ht="15">
      <c r="I903" s="135"/>
    </row>
    <row r="904" spans="9:9" ht="15">
      <c r="I904" s="135"/>
    </row>
    <row r="905" spans="9:9" ht="15">
      <c r="I905" s="135"/>
    </row>
    <row r="906" spans="9:9" ht="15">
      <c r="I906" s="135"/>
    </row>
    <row r="907" spans="9:9" ht="15">
      <c r="I907" s="135"/>
    </row>
    <row r="908" spans="9:9" ht="15">
      <c r="I908" s="135"/>
    </row>
    <row r="909" spans="9:9" ht="15">
      <c r="I909" s="135"/>
    </row>
    <row r="910" spans="9:9" ht="15">
      <c r="I910" s="135"/>
    </row>
    <row r="911" spans="9:9" ht="15">
      <c r="I911" s="135"/>
    </row>
    <row r="912" spans="9:9" ht="15">
      <c r="I912" s="135"/>
    </row>
    <row r="913" spans="9:9" ht="15">
      <c r="I913" s="135"/>
    </row>
    <row r="914" spans="9:9" ht="15">
      <c r="I914" s="135"/>
    </row>
    <row r="915" spans="9:9" ht="15">
      <c r="I915" s="135"/>
    </row>
    <row r="916" spans="9:9" ht="15">
      <c r="I916" s="135"/>
    </row>
    <row r="917" spans="9:9" ht="15">
      <c r="I917" s="135"/>
    </row>
    <row r="918" spans="9:9" ht="15">
      <c r="I918" s="135"/>
    </row>
    <row r="919" spans="9:9" ht="15">
      <c r="I919" s="135"/>
    </row>
    <row r="920" spans="9:9" ht="15">
      <c r="I920" s="135"/>
    </row>
    <row r="921" spans="9:9" ht="15">
      <c r="I921" s="135"/>
    </row>
    <row r="922" spans="9:9" ht="15">
      <c r="I922" s="135"/>
    </row>
    <row r="923" spans="9:9" ht="15">
      <c r="I923" s="135"/>
    </row>
    <row r="924" spans="9:9" ht="15">
      <c r="I924" s="135"/>
    </row>
    <row r="925" spans="9:9" ht="15">
      <c r="I925" s="135"/>
    </row>
    <row r="926" spans="9:9" ht="15">
      <c r="I926" s="135"/>
    </row>
    <row r="927" spans="9:9" ht="15">
      <c r="I927" s="135"/>
    </row>
    <row r="928" spans="9:9" ht="15">
      <c r="I928" s="135"/>
    </row>
    <row r="929" spans="9:9" ht="15">
      <c r="I929" s="135"/>
    </row>
    <row r="930" spans="9:9" ht="15">
      <c r="I930" s="135"/>
    </row>
    <row r="931" spans="9:9" ht="15">
      <c r="I931" s="135"/>
    </row>
    <row r="932" spans="9:9" ht="15">
      <c r="I932" s="135"/>
    </row>
    <row r="933" spans="9:9" ht="15">
      <c r="I933" s="135"/>
    </row>
    <row r="934" spans="9:9" ht="15">
      <c r="I934" s="135"/>
    </row>
    <row r="935" spans="9:9" ht="15">
      <c r="I935" s="135"/>
    </row>
    <row r="936" spans="9:9" ht="15">
      <c r="I936" s="135"/>
    </row>
    <row r="937" spans="9:9" ht="15">
      <c r="I937" s="135"/>
    </row>
    <row r="938" spans="9:9" ht="15">
      <c r="I938" s="135"/>
    </row>
    <row r="939" spans="9:9" ht="15">
      <c r="I939" s="135"/>
    </row>
    <row r="940" spans="9:9" ht="15">
      <c r="I940" s="135"/>
    </row>
    <row r="941" spans="9:9" ht="15">
      <c r="I941" s="135"/>
    </row>
    <row r="942" spans="9:9" ht="15">
      <c r="I942" s="135"/>
    </row>
    <row r="943" spans="9:9" ht="15">
      <c r="I943" s="135"/>
    </row>
    <row r="944" spans="9:9" ht="15">
      <c r="I944" s="135"/>
    </row>
    <row r="945" spans="9:9" ht="15">
      <c r="I945" s="135"/>
    </row>
    <row r="946" spans="9:9" ht="15">
      <c r="I946" s="135"/>
    </row>
    <row r="947" spans="9:9" ht="15">
      <c r="I947" s="135"/>
    </row>
    <row r="948" spans="9:9" ht="15">
      <c r="I948" s="135"/>
    </row>
    <row r="949" spans="9:9" ht="15">
      <c r="I949" s="135"/>
    </row>
    <row r="950" spans="9:9" ht="15">
      <c r="I950" s="135"/>
    </row>
    <row r="951" spans="9:9" ht="15">
      <c r="I951" s="135"/>
    </row>
    <row r="952" spans="9:9" ht="15">
      <c r="I952" s="135"/>
    </row>
    <row r="953" spans="9:9" ht="15">
      <c r="I953" s="135"/>
    </row>
    <row r="954" spans="9:9" ht="15">
      <c r="I954" s="135"/>
    </row>
    <row r="955" spans="9:9" ht="15">
      <c r="I955" s="135"/>
    </row>
    <row r="956" spans="9:9" ht="15">
      <c r="I956" s="135"/>
    </row>
    <row r="957" spans="9:9" ht="15">
      <c r="I957" s="135"/>
    </row>
    <row r="958" spans="9:9" ht="15">
      <c r="I958" s="135"/>
    </row>
    <row r="959" spans="9:9" ht="15">
      <c r="I959" s="135"/>
    </row>
    <row r="960" spans="9:9" ht="15">
      <c r="I960" s="135"/>
    </row>
    <row r="961" spans="9:9" ht="15">
      <c r="I961" s="135"/>
    </row>
    <row r="962" spans="9:9" ht="15">
      <c r="I962" s="135"/>
    </row>
    <row r="963" spans="9:9" ht="15">
      <c r="I963" s="135"/>
    </row>
    <row r="964" spans="9:9" ht="15">
      <c r="I964" s="135"/>
    </row>
    <row r="965" spans="9:9" ht="15">
      <c r="I965" s="135"/>
    </row>
    <row r="966" spans="9:9" ht="15">
      <c r="I966" s="135"/>
    </row>
    <row r="967" spans="9:9" ht="15">
      <c r="I967" s="135"/>
    </row>
    <row r="968" spans="9:9" ht="15">
      <c r="I968" s="135"/>
    </row>
    <row r="969" spans="9:9" ht="15">
      <c r="I969" s="135"/>
    </row>
    <row r="970" spans="9:9" ht="15">
      <c r="I970" s="135"/>
    </row>
    <row r="971" spans="9:9" ht="15">
      <c r="I971" s="135"/>
    </row>
    <row r="972" spans="9:9" ht="15">
      <c r="I972" s="135"/>
    </row>
    <row r="973" spans="9:9" ht="15">
      <c r="I973" s="135"/>
    </row>
    <row r="974" spans="9:9" ht="15">
      <c r="I974" s="135"/>
    </row>
    <row r="975" spans="9:9" ht="15">
      <c r="I975" s="135"/>
    </row>
    <row r="976" spans="9:9" ht="15">
      <c r="I976" s="135"/>
    </row>
    <row r="977" spans="9:9" ht="15">
      <c r="I977" s="135"/>
    </row>
    <row r="978" spans="9:9" ht="15">
      <c r="I978" s="135"/>
    </row>
    <row r="979" spans="9:9" ht="15">
      <c r="I979" s="135"/>
    </row>
    <row r="980" spans="9:9" ht="15">
      <c r="I980" s="135"/>
    </row>
    <row r="981" spans="9:9" ht="15">
      <c r="I981" s="135"/>
    </row>
    <row r="982" spans="9:9" ht="15">
      <c r="I982" s="135"/>
    </row>
    <row r="983" spans="9:9" ht="15">
      <c r="I983" s="135"/>
    </row>
    <row r="984" spans="9:9" ht="15">
      <c r="I984" s="135"/>
    </row>
    <row r="985" spans="9:9" ht="15">
      <c r="I985" s="135"/>
    </row>
    <row r="986" spans="9:9" ht="15">
      <c r="I986" s="135"/>
    </row>
    <row r="987" spans="9:9" ht="15">
      <c r="I987" s="135"/>
    </row>
    <row r="988" spans="9:9" ht="15">
      <c r="I988" s="135"/>
    </row>
    <row r="989" spans="9:9" ht="15">
      <c r="I989" s="135"/>
    </row>
    <row r="990" spans="9:9" ht="15">
      <c r="I990" s="135"/>
    </row>
    <row r="991" spans="9:9" ht="15">
      <c r="I991" s="135"/>
    </row>
    <row r="992" spans="9:9" ht="15">
      <c r="I992" s="135"/>
    </row>
    <row r="993" spans="9:9" ht="15">
      <c r="I993" s="135"/>
    </row>
    <row r="994" spans="9:9" ht="15">
      <c r="I994" s="135"/>
    </row>
    <row r="995" spans="9:9" ht="15">
      <c r="I995" s="135"/>
    </row>
    <row r="996" spans="9:9" ht="15">
      <c r="I996" s="135"/>
    </row>
    <row r="997" spans="9:9" ht="15">
      <c r="I997" s="135"/>
    </row>
    <row r="998" spans="9:9" ht="15">
      <c r="I998" s="135"/>
    </row>
    <row r="999" spans="9:9" ht="15">
      <c r="I999" s="135"/>
    </row>
    <row r="1000" spans="9:9" ht="15">
      <c r="I1000" s="135"/>
    </row>
    <row r="1001" spans="9:9" ht="15">
      <c r="I1001" s="135"/>
    </row>
  </sheetData>
  <mergeCells count="10">
    <mergeCell ref="R2:S2"/>
    <mergeCell ref="T2:U2"/>
    <mergeCell ref="B1:W1"/>
    <mergeCell ref="A2:A3"/>
    <mergeCell ref="B2:I2"/>
    <mergeCell ref="J2:K2"/>
    <mergeCell ref="L2:M2"/>
    <mergeCell ref="N2:O2"/>
    <mergeCell ref="P2:Q2"/>
    <mergeCell ref="V2:W2"/>
  </mergeCells>
  <printOptions horizontalCentered="1" gridLines="1"/>
  <pageMargins left="0.25" right="0.25" top="0.75" bottom="0.75" header="0" footer="0"/>
  <pageSetup paperSize="9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65"/>
  <sheetViews>
    <sheetView tabSelected="1" workbookViewId="0">
      <pane ySplit="1" topLeftCell="A2" activePane="bottomLeft" state="frozen"/>
      <selection pane="bottomLeft" activeCell="H58" sqref="H58"/>
    </sheetView>
  </sheetViews>
  <sheetFormatPr defaultColWidth="14.42578125" defaultRowHeight="15.75" customHeight="1"/>
  <cols>
    <col min="2" max="2" width="26.5703125" customWidth="1"/>
    <col min="3" max="3" width="20" customWidth="1"/>
    <col min="4" max="4" width="20.140625" customWidth="1"/>
  </cols>
  <sheetData>
    <row r="1" spans="1:5" ht="85.5" customHeight="1">
      <c r="A1" s="5" t="s">
        <v>90</v>
      </c>
      <c r="B1" s="246" t="s">
        <v>401</v>
      </c>
      <c r="C1" s="248" t="s">
        <v>403</v>
      </c>
      <c r="D1" s="249" t="s">
        <v>404</v>
      </c>
      <c r="E1" s="252" t="s">
        <v>405</v>
      </c>
    </row>
    <row r="2" spans="1:5" ht="12.75">
      <c r="A2" s="85" t="s">
        <v>0</v>
      </c>
      <c r="B2" s="247" t="s">
        <v>402</v>
      </c>
      <c r="C2" s="1">
        <v>6</v>
      </c>
      <c r="D2" s="250">
        <v>6</v>
      </c>
      <c r="E2" s="254">
        <v>3</v>
      </c>
    </row>
    <row r="3" spans="1:5" ht="12.75">
      <c r="A3" s="85" t="s">
        <v>66</v>
      </c>
      <c r="B3" s="247" t="s">
        <v>402</v>
      </c>
      <c r="C3" s="1">
        <v>6</v>
      </c>
      <c r="D3" s="250">
        <v>6</v>
      </c>
      <c r="E3" s="254">
        <v>3</v>
      </c>
    </row>
    <row r="4" spans="1:5" ht="12.75">
      <c r="A4" s="85" t="s">
        <v>1</v>
      </c>
      <c r="B4" s="247" t="s">
        <v>402</v>
      </c>
      <c r="C4" s="1">
        <v>8</v>
      </c>
      <c r="D4" s="250">
        <v>8</v>
      </c>
      <c r="E4" s="254">
        <v>4</v>
      </c>
    </row>
    <row r="5" spans="1:5" ht="12.75">
      <c r="A5" s="85" t="s">
        <v>2</v>
      </c>
      <c r="B5" s="247" t="s">
        <v>402</v>
      </c>
      <c r="C5" s="1">
        <v>28</v>
      </c>
      <c r="D5" s="250">
        <v>28</v>
      </c>
      <c r="E5" s="254">
        <v>16</v>
      </c>
    </row>
    <row r="6" spans="1:5" ht="12.75">
      <c r="A6" s="85" t="s">
        <v>3</v>
      </c>
      <c r="B6" s="247" t="s">
        <v>402</v>
      </c>
      <c r="C6" s="1">
        <v>4</v>
      </c>
      <c r="D6" s="250">
        <v>4</v>
      </c>
      <c r="E6" s="254">
        <v>2</v>
      </c>
    </row>
    <row r="7" spans="1:5" ht="12.75">
      <c r="A7" s="85" t="s">
        <v>4</v>
      </c>
      <c r="B7" s="247" t="s">
        <v>402</v>
      </c>
      <c r="C7" s="1">
        <v>0</v>
      </c>
      <c r="D7" s="250">
        <v>0</v>
      </c>
      <c r="E7" s="254">
        <v>0</v>
      </c>
    </row>
    <row r="8" spans="1:5" ht="12.75">
      <c r="A8" s="85" t="s">
        <v>5</v>
      </c>
      <c r="B8" s="247" t="s">
        <v>402</v>
      </c>
      <c r="C8" s="1">
        <v>0</v>
      </c>
      <c r="D8" s="250">
        <v>0</v>
      </c>
      <c r="E8" s="254">
        <v>0</v>
      </c>
    </row>
    <row r="9" spans="1:5" ht="12.75">
      <c r="A9" s="85" t="s">
        <v>6</v>
      </c>
      <c r="B9" s="247" t="s">
        <v>402</v>
      </c>
      <c r="C9" s="1">
        <v>5</v>
      </c>
      <c r="D9" s="250">
        <v>5</v>
      </c>
      <c r="E9" s="254">
        <v>3</v>
      </c>
    </row>
    <row r="10" spans="1:5" ht="12.75">
      <c r="A10" s="90" t="s">
        <v>7</v>
      </c>
      <c r="B10" s="247" t="s">
        <v>402</v>
      </c>
      <c r="C10" s="1">
        <v>3</v>
      </c>
      <c r="D10" s="250">
        <v>3</v>
      </c>
      <c r="E10" s="254">
        <v>2</v>
      </c>
    </row>
    <row r="11" spans="1:5" ht="12.75">
      <c r="A11" s="85" t="s">
        <v>8</v>
      </c>
      <c r="B11" s="247" t="s">
        <v>402</v>
      </c>
      <c r="C11" s="1">
        <v>17</v>
      </c>
      <c r="D11" s="250">
        <v>17</v>
      </c>
      <c r="E11" s="254">
        <v>9</v>
      </c>
    </row>
    <row r="12" spans="1:5" ht="12.75">
      <c r="A12" s="85" t="s">
        <v>9</v>
      </c>
      <c r="B12" s="247" t="s">
        <v>402</v>
      </c>
      <c r="C12" s="1">
        <v>3</v>
      </c>
      <c r="D12" s="250">
        <v>3</v>
      </c>
      <c r="E12" s="254">
        <v>2</v>
      </c>
    </row>
    <row r="13" spans="1:5" ht="12.75">
      <c r="A13" s="85" t="s">
        <v>10</v>
      </c>
      <c r="B13" s="247" t="s">
        <v>402</v>
      </c>
      <c r="C13" s="1">
        <v>5</v>
      </c>
      <c r="D13" s="250">
        <v>5</v>
      </c>
      <c r="E13" s="254">
        <v>3</v>
      </c>
    </row>
    <row r="14" spans="1:5" ht="12.75">
      <c r="A14" s="85" t="s">
        <v>11</v>
      </c>
      <c r="B14" s="247" t="s">
        <v>402</v>
      </c>
      <c r="C14" s="1">
        <v>11</v>
      </c>
      <c r="D14" s="250">
        <v>11</v>
      </c>
      <c r="E14" s="254">
        <v>6</v>
      </c>
    </row>
    <row r="15" spans="1:5" ht="12.75">
      <c r="A15" s="85" t="s">
        <v>12</v>
      </c>
      <c r="B15" s="247" t="s">
        <v>402</v>
      </c>
      <c r="C15" s="1">
        <v>4</v>
      </c>
      <c r="D15" s="250">
        <v>4</v>
      </c>
      <c r="E15" s="254">
        <v>2</v>
      </c>
    </row>
    <row r="16" spans="1:5" ht="12.75">
      <c r="A16" s="85" t="s">
        <v>69</v>
      </c>
      <c r="B16" s="247" t="s">
        <v>402</v>
      </c>
      <c r="C16" s="1">
        <v>13</v>
      </c>
      <c r="D16" s="250">
        <v>13</v>
      </c>
      <c r="E16" s="254">
        <v>7</v>
      </c>
    </row>
    <row r="17" spans="1:5" ht="12.75">
      <c r="A17" s="85" t="s">
        <v>14</v>
      </c>
      <c r="B17" s="247" t="s">
        <v>402</v>
      </c>
      <c r="C17" s="1">
        <v>3</v>
      </c>
      <c r="D17" s="250">
        <v>3</v>
      </c>
      <c r="E17" s="254">
        <v>2</v>
      </c>
    </row>
    <row r="18" spans="1:5" ht="12.75">
      <c r="A18" s="85" t="s">
        <v>15</v>
      </c>
      <c r="B18" s="247" t="s">
        <v>402</v>
      </c>
      <c r="C18" s="1">
        <v>3</v>
      </c>
      <c r="D18" s="250">
        <v>3</v>
      </c>
      <c r="E18" s="254">
        <v>2</v>
      </c>
    </row>
    <row r="19" spans="1:5" ht="12.75">
      <c r="A19" s="85" t="s">
        <v>16</v>
      </c>
      <c r="B19" s="247" t="s">
        <v>402</v>
      </c>
      <c r="C19" s="1">
        <v>5</v>
      </c>
      <c r="D19" s="250">
        <v>5</v>
      </c>
      <c r="E19" s="254">
        <v>3</v>
      </c>
    </row>
    <row r="20" spans="1:5" ht="12.75">
      <c r="A20" s="85" t="s">
        <v>17</v>
      </c>
      <c r="B20" s="247" t="s">
        <v>402</v>
      </c>
      <c r="C20" s="1">
        <v>4</v>
      </c>
      <c r="D20" s="250">
        <v>4</v>
      </c>
      <c r="E20" s="254">
        <v>3</v>
      </c>
    </row>
    <row r="21" spans="1:5" ht="12.75">
      <c r="A21" s="85" t="s">
        <v>18</v>
      </c>
      <c r="B21" s="247" t="s">
        <v>402</v>
      </c>
      <c r="C21" s="1">
        <v>4</v>
      </c>
      <c r="D21" s="250">
        <v>4</v>
      </c>
      <c r="E21" s="254">
        <v>3</v>
      </c>
    </row>
    <row r="22" spans="1:5" ht="12.75">
      <c r="A22" s="85" t="s">
        <v>19</v>
      </c>
      <c r="B22" s="247" t="s">
        <v>402</v>
      </c>
      <c r="C22" s="1">
        <v>7</v>
      </c>
      <c r="D22" s="250">
        <v>7</v>
      </c>
      <c r="E22" s="254">
        <v>4</v>
      </c>
    </row>
    <row r="23" spans="1:5" ht="12.75">
      <c r="A23" s="85" t="s">
        <v>20</v>
      </c>
      <c r="B23" s="247" t="s">
        <v>402</v>
      </c>
      <c r="C23" s="1">
        <v>2</v>
      </c>
      <c r="D23" s="250">
        <v>2</v>
      </c>
      <c r="E23" s="254">
        <v>2</v>
      </c>
    </row>
    <row r="24" spans="1:5" ht="12.75">
      <c r="A24" s="85" t="s">
        <v>21</v>
      </c>
      <c r="B24" s="247" t="s">
        <v>402</v>
      </c>
      <c r="C24" s="1">
        <v>10</v>
      </c>
      <c r="D24" s="250">
        <v>10</v>
      </c>
      <c r="E24" s="254">
        <v>6</v>
      </c>
    </row>
    <row r="25" spans="1:5" ht="12.75">
      <c r="A25" s="85" t="s">
        <v>22</v>
      </c>
      <c r="B25" s="247" t="s">
        <v>402</v>
      </c>
      <c r="C25" s="1">
        <v>3</v>
      </c>
      <c r="D25" s="250">
        <v>3</v>
      </c>
      <c r="E25" s="254">
        <v>3</v>
      </c>
    </row>
    <row r="26" spans="1:5" ht="12.75">
      <c r="A26" s="85" t="s">
        <v>23</v>
      </c>
      <c r="B26" s="247" t="s">
        <v>402</v>
      </c>
      <c r="C26" s="1">
        <v>0</v>
      </c>
      <c r="D26" s="250">
        <v>0</v>
      </c>
      <c r="E26" s="254">
        <v>0</v>
      </c>
    </row>
    <row r="27" spans="1:5" ht="12.75">
      <c r="A27" s="85" t="s">
        <v>24</v>
      </c>
      <c r="B27" s="247" t="s">
        <v>402</v>
      </c>
      <c r="C27" s="1">
        <v>3</v>
      </c>
      <c r="D27" s="250">
        <v>3</v>
      </c>
      <c r="E27" s="254">
        <v>2</v>
      </c>
    </row>
    <row r="28" spans="1:5" ht="12.75">
      <c r="A28" s="85" t="s">
        <v>25</v>
      </c>
      <c r="B28" s="247" t="s">
        <v>402</v>
      </c>
      <c r="C28" s="1">
        <v>8</v>
      </c>
      <c r="D28" s="250">
        <v>8</v>
      </c>
      <c r="E28" s="254">
        <v>5</v>
      </c>
    </row>
    <row r="29" spans="1:5" ht="12.75">
      <c r="A29" s="85" t="s">
        <v>26</v>
      </c>
      <c r="B29" s="247" t="s">
        <v>402</v>
      </c>
      <c r="C29" s="1">
        <v>3</v>
      </c>
      <c r="D29" s="250">
        <v>3</v>
      </c>
      <c r="E29" s="255">
        <v>2</v>
      </c>
    </row>
    <row r="30" spans="1:5" ht="12.75">
      <c r="A30" s="85" t="s">
        <v>27</v>
      </c>
      <c r="B30" s="247" t="s">
        <v>402</v>
      </c>
      <c r="C30" s="1">
        <v>2</v>
      </c>
      <c r="D30" s="250">
        <v>2</v>
      </c>
      <c r="E30" s="254">
        <v>2</v>
      </c>
    </row>
    <row r="31" spans="1:5" ht="12.75">
      <c r="A31" s="85" t="s">
        <v>28</v>
      </c>
      <c r="B31" s="247" t="s">
        <v>402</v>
      </c>
      <c r="C31" s="1">
        <v>3</v>
      </c>
      <c r="D31" s="250">
        <v>3</v>
      </c>
      <c r="E31" s="254">
        <v>2</v>
      </c>
    </row>
    <row r="32" spans="1:5" ht="12.75">
      <c r="A32" s="85" t="s">
        <v>29</v>
      </c>
      <c r="B32" s="247" t="s">
        <v>402</v>
      </c>
      <c r="C32" s="1">
        <v>7</v>
      </c>
      <c r="D32" s="250">
        <v>7</v>
      </c>
      <c r="E32" s="254">
        <v>4</v>
      </c>
    </row>
    <row r="33" spans="1:5" ht="12.75">
      <c r="A33" s="85" t="s">
        <v>30</v>
      </c>
      <c r="B33" s="247" t="s">
        <v>402</v>
      </c>
      <c r="C33" s="1">
        <v>3</v>
      </c>
      <c r="D33" s="250">
        <v>3</v>
      </c>
      <c r="E33" s="254">
        <v>2</v>
      </c>
    </row>
    <row r="34" spans="1:5" ht="12.75">
      <c r="A34" s="85" t="s">
        <v>31</v>
      </c>
      <c r="B34" s="247" t="s">
        <v>402</v>
      </c>
      <c r="C34" s="1">
        <v>2</v>
      </c>
      <c r="D34" s="250">
        <v>2</v>
      </c>
      <c r="E34" s="254">
        <v>2</v>
      </c>
    </row>
    <row r="35" spans="1:5" ht="12.75">
      <c r="A35" s="85" t="s">
        <v>32</v>
      </c>
      <c r="B35" s="247" t="s">
        <v>402</v>
      </c>
      <c r="C35" s="1">
        <v>8</v>
      </c>
      <c r="D35" s="250">
        <v>8</v>
      </c>
      <c r="E35" s="254">
        <v>4</v>
      </c>
    </row>
    <row r="36" spans="1:5" ht="12.75">
      <c r="A36" s="85" t="s">
        <v>33</v>
      </c>
      <c r="B36" s="247" t="s">
        <v>402</v>
      </c>
      <c r="C36" s="1">
        <v>7</v>
      </c>
      <c r="D36" s="250">
        <v>7</v>
      </c>
      <c r="E36" s="254">
        <v>5</v>
      </c>
    </row>
    <row r="37" spans="1:5" ht="12.75">
      <c r="A37" s="85" t="s">
        <v>34</v>
      </c>
      <c r="B37" s="247" t="s">
        <v>402</v>
      </c>
      <c r="C37" s="1">
        <v>6</v>
      </c>
      <c r="D37" s="250">
        <v>6</v>
      </c>
      <c r="E37" s="254">
        <v>3</v>
      </c>
    </row>
    <row r="38" spans="1:5" ht="12.75">
      <c r="A38" s="85" t="s">
        <v>35</v>
      </c>
      <c r="B38" s="247" t="s">
        <v>402</v>
      </c>
      <c r="C38" s="1">
        <v>8</v>
      </c>
      <c r="D38" s="250">
        <v>8</v>
      </c>
      <c r="E38" s="254">
        <v>4</v>
      </c>
    </row>
    <row r="39" spans="1:5" ht="12.75">
      <c r="A39" s="85" t="s">
        <v>36</v>
      </c>
      <c r="B39" s="247" t="s">
        <v>402</v>
      </c>
      <c r="C39" s="1">
        <v>5</v>
      </c>
      <c r="D39" s="250">
        <v>5</v>
      </c>
      <c r="E39" s="254">
        <v>4</v>
      </c>
    </row>
    <row r="40" spans="1:5" ht="12.75">
      <c r="A40" s="85" t="s">
        <v>37</v>
      </c>
      <c r="B40" s="247" t="s">
        <v>402</v>
      </c>
      <c r="C40" s="1">
        <v>3</v>
      </c>
      <c r="D40" s="250">
        <v>3</v>
      </c>
      <c r="E40" s="254">
        <v>3</v>
      </c>
    </row>
    <row r="41" spans="1:5" ht="12.75">
      <c r="A41" s="85" t="s">
        <v>38</v>
      </c>
      <c r="B41" s="247" t="s">
        <v>402</v>
      </c>
      <c r="C41" s="1">
        <v>10</v>
      </c>
      <c r="D41" s="250">
        <v>10</v>
      </c>
      <c r="E41" s="254">
        <v>7</v>
      </c>
    </row>
    <row r="42" spans="1:5" ht="12.75">
      <c r="A42" s="85" t="s">
        <v>39</v>
      </c>
      <c r="B42" s="247" t="s">
        <v>402</v>
      </c>
      <c r="C42" s="1">
        <v>5</v>
      </c>
      <c r="D42" s="250">
        <v>5</v>
      </c>
      <c r="E42" s="254">
        <v>4</v>
      </c>
    </row>
    <row r="43" spans="1:5" ht="12.75">
      <c r="A43" s="85" t="s">
        <v>40</v>
      </c>
      <c r="B43" s="247" t="s">
        <v>402</v>
      </c>
      <c r="C43" s="1">
        <v>10</v>
      </c>
      <c r="D43" s="250">
        <v>10</v>
      </c>
      <c r="E43" s="254">
        <v>8</v>
      </c>
    </row>
    <row r="44" spans="1:5" ht="12.75">
      <c r="A44" s="85" t="s">
        <v>41</v>
      </c>
      <c r="B44" s="247" t="s">
        <v>402</v>
      </c>
      <c r="C44" s="1">
        <v>5</v>
      </c>
      <c r="D44" s="250">
        <v>5</v>
      </c>
      <c r="E44" s="254">
        <v>3</v>
      </c>
    </row>
    <row r="45" spans="1:5" ht="12.75">
      <c r="A45" s="85" t="s">
        <v>42</v>
      </c>
      <c r="B45" s="247" t="s">
        <v>402</v>
      </c>
      <c r="C45" s="1">
        <v>4</v>
      </c>
      <c r="D45" s="250">
        <v>4</v>
      </c>
      <c r="E45" s="254">
        <v>2</v>
      </c>
    </row>
    <row r="46" spans="1:5" ht="12.75">
      <c r="A46" s="85" t="s">
        <v>43</v>
      </c>
      <c r="B46" s="247" t="s">
        <v>402</v>
      </c>
      <c r="C46" s="1">
        <v>2</v>
      </c>
      <c r="D46" s="250">
        <v>2</v>
      </c>
      <c r="E46" s="254">
        <v>2</v>
      </c>
    </row>
    <row r="47" spans="1:5" ht="12.75">
      <c r="A47" s="85" t="s">
        <v>44</v>
      </c>
      <c r="B47" s="247" t="s">
        <v>402</v>
      </c>
      <c r="C47" s="1">
        <v>8</v>
      </c>
      <c r="D47" s="250">
        <v>8</v>
      </c>
      <c r="E47" s="254">
        <v>5</v>
      </c>
    </row>
    <row r="48" spans="1:5" ht="12.75">
      <c r="A48" s="85" t="s">
        <v>45</v>
      </c>
      <c r="B48" s="247" t="s">
        <v>402</v>
      </c>
      <c r="C48" s="1">
        <v>2</v>
      </c>
      <c r="D48" s="250">
        <v>2</v>
      </c>
      <c r="E48" s="254">
        <v>2</v>
      </c>
    </row>
    <row r="49" spans="1:5" ht="12.75">
      <c r="A49" s="85" t="s">
        <v>46</v>
      </c>
      <c r="B49" s="247" t="s">
        <v>402</v>
      </c>
      <c r="C49" s="1">
        <v>8</v>
      </c>
      <c r="D49" s="250">
        <v>8</v>
      </c>
      <c r="E49" s="254">
        <v>6</v>
      </c>
    </row>
    <row r="50" spans="1:5" ht="12.75">
      <c r="A50" s="85" t="s">
        <v>47</v>
      </c>
      <c r="B50" s="247" t="s">
        <v>402</v>
      </c>
      <c r="C50" s="1">
        <v>14</v>
      </c>
      <c r="D50" s="250">
        <v>14</v>
      </c>
      <c r="E50" s="254">
        <v>8</v>
      </c>
    </row>
    <row r="51" spans="1:5" ht="12.75">
      <c r="A51" s="85" t="s">
        <v>70</v>
      </c>
      <c r="B51" s="247" t="s">
        <v>402</v>
      </c>
      <c r="C51" s="1">
        <v>11</v>
      </c>
      <c r="D51" s="250">
        <v>11</v>
      </c>
      <c r="E51" s="254">
        <v>7</v>
      </c>
    </row>
    <row r="52" spans="1:5" ht="12.75">
      <c r="A52" s="85" t="s">
        <v>48</v>
      </c>
      <c r="B52" s="247" t="s">
        <v>402</v>
      </c>
      <c r="C52" s="1">
        <v>2</v>
      </c>
      <c r="D52" s="250">
        <v>2</v>
      </c>
      <c r="E52" s="254">
        <v>1</v>
      </c>
    </row>
    <row r="53" spans="1:5" ht="12.75">
      <c r="A53" s="85" t="s">
        <v>49</v>
      </c>
      <c r="B53" s="247" t="s">
        <v>402</v>
      </c>
      <c r="C53" s="1">
        <v>8</v>
      </c>
      <c r="D53" s="250">
        <v>8</v>
      </c>
      <c r="E53" s="254">
        <v>6</v>
      </c>
    </row>
    <row r="54" spans="1:5" ht="12.75">
      <c r="A54" s="85" t="s">
        <v>50</v>
      </c>
      <c r="B54" s="247" t="s">
        <v>402</v>
      </c>
      <c r="C54" s="1">
        <v>2</v>
      </c>
      <c r="D54" s="250">
        <v>2</v>
      </c>
      <c r="E54" s="254">
        <v>2</v>
      </c>
    </row>
    <row r="55" spans="1:5" ht="12.75">
      <c r="A55" s="85" t="s">
        <v>51</v>
      </c>
      <c r="B55" s="247" t="s">
        <v>402</v>
      </c>
      <c r="C55" s="1">
        <v>12</v>
      </c>
      <c r="D55" s="250">
        <v>12</v>
      </c>
      <c r="E55" s="254">
        <v>9</v>
      </c>
    </row>
    <row r="56" spans="1:5" ht="12.75">
      <c r="A56" s="85" t="s">
        <v>52</v>
      </c>
      <c r="B56" s="247" t="s">
        <v>402</v>
      </c>
      <c r="C56" s="1">
        <v>3</v>
      </c>
      <c r="D56" s="250">
        <v>3</v>
      </c>
      <c r="E56" s="254">
        <v>3</v>
      </c>
    </row>
    <row r="57" spans="1:5" ht="12.75">
      <c r="A57" s="90" t="s">
        <v>53</v>
      </c>
      <c r="B57" s="247" t="s">
        <v>402</v>
      </c>
      <c r="C57" s="1">
        <v>5</v>
      </c>
      <c r="D57" s="250">
        <v>5</v>
      </c>
      <c r="E57" s="254">
        <v>4</v>
      </c>
    </row>
    <row r="58" spans="1:5" ht="12.75">
      <c r="A58" s="253" t="s">
        <v>54</v>
      </c>
      <c r="B58" s="247" t="s">
        <v>402</v>
      </c>
      <c r="C58" s="1">
        <v>34</v>
      </c>
      <c r="D58" s="250">
        <v>34</v>
      </c>
      <c r="E58" s="254">
        <v>23</v>
      </c>
    </row>
    <row r="59" spans="1:5" ht="12.75">
      <c r="A59" s="253" t="s">
        <v>406</v>
      </c>
      <c r="B59" s="247" t="s">
        <v>402</v>
      </c>
      <c r="C59" s="1">
        <v>6</v>
      </c>
      <c r="D59" s="250">
        <v>6</v>
      </c>
      <c r="E59" s="254">
        <v>4</v>
      </c>
    </row>
    <row r="60" spans="1:5" ht="12.75">
      <c r="A60" s="85" t="s">
        <v>56</v>
      </c>
      <c r="B60" s="247" t="s">
        <v>402</v>
      </c>
      <c r="C60" s="1">
        <v>0</v>
      </c>
      <c r="D60" s="250">
        <v>0</v>
      </c>
      <c r="E60" s="254">
        <v>0</v>
      </c>
    </row>
    <row r="61" spans="1:5" ht="12.75">
      <c r="A61" s="85" t="s">
        <v>57</v>
      </c>
      <c r="B61" s="247" t="s">
        <v>402</v>
      </c>
      <c r="C61" s="1">
        <v>0</v>
      </c>
      <c r="D61" s="250">
        <v>0</v>
      </c>
      <c r="E61" s="254">
        <v>0</v>
      </c>
    </row>
    <row r="62" spans="1:5" ht="12.75">
      <c r="A62" s="85" t="s">
        <v>58</v>
      </c>
      <c r="B62" s="247" t="s">
        <v>402</v>
      </c>
      <c r="C62" s="1">
        <v>6</v>
      </c>
      <c r="D62" s="250">
        <v>6</v>
      </c>
      <c r="E62" s="254">
        <v>4</v>
      </c>
    </row>
    <row r="63" spans="1:5" ht="12.75">
      <c r="A63" s="85" t="s">
        <v>75</v>
      </c>
      <c r="B63" s="247" t="s">
        <v>402</v>
      </c>
      <c r="C63" s="1">
        <v>8</v>
      </c>
      <c r="D63" s="250">
        <v>8</v>
      </c>
      <c r="E63" s="254">
        <v>8</v>
      </c>
    </row>
    <row r="64" spans="1:5" ht="12.75">
      <c r="A64" s="85" t="s">
        <v>64</v>
      </c>
      <c r="B64" s="247" t="s">
        <v>402</v>
      </c>
      <c r="C64" s="1">
        <v>4</v>
      </c>
      <c r="D64" s="250">
        <v>4</v>
      </c>
      <c r="E64" s="254">
        <v>4</v>
      </c>
    </row>
    <row r="65" spans="1:5" ht="12.75">
      <c r="A65" s="34" t="s">
        <v>59</v>
      </c>
      <c r="B65" s="6">
        <v>61</v>
      </c>
      <c r="C65" s="6">
        <f>SUM(C2:C64)</f>
        <v>391</v>
      </c>
      <c r="D65" s="251">
        <v>391</v>
      </c>
      <c r="E65" s="256">
        <f>SUM(E2:E64)</f>
        <v>256</v>
      </c>
    </row>
  </sheetData>
  <printOptions horizontalCentered="1" gridLines="1"/>
  <pageMargins left="0.7" right="0.7" top="0.43514297554910902" bottom="0.75" header="0" footer="0"/>
  <pageSetup paperSize="9" fitToHeight="0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90" sqref="F90"/>
    </sheetView>
  </sheetViews>
  <sheetFormatPr defaultColWidth="14.42578125" defaultRowHeight="15.75" customHeight="1"/>
  <cols>
    <col min="1" max="1" width="16.7109375" customWidth="1"/>
    <col min="2" max="2" width="18.42578125" customWidth="1"/>
    <col min="3" max="3" width="22" customWidth="1"/>
    <col min="4" max="4" width="22.140625" customWidth="1"/>
    <col min="5" max="5" width="38.42578125" customWidth="1"/>
    <col min="6" max="13" width="18.5703125" customWidth="1"/>
    <col min="14" max="14" width="16.7109375" customWidth="1"/>
    <col min="15" max="15" width="14.140625" customWidth="1"/>
    <col min="16" max="16" width="21.140625" customWidth="1"/>
    <col min="17" max="18" width="16.5703125" customWidth="1"/>
    <col min="19" max="20" width="19.140625" customWidth="1"/>
    <col min="21" max="21" width="18.85546875" customWidth="1"/>
    <col min="22" max="22" width="17.140625" customWidth="1"/>
    <col min="23" max="23" width="21" customWidth="1"/>
    <col min="24" max="24" width="15.5703125" customWidth="1"/>
    <col min="25" max="26" width="15.85546875" customWidth="1"/>
  </cols>
  <sheetData>
    <row r="1" spans="1:26" ht="15">
      <c r="A1" s="143"/>
      <c r="B1" s="234" t="s">
        <v>230</v>
      </c>
      <c r="C1" s="219"/>
      <c r="D1" s="219"/>
      <c r="E1" s="220"/>
      <c r="F1" s="235" t="s">
        <v>231</v>
      </c>
      <c r="G1" s="236"/>
      <c r="H1" s="236"/>
      <c r="I1" s="236"/>
      <c r="J1" s="236"/>
      <c r="K1" s="236"/>
      <c r="L1" s="237"/>
      <c r="M1" s="144"/>
      <c r="N1" s="144"/>
      <c r="O1" s="145" t="s">
        <v>232</v>
      </c>
      <c r="P1" s="144"/>
      <c r="Q1" s="144"/>
      <c r="R1" s="144"/>
      <c r="S1" s="146"/>
      <c r="T1" s="235" t="s">
        <v>233</v>
      </c>
      <c r="U1" s="219"/>
      <c r="V1" s="219"/>
      <c r="W1" s="219"/>
      <c r="X1" s="219"/>
      <c r="Y1" s="219"/>
      <c r="Z1" s="220"/>
    </row>
    <row r="2" spans="1:26" ht="12.75" customHeight="1">
      <c r="A2" s="239" t="s">
        <v>223</v>
      </c>
      <c r="B2" s="239" t="s">
        <v>234</v>
      </c>
      <c r="C2" s="239" t="s">
        <v>235</v>
      </c>
      <c r="D2" s="239" t="s">
        <v>236</v>
      </c>
      <c r="E2" s="239" t="s">
        <v>237</v>
      </c>
      <c r="F2" s="231" t="s">
        <v>238</v>
      </c>
      <c r="G2" s="231" t="s">
        <v>239</v>
      </c>
      <c r="H2" s="231" t="s">
        <v>240</v>
      </c>
      <c r="I2" s="231" t="s">
        <v>241</v>
      </c>
      <c r="J2" s="231" t="s">
        <v>242</v>
      </c>
      <c r="K2" s="231" t="s">
        <v>243</v>
      </c>
      <c r="L2" s="231" t="s">
        <v>244</v>
      </c>
      <c r="M2" s="239" t="s">
        <v>245</v>
      </c>
      <c r="N2" s="239" t="s">
        <v>246</v>
      </c>
      <c r="O2" s="240" t="s">
        <v>247</v>
      </c>
      <c r="P2" s="239" t="s">
        <v>248</v>
      </c>
      <c r="Q2" s="239" t="s">
        <v>249</v>
      </c>
      <c r="R2" s="239" t="s">
        <v>250</v>
      </c>
      <c r="S2" s="239" t="s">
        <v>251</v>
      </c>
      <c r="T2" s="231" t="s">
        <v>252</v>
      </c>
      <c r="U2" s="231" t="s">
        <v>253</v>
      </c>
      <c r="V2" s="232" t="s">
        <v>254</v>
      </c>
      <c r="W2" s="231" t="s">
        <v>255</v>
      </c>
      <c r="X2" s="231" t="s">
        <v>256</v>
      </c>
      <c r="Y2" s="231" t="s">
        <v>257</v>
      </c>
      <c r="Z2" s="231" t="s">
        <v>258</v>
      </c>
    </row>
    <row r="3" spans="1:26" ht="147" customHeight="1">
      <c r="A3" s="212"/>
      <c r="B3" s="212"/>
      <c r="C3" s="212"/>
      <c r="D3" s="212"/>
      <c r="E3" s="212"/>
      <c r="F3" s="238"/>
      <c r="G3" s="238"/>
      <c r="H3" s="238"/>
      <c r="I3" s="238"/>
      <c r="J3" s="238"/>
      <c r="K3" s="238"/>
      <c r="L3" s="238"/>
      <c r="M3" s="212"/>
      <c r="N3" s="212"/>
      <c r="O3" s="233"/>
      <c r="P3" s="212"/>
      <c r="Q3" s="212"/>
      <c r="R3" s="212"/>
      <c r="S3" s="212"/>
      <c r="T3" s="212"/>
      <c r="U3" s="212"/>
      <c r="V3" s="233"/>
      <c r="W3" s="212"/>
      <c r="X3" s="212"/>
      <c r="Y3" s="212"/>
      <c r="Z3" s="212"/>
    </row>
    <row r="4" spans="1:26" ht="1.5" customHeight="1">
      <c r="A4" s="147" t="s">
        <v>200</v>
      </c>
      <c r="B4" s="147"/>
      <c r="C4" s="147"/>
      <c r="D4" s="147"/>
      <c r="E4" s="147"/>
      <c r="F4" s="148">
        <v>43866</v>
      </c>
      <c r="G4" s="149">
        <v>3</v>
      </c>
      <c r="H4" s="150">
        <v>43834</v>
      </c>
      <c r="I4" s="149" t="s">
        <v>259</v>
      </c>
      <c r="J4" s="149" t="s">
        <v>260</v>
      </c>
      <c r="K4" s="151"/>
      <c r="L4" s="148">
        <v>43867</v>
      </c>
      <c r="M4" s="148">
        <v>43866</v>
      </c>
      <c r="N4" s="149">
        <v>3</v>
      </c>
      <c r="O4" s="150">
        <v>43834</v>
      </c>
      <c r="P4" s="149" t="s">
        <v>259</v>
      </c>
      <c r="Q4" s="149" t="s">
        <v>260</v>
      </c>
      <c r="R4" s="151" t="s">
        <v>261</v>
      </c>
      <c r="S4" s="148">
        <v>43867</v>
      </c>
      <c r="T4" s="148">
        <v>43866</v>
      </c>
      <c r="U4" s="149">
        <v>3</v>
      </c>
      <c r="V4" s="150">
        <v>43834</v>
      </c>
      <c r="W4" s="149" t="s">
        <v>259</v>
      </c>
      <c r="X4" s="149" t="s">
        <v>260</v>
      </c>
      <c r="Y4" s="151" t="s">
        <v>261</v>
      </c>
      <c r="Z4" s="148">
        <v>43867</v>
      </c>
    </row>
    <row r="5" spans="1:26" ht="16.5" customHeight="1">
      <c r="A5" s="136" t="s">
        <v>0</v>
      </c>
      <c r="B5" s="136">
        <v>0</v>
      </c>
      <c r="C5" s="136">
        <v>0</v>
      </c>
      <c r="D5" s="136">
        <v>0</v>
      </c>
      <c r="E5" s="136">
        <v>0</v>
      </c>
      <c r="F5" s="3">
        <v>0</v>
      </c>
      <c r="G5" s="107">
        <v>26</v>
      </c>
      <c r="H5" s="3" t="s">
        <v>262</v>
      </c>
      <c r="I5" s="3" t="s">
        <v>262</v>
      </c>
      <c r="J5" s="3" t="s">
        <v>262</v>
      </c>
      <c r="K5" s="140" t="s">
        <v>262</v>
      </c>
      <c r="L5" s="3" t="s">
        <v>262</v>
      </c>
      <c r="M5" s="152" t="s">
        <v>262</v>
      </c>
      <c r="N5" s="152">
        <v>26</v>
      </c>
      <c r="O5" s="152" t="s">
        <v>262</v>
      </c>
      <c r="P5" s="152" t="s">
        <v>262</v>
      </c>
      <c r="Q5" s="152" t="s">
        <v>262</v>
      </c>
      <c r="R5" s="153" t="s">
        <v>262</v>
      </c>
      <c r="S5" s="152" t="s">
        <v>263</v>
      </c>
      <c r="T5" s="3" t="s">
        <v>262</v>
      </c>
      <c r="U5" s="107">
        <v>27</v>
      </c>
      <c r="V5" s="3" t="s">
        <v>262</v>
      </c>
      <c r="W5" s="3" t="s">
        <v>262</v>
      </c>
      <c r="X5" s="3" t="s">
        <v>262</v>
      </c>
      <c r="Y5" s="140" t="s">
        <v>262</v>
      </c>
      <c r="Z5" s="3" t="s">
        <v>262</v>
      </c>
    </row>
    <row r="6" spans="1:26" ht="43.5">
      <c r="A6" s="136" t="s">
        <v>66</v>
      </c>
      <c r="B6" s="136">
        <v>1</v>
      </c>
      <c r="C6" s="154" t="s">
        <v>191</v>
      </c>
      <c r="D6" s="154" t="s">
        <v>264</v>
      </c>
      <c r="E6" s="154" t="s">
        <v>63</v>
      </c>
      <c r="F6" s="7">
        <v>0</v>
      </c>
      <c r="G6" s="3">
        <v>19</v>
      </c>
      <c r="H6" s="3" t="s">
        <v>262</v>
      </c>
      <c r="I6" s="3" t="s">
        <v>262</v>
      </c>
      <c r="J6" s="3" t="s">
        <v>262</v>
      </c>
      <c r="K6" s="140" t="s">
        <v>262</v>
      </c>
      <c r="L6" s="3" t="s">
        <v>262</v>
      </c>
      <c r="M6" s="152" t="s">
        <v>262</v>
      </c>
      <c r="N6" s="152">
        <v>13</v>
      </c>
      <c r="O6" s="152" t="s">
        <v>262</v>
      </c>
      <c r="P6" s="152" t="s">
        <v>262</v>
      </c>
      <c r="Q6" s="152" t="s">
        <v>262</v>
      </c>
      <c r="R6" s="153" t="s">
        <v>262</v>
      </c>
      <c r="S6" s="152" t="s">
        <v>263</v>
      </c>
      <c r="T6" s="3" t="s">
        <v>262</v>
      </c>
      <c r="U6" s="3">
        <v>20</v>
      </c>
      <c r="V6" s="3" t="s">
        <v>262</v>
      </c>
      <c r="W6" s="3" t="s">
        <v>262</v>
      </c>
      <c r="X6" s="3" t="s">
        <v>262</v>
      </c>
      <c r="Y6" s="140" t="s">
        <v>262</v>
      </c>
      <c r="Z6" s="3"/>
    </row>
    <row r="7" spans="1:26" ht="18" customHeight="1">
      <c r="A7" s="241" t="s">
        <v>1</v>
      </c>
      <c r="B7" s="241">
        <v>2</v>
      </c>
      <c r="C7" s="136" t="s">
        <v>193</v>
      </c>
      <c r="D7" s="136" t="s">
        <v>265</v>
      </c>
      <c r="E7" s="154" t="s">
        <v>266</v>
      </c>
      <c r="F7" s="3">
        <v>1</v>
      </c>
      <c r="G7" s="3">
        <v>18</v>
      </c>
      <c r="H7" s="3" t="s">
        <v>262</v>
      </c>
      <c r="I7" s="3" t="s">
        <v>262</v>
      </c>
      <c r="J7" s="3" t="s">
        <v>262</v>
      </c>
      <c r="K7" s="140" t="s">
        <v>227</v>
      </c>
      <c r="L7" s="3" t="s">
        <v>267</v>
      </c>
      <c r="M7" s="155">
        <v>44197</v>
      </c>
      <c r="N7" s="152">
        <v>18</v>
      </c>
      <c r="O7" s="152" t="s">
        <v>262</v>
      </c>
      <c r="P7" s="152" t="s">
        <v>267</v>
      </c>
      <c r="Q7" s="152" t="s">
        <v>262</v>
      </c>
      <c r="R7" s="153" t="s">
        <v>268</v>
      </c>
      <c r="S7" s="152" t="s">
        <v>260</v>
      </c>
      <c r="T7" s="3" t="s">
        <v>263</v>
      </c>
      <c r="U7" s="3">
        <v>19</v>
      </c>
      <c r="V7" s="3" t="s">
        <v>262</v>
      </c>
      <c r="W7" s="3" t="s">
        <v>262</v>
      </c>
      <c r="X7" s="3" t="s">
        <v>262</v>
      </c>
      <c r="Y7" s="140" t="s">
        <v>269</v>
      </c>
      <c r="Z7" s="3" t="s">
        <v>270</v>
      </c>
    </row>
    <row r="8" spans="1:26" ht="16.5" customHeight="1">
      <c r="A8" s="212"/>
      <c r="B8" s="212"/>
      <c r="C8" s="136" t="s">
        <v>195</v>
      </c>
      <c r="D8" s="136" t="s">
        <v>265</v>
      </c>
      <c r="E8" s="136" t="s">
        <v>266</v>
      </c>
      <c r="F8" s="107">
        <v>1</v>
      </c>
      <c r="G8" s="107"/>
      <c r="H8" s="107"/>
      <c r="I8" s="107"/>
      <c r="J8" s="107"/>
      <c r="K8" s="156"/>
      <c r="L8" s="107"/>
      <c r="M8" s="152"/>
      <c r="N8" s="152"/>
      <c r="O8" s="152"/>
      <c r="P8" s="152"/>
      <c r="Q8" s="152"/>
      <c r="R8" s="157"/>
      <c r="S8" s="152"/>
      <c r="T8" s="107"/>
      <c r="U8" s="107"/>
      <c r="V8" s="107"/>
      <c r="W8" s="107"/>
      <c r="X8" s="107"/>
      <c r="Y8" s="156"/>
      <c r="Z8" s="107"/>
    </row>
    <row r="9" spans="1:26" ht="27.75" customHeight="1">
      <c r="A9" s="136" t="s">
        <v>2</v>
      </c>
      <c r="B9" s="136">
        <v>0</v>
      </c>
      <c r="C9" s="136">
        <v>0</v>
      </c>
      <c r="D9" s="136">
        <v>0</v>
      </c>
      <c r="E9" s="136">
        <v>0</v>
      </c>
      <c r="F9" s="107">
        <v>0</v>
      </c>
      <c r="G9" s="107">
        <v>0</v>
      </c>
      <c r="H9" s="107" t="s">
        <v>262</v>
      </c>
      <c r="I9" s="107" t="s">
        <v>262</v>
      </c>
      <c r="J9" s="107" t="s">
        <v>262</v>
      </c>
      <c r="K9" s="156">
        <v>0</v>
      </c>
      <c r="L9" s="107">
        <v>0</v>
      </c>
      <c r="M9" s="152">
        <v>2</v>
      </c>
      <c r="N9" s="152">
        <v>18</v>
      </c>
      <c r="O9" s="152" t="s">
        <v>262</v>
      </c>
      <c r="P9" s="152" t="s">
        <v>262</v>
      </c>
      <c r="Q9" s="152" t="s">
        <v>262</v>
      </c>
      <c r="R9" s="157" t="s">
        <v>271</v>
      </c>
      <c r="S9" s="152">
        <v>34</v>
      </c>
      <c r="T9" s="107">
        <v>0</v>
      </c>
      <c r="U9" s="107" t="s">
        <v>272</v>
      </c>
      <c r="V9" s="107">
        <v>0</v>
      </c>
      <c r="W9" s="107">
        <v>0</v>
      </c>
      <c r="X9" s="107">
        <v>0</v>
      </c>
      <c r="Y9" s="156">
        <v>0</v>
      </c>
      <c r="Z9" s="107">
        <v>0</v>
      </c>
    </row>
    <row r="10" spans="1:26" ht="60">
      <c r="A10" s="136" t="s">
        <v>3</v>
      </c>
      <c r="B10" s="136">
        <v>0</v>
      </c>
      <c r="C10" s="136">
        <v>0</v>
      </c>
      <c r="D10" s="136">
        <v>0</v>
      </c>
      <c r="E10" s="136">
        <v>0</v>
      </c>
      <c r="F10" s="107">
        <v>0</v>
      </c>
      <c r="G10" s="107">
        <v>45</v>
      </c>
      <c r="H10" s="107" t="s">
        <v>262</v>
      </c>
      <c r="I10" s="107" t="s">
        <v>262</v>
      </c>
      <c r="J10" s="158" t="s">
        <v>262</v>
      </c>
      <c r="K10" s="158" t="s">
        <v>262</v>
      </c>
      <c r="L10" s="158" t="s">
        <v>262</v>
      </c>
      <c r="M10" s="152">
        <v>0</v>
      </c>
      <c r="N10" s="152">
        <v>45</v>
      </c>
      <c r="O10" s="152">
        <v>0</v>
      </c>
      <c r="P10" s="152">
        <v>0</v>
      </c>
      <c r="Q10" s="152">
        <v>0</v>
      </c>
      <c r="R10" s="153" t="s">
        <v>262</v>
      </c>
      <c r="S10" s="152">
        <v>0</v>
      </c>
      <c r="T10" s="107" t="s">
        <v>273</v>
      </c>
      <c r="U10" s="107">
        <v>45</v>
      </c>
      <c r="V10" s="107">
        <v>0</v>
      </c>
      <c r="W10" s="107">
        <v>0</v>
      </c>
      <c r="X10" s="107">
        <v>0</v>
      </c>
      <c r="Y10" s="140" t="s">
        <v>61</v>
      </c>
      <c r="Z10" s="107" t="s">
        <v>273</v>
      </c>
    </row>
    <row r="11" spans="1:26" ht="15">
      <c r="A11" s="136" t="s">
        <v>4</v>
      </c>
      <c r="B11" s="136">
        <v>0</v>
      </c>
      <c r="C11" s="136">
        <v>0</v>
      </c>
      <c r="D11" s="136">
        <v>0</v>
      </c>
      <c r="E11" s="136">
        <v>0</v>
      </c>
      <c r="F11" s="3">
        <v>0</v>
      </c>
      <c r="G11" s="3">
        <v>17</v>
      </c>
      <c r="H11" s="3" t="s">
        <v>262</v>
      </c>
      <c r="I11" s="3" t="s">
        <v>262</v>
      </c>
      <c r="J11" s="3" t="s">
        <v>262</v>
      </c>
      <c r="K11" s="140" t="s">
        <v>262</v>
      </c>
      <c r="L11" s="3"/>
      <c r="M11" s="152" t="s">
        <v>262</v>
      </c>
      <c r="N11" s="152">
        <v>17</v>
      </c>
      <c r="O11" s="152" t="s">
        <v>262</v>
      </c>
      <c r="P11" s="152" t="s">
        <v>262</v>
      </c>
      <c r="Q11" s="152" t="s">
        <v>262</v>
      </c>
      <c r="R11" s="153" t="s">
        <v>262</v>
      </c>
      <c r="S11" s="152" t="s">
        <v>263</v>
      </c>
      <c r="T11" s="3" t="s">
        <v>262</v>
      </c>
      <c r="U11" s="3">
        <v>17</v>
      </c>
      <c r="V11" s="3" t="s">
        <v>262</v>
      </c>
      <c r="W11" s="3">
        <v>0</v>
      </c>
      <c r="X11" s="3">
        <v>0</v>
      </c>
      <c r="Y11" s="140">
        <v>0</v>
      </c>
      <c r="Z11" s="3">
        <v>0</v>
      </c>
    </row>
    <row r="12" spans="1:26" ht="45">
      <c r="A12" s="136" t="s">
        <v>5</v>
      </c>
      <c r="B12" s="136">
        <v>0</v>
      </c>
      <c r="C12" s="136">
        <v>0</v>
      </c>
      <c r="D12" s="136">
        <v>0</v>
      </c>
      <c r="E12" s="136">
        <v>0</v>
      </c>
      <c r="F12" s="3">
        <v>1</v>
      </c>
      <c r="G12" s="3">
        <v>16</v>
      </c>
      <c r="H12" s="3" t="s">
        <v>262</v>
      </c>
      <c r="I12" s="3" t="s">
        <v>262</v>
      </c>
      <c r="J12" s="3" t="s">
        <v>263</v>
      </c>
      <c r="K12" s="140" t="s">
        <v>274</v>
      </c>
      <c r="L12" s="3" t="s">
        <v>263</v>
      </c>
      <c r="M12" s="152" t="s">
        <v>262</v>
      </c>
      <c r="N12" s="152">
        <v>16</v>
      </c>
      <c r="O12" s="152" t="s">
        <v>262</v>
      </c>
      <c r="P12" s="152" t="s">
        <v>262</v>
      </c>
      <c r="Q12" s="152" t="s">
        <v>262</v>
      </c>
      <c r="R12" s="153" t="s">
        <v>262</v>
      </c>
      <c r="S12" s="152" t="s">
        <v>263</v>
      </c>
      <c r="T12" s="3" t="s">
        <v>262</v>
      </c>
      <c r="U12" s="3">
        <v>16</v>
      </c>
      <c r="V12" s="3" t="s">
        <v>262</v>
      </c>
      <c r="W12" s="3" t="s">
        <v>262</v>
      </c>
      <c r="X12" s="3" t="s">
        <v>262</v>
      </c>
      <c r="Y12" s="140" t="s">
        <v>262</v>
      </c>
      <c r="Z12" s="3" t="s">
        <v>262</v>
      </c>
    </row>
    <row r="13" spans="1:26" ht="15">
      <c r="A13" s="136" t="s">
        <v>6</v>
      </c>
      <c r="B13" s="136">
        <v>0</v>
      </c>
      <c r="C13" s="136">
        <v>0</v>
      </c>
      <c r="D13" s="136">
        <v>0</v>
      </c>
      <c r="E13" s="136">
        <v>0</v>
      </c>
      <c r="F13" s="3">
        <v>0</v>
      </c>
      <c r="G13" s="3" t="s">
        <v>262</v>
      </c>
      <c r="H13" s="3" t="s">
        <v>262</v>
      </c>
      <c r="I13" s="3" t="s">
        <v>262</v>
      </c>
      <c r="J13" s="3" t="s">
        <v>262</v>
      </c>
      <c r="K13" s="140" t="s">
        <v>262</v>
      </c>
      <c r="L13" s="3" t="s">
        <v>262</v>
      </c>
      <c r="M13" s="152" t="s">
        <v>262</v>
      </c>
      <c r="N13" s="152">
        <v>31</v>
      </c>
      <c r="O13" s="152" t="s">
        <v>262</v>
      </c>
      <c r="P13" s="152" t="s">
        <v>262</v>
      </c>
      <c r="Q13" s="152" t="s">
        <v>262</v>
      </c>
      <c r="R13" s="153" t="s">
        <v>262</v>
      </c>
      <c r="S13" s="152" t="s">
        <v>262</v>
      </c>
      <c r="T13" s="3" t="s">
        <v>262</v>
      </c>
      <c r="U13" s="3">
        <v>33</v>
      </c>
      <c r="V13" s="3" t="s">
        <v>262</v>
      </c>
      <c r="W13" s="3" t="s">
        <v>262</v>
      </c>
      <c r="X13" s="3" t="s">
        <v>262</v>
      </c>
      <c r="Y13" s="140">
        <v>0</v>
      </c>
      <c r="Z13" s="3">
        <v>0</v>
      </c>
    </row>
    <row r="14" spans="1:26" ht="28.5">
      <c r="A14" s="159" t="s">
        <v>67</v>
      </c>
      <c r="B14" s="159">
        <v>1</v>
      </c>
      <c r="C14" s="159" t="s">
        <v>275</v>
      </c>
      <c r="D14" s="159" t="s">
        <v>190</v>
      </c>
      <c r="E14" s="160" t="s">
        <v>266</v>
      </c>
      <c r="F14" s="3">
        <v>0</v>
      </c>
      <c r="G14" s="3">
        <v>0</v>
      </c>
      <c r="H14" s="3" t="s">
        <v>262</v>
      </c>
      <c r="I14" s="3" t="s">
        <v>262</v>
      </c>
      <c r="J14" s="3" t="s">
        <v>262</v>
      </c>
      <c r="K14" s="104" t="s">
        <v>262</v>
      </c>
      <c r="L14" s="3" t="s">
        <v>262</v>
      </c>
      <c r="M14" s="152" t="s">
        <v>262</v>
      </c>
      <c r="N14" s="152">
        <v>18</v>
      </c>
      <c r="O14" s="152" t="s">
        <v>262</v>
      </c>
      <c r="P14" s="152" t="s">
        <v>262</v>
      </c>
      <c r="Q14" s="152" t="s">
        <v>262</v>
      </c>
      <c r="R14" s="157" t="s">
        <v>262</v>
      </c>
      <c r="S14" s="152" t="s">
        <v>263</v>
      </c>
      <c r="T14" s="3" t="s">
        <v>262</v>
      </c>
      <c r="U14" s="3" t="s">
        <v>262</v>
      </c>
      <c r="V14" s="3" t="s">
        <v>262</v>
      </c>
      <c r="W14" s="3" t="s">
        <v>262</v>
      </c>
      <c r="X14" s="3" t="s">
        <v>262</v>
      </c>
      <c r="Y14" s="104" t="s">
        <v>262</v>
      </c>
      <c r="Z14" s="3" t="s">
        <v>262</v>
      </c>
    </row>
    <row r="15" spans="1:26" ht="15">
      <c r="A15" s="136" t="s">
        <v>8</v>
      </c>
      <c r="B15" s="136">
        <v>0</v>
      </c>
      <c r="C15" s="136">
        <v>0</v>
      </c>
      <c r="D15" s="136">
        <v>0</v>
      </c>
      <c r="E15" s="136">
        <v>0</v>
      </c>
      <c r="F15" s="107">
        <v>0</v>
      </c>
      <c r="G15" s="107">
        <v>20</v>
      </c>
      <c r="H15" s="107" t="s">
        <v>262</v>
      </c>
      <c r="I15" s="107" t="s">
        <v>262</v>
      </c>
      <c r="J15" s="107" t="s">
        <v>262</v>
      </c>
      <c r="K15" s="161" t="s">
        <v>262</v>
      </c>
      <c r="L15" s="107" t="s">
        <v>262</v>
      </c>
      <c r="M15" s="152" t="s">
        <v>262</v>
      </c>
      <c r="N15" s="152">
        <v>20</v>
      </c>
      <c r="O15" s="152" t="s">
        <v>262</v>
      </c>
      <c r="P15" s="152" t="s">
        <v>262</v>
      </c>
      <c r="Q15" s="152" t="s">
        <v>262</v>
      </c>
      <c r="R15" s="153" t="s">
        <v>262</v>
      </c>
      <c r="S15" s="152" t="s">
        <v>262</v>
      </c>
      <c r="T15" s="107" t="s">
        <v>262</v>
      </c>
      <c r="U15" s="107">
        <v>20</v>
      </c>
      <c r="V15" s="107">
        <v>0</v>
      </c>
      <c r="W15" s="107">
        <v>0</v>
      </c>
      <c r="X15" s="107">
        <v>0</v>
      </c>
      <c r="Y15" s="161">
        <v>0</v>
      </c>
      <c r="Z15" s="107" t="s">
        <v>262</v>
      </c>
    </row>
    <row r="16" spans="1:26" ht="15">
      <c r="A16" s="136" t="s">
        <v>9</v>
      </c>
      <c r="B16" s="136">
        <v>0</v>
      </c>
      <c r="C16" s="136">
        <v>0</v>
      </c>
      <c r="D16" s="136">
        <v>0</v>
      </c>
      <c r="E16" s="136">
        <v>0</v>
      </c>
      <c r="F16" s="107">
        <v>0</v>
      </c>
      <c r="G16" s="107">
        <v>16</v>
      </c>
      <c r="H16" s="107" t="s">
        <v>262</v>
      </c>
      <c r="I16" s="107" t="s">
        <v>262</v>
      </c>
      <c r="J16" s="107" t="s">
        <v>262</v>
      </c>
      <c r="K16" s="161" t="s">
        <v>262</v>
      </c>
      <c r="L16" s="107" t="s">
        <v>262</v>
      </c>
      <c r="M16" s="152" t="s">
        <v>262</v>
      </c>
      <c r="N16" s="152">
        <v>16</v>
      </c>
      <c r="O16" s="152" t="s">
        <v>262</v>
      </c>
      <c r="P16" s="152" t="s">
        <v>262</v>
      </c>
      <c r="Q16" s="152" t="s">
        <v>262</v>
      </c>
      <c r="R16" s="153" t="s">
        <v>262</v>
      </c>
      <c r="S16" s="152" t="s">
        <v>263</v>
      </c>
      <c r="T16" s="107" t="s">
        <v>262</v>
      </c>
      <c r="U16" s="107">
        <v>23</v>
      </c>
      <c r="V16" s="107" t="s">
        <v>262</v>
      </c>
      <c r="W16" s="107">
        <v>0</v>
      </c>
      <c r="X16" s="107">
        <v>0</v>
      </c>
      <c r="Y16" s="161">
        <v>0</v>
      </c>
      <c r="Z16" s="107">
        <v>0</v>
      </c>
    </row>
    <row r="17" spans="1:26" ht="24" customHeight="1">
      <c r="A17" s="136" t="s">
        <v>276</v>
      </c>
      <c r="B17" s="136">
        <v>0</v>
      </c>
      <c r="C17" s="136">
        <v>0</v>
      </c>
      <c r="D17" s="136">
        <v>0</v>
      </c>
      <c r="E17" s="136">
        <v>0</v>
      </c>
      <c r="F17" s="3">
        <v>1</v>
      </c>
      <c r="G17" s="3">
        <v>19</v>
      </c>
      <c r="H17" s="3" t="s">
        <v>262</v>
      </c>
      <c r="I17" s="3" t="s">
        <v>262</v>
      </c>
      <c r="J17" s="3" t="s">
        <v>263</v>
      </c>
      <c r="K17" s="162" t="s">
        <v>277</v>
      </c>
      <c r="L17" s="163">
        <v>44197</v>
      </c>
      <c r="M17" s="155">
        <v>43892</v>
      </c>
      <c r="N17" s="152">
        <v>22</v>
      </c>
      <c r="O17" s="152" t="s">
        <v>262</v>
      </c>
      <c r="P17" s="152" t="s">
        <v>262</v>
      </c>
      <c r="Q17" s="152" t="s">
        <v>267</v>
      </c>
      <c r="R17" s="164" t="s">
        <v>278</v>
      </c>
      <c r="S17" s="155">
        <v>43893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162">
        <v>0</v>
      </c>
      <c r="Z17" s="3">
        <v>0</v>
      </c>
    </row>
    <row r="18" spans="1:26" ht="30">
      <c r="A18" s="136" t="s">
        <v>11</v>
      </c>
      <c r="B18" s="136">
        <v>0</v>
      </c>
      <c r="C18" s="136">
        <v>0</v>
      </c>
      <c r="D18" s="136">
        <v>0</v>
      </c>
      <c r="E18" s="136">
        <v>0</v>
      </c>
      <c r="F18" s="165">
        <v>0</v>
      </c>
      <c r="G18" s="165">
        <v>28</v>
      </c>
      <c r="H18" s="165" t="s">
        <v>262</v>
      </c>
      <c r="I18" s="165" t="s">
        <v>262</v>
      </c>
      <c r="J18" s="165" t="s">
        <v>262</v>
      </c>
      <c r="K18" s="140"/>
      <c r="L18" s="165" t="s">
        <v>262</v>
      </c>
      <c r="M18" s="152" t="s">
        <v>262</v>
      </c>
      <c r="N18" s="152">
        <v>28</v>
      </c>
      <c r="O18" s="152" t="s">
        <v>262</v>
      </c>
      <c r="P18" s="152" t="s">
        <v>262</v>
      </c>
      <c r="Q18" s="152" t="s">
        <v>262</v>
      </c>
      <c r="R18" s="153" t="s">
        <v>262</v>
      </c>
      <c r="S18" s="152" t="s">
        <v>262</v>
      </c>
      <c r="T18" s="165" t="s">
        <v>267</v>
      </c>
      <c r="U18" s="165">
        <v>28</v>
      </c>
      <c r="V18" s="165" t="s">
        <v>262</v>
      </c>
      <c r="W18" s="165" t="s">
        <v>262</v>
      </c>
      <c r="X18" s="165" t="s">
        <v>262</v>
      </c>
      <c r="Y18" s="140" t="s">
        <v>279</v>
      </c>
      <c r="Z18" s="165" t="s">
        <v>262</v>
      </c>
    </row>
    <row r="19" spans="1:26" ht="39.75" customHeight="1">
      <c r="A19" s="136" t="s">
        <v>12</v>
      </c>
      <c r="B19" s="136">
        <v>0</v>
      </c>
      <c r="C19" s="136">
        <v>0</v>
      </c>
      <c r="D19" s="136">
        <v>0</v>
      </c>
      <c r="E19" s="136">
        <v>0</v>
      </c>
      <c r="F19" s="3">
        <v>0</v>
      </c>
      <c r="G19" s="3">
        <v>19</v>
      </c>
      <c r="H19" s="3" t="s">
        <v>262</v>
      </c>
      <c r="I19" s="3" t="s">
        <v>262</v>
      </c>
      <c r="J19" s="3" t="s">
        <v>262</v>
      </c>
      <c r="K19" s="12" t="s">
        <v>280</v>
      </c>
      <c r="L19" s="3">
        <v>0</v>
      </c>
      <c r="M19" s="152" t="s">
        <v>262</v>
      </c>
      <c r="N19" s="152">
        <v>12</v>
      </c>
      <c r="O19" s="152" t="s">
        <v>262</v>
      </c>
      <c r="P19" s="152" t="s">
        <v>262</v>
      </c>
      <c r="Q19" s="152" t="s">
        <v>262</v>
      </c>
      <c r="R19" s="166" t="s">
        <v>281</v>
      </c>
      <c r="S19" s="155">
        <v>44212</v>
      </c>
      <c r="T19" s="3" t="s">
        <v>282</v>
      </c>
      <c r="U19" s="3">
        <v>12</v>
      </c>
      <c r="V19" s="3" t="s">
        <v>262</v>
      </c>
      <c r="W19" s="3" t="s">
        <v>262</v>
      </c>
      <c r="X19" s="3" t="s">
        <v>262</v>
      </c>
      <c r="Y19" s="12" t="s">
        <v>281</v>
      </c>
      <c r="Z19" s="3" t="s">
        <v>282</v>
      </c>
    </row>
    <row r="20" spans="1:26" ht="18.75" customHeight="1">
      <c r="A20" s="136" t="s">
        <v>69</v>
      </c>
      <c r="B20" s="136">
        <v>0</v>
      </c>
      <c r="C20" s="136">
        <v>0</v>
      </c>
      <c r="D20" s="136">
        <v>0</v>
      </c>
      <c r="E20" s="136">
        <v>0</v>
      </c>
      <c r="F20" s="3">
        <v>1</v>
      </c>
      <c r="G20" s="3">
        <v>13</v>
      </c>
      <c r="H20" s="3">
        <v>0</v>
      </c>
      <c r="I20" s="3">
        <v>0</v>
      </c>
      <c r="J20" s="3" t="s">
        <v>267</v>
      </c>
      <c r="K20" s="167" t="s">
        <v>283</v>
      </c>
      <c r="L20" s="3" t="s">
        <v>267</v>
      </c>
      <c r="M20" s="155">
        <v>43859</v>
      </c>
      <c r="N20" s="152">
        <v>13</v>
      </c>
      <c r="O20" s="152" t="s">
        <v>262</v>
      </c>
      <c r="P20" s="152" t="s">
        <v>262</v>
      </c>
      <c r="Q20" s="152" t="s">
        <v>262</v>
      </c>
      <c r="R20" s="168" t="s">
        <v>284</v>
      </c>
      <c r="S20" s="155">
        <v>43860</v>
      </c>
      <c r="T20" s="3" t="s">
        <v>262</v>
      </c>
      <c r="U20" s="3">
        <v>13</v>
      </c>
      <c r="V20" s="3" t="s">
        <v>262</v>
      </c>
      <c r="W20" s="3" t="s">
        <v>262</v>
      </c>
      <c r="X20" s="3" t="s">
        <v>262</v>
      </c>
      <c r="Y20" s="167" t="s">
        <v>262</v>
      </c>
      <c r="Z20" s="3" t="s">
        <v>263</v>
      </c>
    </row>
    <row r="21" spans="1:26" ht="30" customHeight="1">
      <c r="A21" s="241" t="s">
        <v>14</v>
      </c>
      <c r="B21" s="241">
        <v>2</v>
      </c>
      <c r="C21" s="169" t="s">
        <v>285</v>
      </c>
      <c r="D21" s="154" t="s">
        <v>286</v>
      </c>
      <c r="E21" s="136" t="s">
        <v>287</v>
      </c>
      <c r="F21" s="3">
        <v>0</v>
      </c>
      <c r="G21" s="3">
        <v>18</v>
      </c>
      <c r="H21" s="3">
        <v>0</v>
      </c>
      <c r="I21" s="3">
        <v>0</v>
      </c>
      <c r="J21" s="3">
        <v>0</v>
      </c>
      <c r="K21" s="140"/>
      <c r="L21" s="3">
        <v>0</v>
      </c>
      <c r="M21" s="155">
        <v>44462</v>
      </c>
      <c r="N21" s="152">
        <v>18</v>
      </c>
      <c r="O21" s="152" t="s">
        <v>262</v>
      </c>
      <c r="P21" s="152" t="s">
        <v>262</v>
      </c>
      <c r="Q21" s="152" t="s">
        <v>262</v>
      </c>
      <c r="R21" s="153" t="s">
        <v>61</v>
      </c>
      <c r="S21" s="155">
        <v>44098</v>
      </c>
      <c r="T21" s="3" t="s">
        <v>262</v>
      </c>
      <c r="U21" s="3">
        <v>18</v>
      </c>
      <c r="V21" s="3" t="s">
        <v>262</v>
      </c>
      <c r="W21" s="3" t="s">
        <v>262</v>
      </c>
      <c r="X21" s="3" t="s">
        <v>262</v>
      </c>
      <c r="Y21" s="140" t="s">
        <v>262</v>
      </c>
      <c r="Z21" s="3" t="s">
        <v>262</v>
      </c>
    </row>
    <row r="22" spans="1:26" ht="27" customHeight="1">
      <c r="A22" s="212"/>
      <c r="B22" s="212"/>
      <c r="C22" s="154" t="s">
        <v>72</v>
      </c>
      <c r="D22" s="154" t="s">
        <v>286</v>
      </c>
      <c r="E22" s="136" t="s">
        <v>287</v>
      </c>
      <c r="F22" s="3"/>
      <c r="G22" s="163"/>
      <c r="H22" s="3"/>
      <c r="I22" s="3"/>
      <c r="J22" s="3"/>
      <c r="K22" s="140"/>
      <c r="L22" s="3"/>
      <c r="M22" s="152"/>
      <c r="N22" s="152"/>
      <c r="O22" s="152"/>
      <c r="P22" s="152"/>
      <c r="Q22" s="152"/>
      <c r="R22" s="153"/>
      <c r="S22" s="152"/>
      <c r="T22" s="3"/>
      <c r="U22" s="3"/>
      <c r="V22" s="3"/>
      <c r="W22" s="3"/>
      <c r="X22" s="3"/>
      <c r="Y22" s="140"/>
      <c r="Z22" s="3"/>
    </row>
    <row r="23" spans="1:26" ht="27" customHeight="1">
      <c r="A23" s="136" t="s">
        <v>15</v>
      </c>
      <c r="B23" s="136">
        <v>0</v>
      </c>
      <c r="C23" s="136">
        <v>0</v>
      </c>
      <c r="D23" s="136">
        <v>0</v>
      </c>
      <c r="E23" s="136">
        <v>0</v>
      </c>
      <c r="F23" s="3">
        <v>0</v>
      </c>
      <c r="G23" s="163">
        <v>44202</v>
      </c>
      <c r="H23" s="3">
        <v>0</v>
      </c>
      <c r="I23" s="3">
        <v>0</v>
      </c>
      <c r="J23" s="3">
        <v>0</v>
      </c>
      <c r="K23" s="140">
        <v>0</v>
      </c>
      <c r="L23" s="3">
        <v>0</v>
      </c>
      <c r="M23" s="152" t="s">
        <v>262</v>
      </c>
      <c r="N23" s="152">
        <v>9</v>
      </c>
      <c r="O23" s="152" t="s">
        <v>262</v>
      </c>
      <c r="P23" s="152" t="s">
        <v>262</v>
      </c>
      <c r="Q23" s="152" t="s">
        <v>262</v>
      </c>
      <c r="R23" s="153" t="s">
        <v>288</v>
      </c>
      <c r="S23" s="152" t="s">
        <v>263</v>
      </c>
      <c r="T23" s="3" t="s">
        <v>262</v>
      </c>
      <c r="U23" s="3">
        <v>14</v>
      </c>
      <c r="V23" s="3" t="s">
        <v>262</v>
      </c>
      <c r="W23" s="3" t="s">
        <v>262</v>
      </c>
      <c r="X23" s="3" t="s">
        <v>262</v>
      </c>
      <c r="Y23" s="140" t="s">
        <v>262</v>
      </c>
      <c r="Z23" s="3" t="s">
        <v>262</v>
      </c>
    </row>
    <row r="24" spans="1:26" ht="64.5">
      <c r="A24" s="243" t="s">
        <v>16</v>
      </c>
      <c r="B24" s="241">
        <v>2</v>
      </c>
      <c r="C24" s="170" t="s">
        <v>226</v>
      </c>
      <c r="D24" s="141" t="s">
        <v>289</v>
      </c>
      <c r="E24" s="141" t="s">
        <v>290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61">
        <v>0</v>
      </c>
      <c r="L24" s="107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3">
        <v>0</v>
      </c>
      <c r="S24" s="152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61">
        <v>0</v>
      </c>
      <c r="Z24" s="107">
        <v>0</v>
      </c>
    </row>
    <row r="25" spans="1:26" ht="51.75">
      <c r="A25" s="212"/>
      <c r="B25" s="212"/>
      <c r="C25" s="136" t="s">
        <v>196</v>
      </c>
      <c r="D25" s="141" t="s">
        <v>291</v>
      </c>
      <c r="E25" s="141" t="s">
        <v>292</v>
      </c>
      <c r="F25" s="107">
        <v>0</v>
      </c>
      <c r="G25" s="107">
        <v>0</v>
      </c>
      <c r="H25" s="107" t="s">
        <v>262</v>
      </c>
      <c r="I25" s="107" t="s">
        <v>262</v>
      </c>
      <c r="J25" s="107" t="s">
        <v>262</v>
      </c>
      <c r="K25" s="161"/>
      <c r="L25" s="107" t="s">
        <v>262</v>
      </c>
      <c r="M25" s="152" t="s">
        <v>262</v>
      </c>
      <c r="N25" s="152">
        <v>14</v>
      </c>
      <c r="O25" s="152" t="s">
        <v>262</v>
      </c>
      <c r="P25" s="152" t="s">
        <v>262</v>
      </c>
      <c r="Q25" s="152" t="s">
        <v>262</v>
      </c>
      <c r="R25" s="153">
        <v>0</v>
      </c>
      <c r="S25" s="152" t="s">
        <v>262</v>
      </c>
      <c r="T25" s="107" t="s">
        <v>262</v>
      </c>
      <c r="U25" s="107">
        <v>14</v>
      </c>
      <c r="V25" s="107" t="s">
        <v>262</v>
      </c>
      <c r="W25" s="107" t="s">
        <v>262</v>
      </c>
      <c r="X25" s="107" t="s">
        <v>262</v>
      </c>
      <c r="Y25" s="161" t="s">
        <v>262</v>
      </c>
      <c r="Z25" s="107" t="s">
        <v>262</v>
      </c>
    </row>
    <row r="26" spans="1:26" ht="15">
      <c r="A26" s="136" t="s">
        <v>17</v>
      </c>
      <c r="B26" s="136">
        <v>0</v>
      </c>
      <c r="C26" s="136">
        <v>0</v>
      </c>
      <c r="D26" s="136">
        <v>0</v>
      </c>
      <c r="E26" s="136"/>
      <c r="F26" s="3">
        <v>0</v>
      </c>
      <c r="G26" s="3">
        <v>8</v>
      </c>
      <c r="H26" s="3" t="s">
        <v>262</v>
      </c>
      <c r="I26" s="3" t="s">
        <v>262</v>
      </c>
      <c r="J26" s="3" t="s">
        <v>262</v>
      </c>
      <c r="K26" s="140"/>
      <c r="L26" s="3"/>
      <c r="M26" s="152" t="s">
        <v>262</v>
      </c>
      <c r="N26" s="152">
        <v>8</v>
      </c>
      <c r="O26" s="152" t="s">
        <v>262</v>
      </c>
      <c r="P26" s="152" t="s">
        <v>262</v>
      </c>
      <c r="Q26" s="152" t="s">
        <v>262</v>
      </c>
      <c r="R26" s="153" t="s">
        <v>262</v>
      </c>
      <c r="S26" s="152" t="s">
        <v>263</v>
      </c>
      <c r="T26" s="3" t="s">
        <v>262</v>
      </c>
      <c r="U26" s="3">
        <v>8</v>
      </c>
      <c r="V26" s="3" t="s">
        <v>262</v>
      </c>
      <c r="W26" s="3" t="s">
        <v>262</v>
      </c>
      <c r="X26" s="3" t="s">
        <v>262</v>
      </c>
      <c r="Y26" s="140" t="s">
        <v>262</v>
      </c>
      <c r="Z26" s="3"/>
    </row>
    <row r="27" spans="1:26" ht="18" customHeight="1">
      <c r="A27" s="136" t="s">
        <v>18</v>
      </c>
      <c r="B27" s="136">
        <v>0</v>
      </c>
      <c r="C27" s="136">
        <v>0</v>
      </c>
      <c r="D27" s="136">
        <v>0</v>
      </c>
      <c r="E27" s="136">
        <v>0</v>
      </c>
      <c r="F27" s="107"/>
      <c r="G27" s="3"/>
      <c r="H27" s="3"/>
      <c r="I27" s="3"/>
      <c r="J27" s="3"/>
      <c r="K27" s="171"/>
      <c r="L27" s="107"/>
      <c r="M27" s="152" t="s">
        <v>293</v>
      </c>
      <c r="N27" s="152">
        <v>31</v>
      </c>
      <c r="O27" s="152" t="s">
        <v>262</v>
      </c>
      <c r="P27" s="152" t="s">
        <v>262</v>
      </c>
      <c r="Q27" s="152" t="s">
        <v>262</v>
      </c>
      <c r="R27" s="172" t="s">
        <v>294</v>
      </c>
      <c r="S27" s="152" t="s">
        <v>295</v>
      </c>
      <c r="T27" s="107" t="s">
        <v>262</v>
      </c>
      <c r="U27" s="3">
        <v>30</v>
      </c>
      <c r="V27" s="3" t="s">
        <v>262</v>
      </c>
      <c r="W27" s="3" t="s">
        <v>262</v>
      </c>
      <c r="X27" s="3" t="s">
        <v>262</v>
      </c>
      <c r="Y27" s="171" t="s">
        <v>262</v>
      </c>
      <c r="Z27" s="107" t="s">
        <v>262</v>
      </c>
    </row>
    <row r="28" spans="1:26" ht="15">
      <c r="A28" s="173" t="s">
        <v>19</v>
      </c>
      <c r="B28" s="173">
        <v>0</v>
      </c>
      <c r="C28" s="173">
        <v>0</v>
      </c>
      <c r="D28" s="173">
        <v>0</v>
      </c>
      <c r="E28" s="173">
        <v>0</v>
      </c>
      <c r="F28" s="107">
        <v>0</v>
      </c>
      <c r="G28" s="107">
        <v>18</v>
      </c>
      <c r="H28" s="107" t="s">
        <v>262</v>
      </c>
      <c r="I28" s="107" t="s">
        <v>262</v>
      </c>
      <c r="J28" s="107" t="s">
        <v>262</v>
      </c>
      <c r="K28" s="161">
        <v>0</v>
      </c>
      <c r="L28" s="107" t="s">
        <v>262</v>
      </c>
      <c r="M28" s="152" t="s">
        <v>262</v>
      </c>
      <c r="N28" s="152">
        <v>15</v>
      </c>
      <c r="O28" s="152" t="s">
        <v>262</v>
      </c>
      <c r="P28" s="152" t="s">
        <v>262</v>
      </c>
      <c r="Q28" s="152" t="s">
        <v>262</v>
      </c>
      <c r="R28" s="153" t="s">
        <v>262</v>
      </c>
      <c r="S28" s="152" t="s">
        <v>263</v>
      </c>
      <c r="T28" s="174" t="s">
        <v>262</v>
      </c>
      <c r="U28" s="174">
        <v>18</v>
      </c>
      <c r="V28" s="174" t="s">
        <v>262</v>
      </c>
      <c r="W28" s="174" t="s">
        <v>262</v>
      </c>
      <c r="X28" s="174" t="s">
        <v>262</v>
      </c>
      <c r="Y28" s="175" t="s">
        <v>262</v>
      </c>
      <c r="Z28" s="174" t="s">
        <v>262</v>
      </c>
    </row>
    <row r="29" spans="1:26" ht="20.25" customHeight="1">
      <c r="A29" s="136" t="s">
        <v>20</v>
      </c>
      <c r="B29" s="136">
        <v>0</v>
      </c>
      <c r="C29" s="136">
        <v>0</v>
      </c>
      <c r="D29" s="136">
        <v>0</v>
      </c>
      <c r="E29" s="136">
        <v>0</v>
      </c>
      <c r="F29" s="176">
        <v>1</v>
      </c>
      <c r="G29" s="176">
        <v>13</v>
      </c>
      <c r="H29" s="176" t="s">
        <v>262</v>
      </c>
      <c r="I29" s="176" t="s">
        <v>262</v>
      </c>
      <c r="J29" s="176" t="s">
        <v>262</v>
      </c>
      <c r="K29" s="177" t="s">
        <v>296</v>
      </c>
      <c r="L29" s="176">
        <v>1</v>
      </c>
      <c r="M29" s="178" t="s">
        <v>262</v>
      </c>
      <c r="N29" s="178">
        <v>13</v>
      </c>
      <c r="O29" s="178" t="s">
        <v>262</v>
      </c>
      <c r="P29" s="178" t="s">
        <v>262</v>
      </c>
      <c r="Q29" s="178" t="s">
        <v>262</v>
      </c>
      <c r="R29" s="178"/>
      <c r="S29" s="178" t="s">
        <v>263</v>
      </c>
      <c r="T29" s="176" t="s">
        <v>262</v>
      </c>
      <c r="U29" s="176" t="s">
        <v>297</v>
      </c>
      <c r="V29" s="176" t="s">
        <v>262</v>
      </c>
      <c r="W29" s="176" t="s">
        <v>262</v>
      </c>
      <c r="X29" s="176" t="s">
        <v>262</v>
      </c>
      <c r="Y29" s="176" t="s">
        <v>262</v>
      </c>
      <c r="Z29" s="176" t="s">
        <v>262</v>
      </c>
    </row>
    <row r="30" spans="1:26" ht="22.5" customHeight="1">
      <c r="A30" s="136" t="s">
        <v>21</v>
      </c>
      <c r="B30" s="136">
        <v>0</v>
      </c>
      <c r="C30" s="136">
        <v>0</v>
      </c>
      <c r="D30" s="136">
        <v>0</v>
      </c>
      <c r="E30" s="136">
        <v>0</v>
      </c>
      <c r="F30" s="107">
        <v>1</v>
      </c>
      <c r="G30" s="107">
        <v>21</v>
      </c>
      <c r="H30" s="107" t="s">
        <v>262</v>
      </c>
      <c r="I30" s="107" t="s">
        <v>262</v>
      </c>
      <c r="J30" s="107" t="s">
        <v>263</v>
      </c>
      <c r="K30" s="161" t="s">
        <v>298</v>
      </c>
      <c r="L30" s="107" t="s">
        <v>263</v>
      </c>
      <c r="M30" s="152" t="s">
        <v>263</v>
      </c>
      <c r="N30" s="152">
        <v>21</v>
      </c>
      <c r="O30" s="152" t="s">
        <v>262</v>
      </c>
      <c r="P30" s="152" t="s">
        <v>262</v>
      </c>
      <c r="Q30" s="152" t="s">
        <v>263</v>
      </c>
      <c r="R30" s="153" t="s">
        <v>298</v>
      </c>
      <c r="S30" s="152" t="s">
        <v>259</v>
      </c>
      <c r="T30" s="107" t="s">
        <v>263</v>
      </c>
      <c r="U30" s="107" t="s">
        <v>299</v>
      </c>
      <c r="V30" s="107" t="s">
        <v>262</v>
      </c>
      <c r="W30" s="107" t="s">
        <v>262</v>
      </c>
      <c r="X30" s="107" t="s">
        <v>263</v>
      </c>
      <c r="Y30" s="161" t="s">
        <v>300</v>
      </c>
      <c r="Z30" s="107" t="s">
        <v>263</v>
      </c>
    </row>
    <row r="31" spans="1:26" ht="15">
      <c r="A31" s="136" t="s">
        <v>22</v>
      </c>
      <c r="B31" s="136">
        <v>0</v>
      </c>
      <c r="C31" s="136">
        <v>0</v>
      </c>
      <c r="D31" s="136">
        <v>0</v>
      </c>
      <c r="E31" s="136">
        <v>0</v>
      </c>
      <c r="F31" s="3">
        <v>0</v>
      </c>
      <c r="G31" s="3">
        <v>14</v>
      </c>
      <c r="H31" s="3" t="s">
        <v>262</v>
      </c>
      <c r="I31" s="3" t="s">
        <v>262</v>
      </c>
      <c r="J31" s="3" t="s">
        <v>262</v>
      </c>
      <c r="K31" s="140"/>
      <c r="L31" s="3" t="s">
        <v>262</v>
      </c>
      <c r="M31" s="152" t="s">
        <v>301</v>
      </c>
      <c r="N31" s="152">
        <v>15</v>
      </c>
      <c r="O31" s="152" t="s">
        <v>262</v>
      </c>
      <c r="P31" s="152" t="s">
        <v>262</v>
      </c>
      <c r="Q31" s="152" t="s">
        <v>262</v>
      </c>
      <c r="R31" s="153" t="s">
        <v>262</v>
      </c>
      <c r="S31" s="152" t="s">
        <v>302</v>
      </c>
      <c r="T31" s="3"/>
      <c r="U31" s="3"/>
      <c r="V31" s="3"/>
      <c r="W31" s="3"/>
      <c r="X31" s="3"/>
      <c r="Y31" s="140"/>
      <c r="Z31" s="3"/>
    </row>
    <row r="32" spans="1:26" ht="18.75" customHeight="1">
      <c r="A32" s="136" t="s">
        <v>23</v>
      </c>
      <c r="B32" s="136">
        <v>0</v>
      </c>
      <c r="C32" s="136">
        <v>0</v>
      </c>
      <c r="D32" s="136">
        <v>0</v>
      </c>
      <c r="E32" s="136">
        <v>0</v>
      </c>
      <c r="F32" s="3">
        <v>4</v>
      </c>
      <c r="G32" s="3">
        <v>12</v>
      </c>
      <c r="H32" s="3" t="s">
        <v>262</v>
      </c>
      <c r="I32" s="3" t="s">
        <v>262</v>
      </c>
      <c r="J32" s="3" t="s">
        <v>303</v>
      </c>
      <c r="K32" s="140" t="s">
        <v>304</v>
      </c>
      <c r="L32" s="3" t="s">
        <v>303</v>
      </c>
      <c r="M32" s="152" t="s">
        <v>259</v>
      </c>
      <c r="N32" s="152">
        <v>12</v>
      </c>
      <c r="O32" s="152" t="s">
        <v>262</v>
      </c>
      <c r="P32" s="152" t="s">
        <v>262</v>
      </c>
      <c r="Q32" s="152" t="s">
        <v>259</v>
      </c>
      <c r="R32" s="153" t="s">
        <v>193</v>
      </c>
      <c r="S32" s="152" t="s">
        <v>305</v>
      </c>
      <c r="T32" s="3" t="s">
        <v>306</v>
      </c>
      <c r="U32" s="3">
        <v>12</v>
      </c>
      <c r="V32" s="3" t="s">
        <v>262</v>
      </c>
      <c r="W32" s="3" t="s">
        <v>262</v>
      </c>
      <c r="X32" s="3" t="s">
        <v>306</v>
      </c>
      <c r="Y32" s="140" t="s">
        <v>307</v>
      </c>
      <c r="Z32" s="3" t="s">
        <v>306</v>
      </c>
    </row>
    <row r="33" spans="1:26" ht="30">
      <c r="A33" s="136" t="s">
        <v>24</v>
      </c>
      <c r="B33" s="136">
        <v>1</v>
      </c>
      <c r="C33" s="154" t="s">
        <v>308</v>
      </c>
      <c r="D33" s="154" t="s">
        <v>309</v>
      </c>
      <c r="E33" s="136" t="s">
        <v>310</v>
      </c>
      <c r="F33" s="3">
        <v>0</v>
      </c>
      <c r="G33" s="3">
        <v>19</v>
      </c>
      <c r="H33" s="179" t="s">
        <v>262</v>
      </c>
      <c r="I33" s="180" t="s">
        <v>262</v>
      </c>
      <c r="J33" s="180" t="s">
        <v>262</v>
      </c>
      <c r="K33" s="180" t="s">
        <v>262</v>
      </c>
      <c r="L33" s="3" t="s">
        <v>262</v>
      </c>
      <c r="M33" s="152" t="s">
        <v>267</v>
      </c>
      <c r="N33" s="152">
        <v>25</v>
      </c>
      <c r="O33" s="152" t="s">
        <v>262</v>
      </c>
      <c r="P33" s="152" t="s">
        <v>262</v>
      </c>
      <c r="Q33" s="152" t="s">
        <v>267</v>
      </c>
      <c r="R33" s="153" t="s">
        <v>311</v>
      </c>
      <c r="S33" s="152" t="s">
        <v>312</v>
      </c>
      <c r="T33" s="3" t="s">
        <v>262</v>
      </c>
      <c r="U33" s="3">
        <v>25</v>
      </c>
      <c r="V33" s="179" t="s">
        <v>262</v>
      </c>
      <c r="W33" s="180" t="s">
        <v>262</v>
      </c>
      <c r="X33" s="180" t="s">
        <v>262</v>
      </c>
      <c r="Y33" s="180" t="s">
        <v>262</v>
      </c>
      <c r="Z33" s="3" t="s">
        <v>262</v>
      </c>
    </row>
    <row r="34" spans="1:26" ht="17.25" customHeight="1">
      <c r="A34" s="136" t="s">
        <v>25</v>
      </c>
      <c r="B34" s="136">
        <v>0</v>
      </c>
      <c r="C34" s="136">
        <v>0</v>
      </c>
      <c r="D34" s="136">
        <v>0</v>
      </c>
      <c r="E34" s="136"/>
      <c r="F34" s="3">
        <v>0</v>
      </c>
      <c r="G34" s="3">
        <v>36</v>
      </c>
      <c r="H34" s="3" t="s">
        <v>262</v>
      </c>
      <c r="I34" s="3" t="s">
        <v>262</v>
      </c>
      <c r="J34" s="3" t="s">
        <v>262</v>
      </c>
      <c r="K34" s="140" t="s">
        <v>313</v>
      </c>
      <c r="L34" s="3" t="s">
        <v>314</v>
      </c>
      <c r="M34" s="152" t="s">
        <v>262</v>
      </c>
      <c r="N34" s="152">
        <v>15</v>
      </c>
      <c r="O34" s="152" t="s">
        <v>262</v>
      </c>
      <c r="P34" s="152" t="s">
        <v>262</v>
      </c>
      <c r="Q34" s="152" t="s">
        <v>262</v>
      </c>
      <c r="R34" s="153" t="s">
        <v>262</v>
      </c>
      <c r="S34" s="152" t="s">
        <v>263</v>
      </c>
      <c r="T34" s="3"/>
      <c r="U34" s="3"/>
      <c r="V34" s="3"/>
      <c r="W34" s="3"/>
      <c r="X34" s="3"/>
      <c r="Y34" s="140"/>
      <c r="Z34" s="3"/>
    </row>
    <row r="35" spans="1:26" ht="60">
      <c r="A35" s="136" t="s">
        <v>26</v>
      </c>
      <c r="B35" s="136">
        <v>1</v>
      </c>
      <c r="C35" s="136" t="s">
        <v>315</v>
      </c>
      <c r="D35" s="154" t="s">
        <v>316</v>
      </c>
      <c r="E35" s="136" t="s">
        <v>224</v>
      </c>
      <c r="F35" s="107">
        <v>0</v>
      </c>
      <c r="G35" s="107">
        <v>17</v>
      </c>
      <c r="H35" s="107">
        <v>0</v>
      </c>
      <c r="I35" s="107" t="s">
        <v>262</v>
      </c>
      <c r="J35" s="107" t="s">
        <v>262</v>
      </c>
      <c r="K35" s="181" t="s">
        <v>262</v>
      </c>
      <c r="L35" s="107" t="s">
        <v>262</v>
      </c>
      <c r="M35" s="155">
        <v>43992</v>
      </c>
      <c r="N35" s="152">
        <v>25</v>
      </c>
      <c r="O35" s="152" t="s">
        <v>262</v>
      </c>
      <c r="P35" s="152" t="s">
        <v>262</v>
      </c>
      <c r="Q35" s="152" t="s">
        <v>263</v>
      </c>
      <c r="R35" s="153" t="s">
        <v>317</v>
      </c>
      <c r="S35" s="155">
        <v>43993</v>
      </c>
      <c r="T35" s="107" t="s">
        <v>262</v>
      </c>
      <c r="U35" s="107" t="s">
        <v>262</v>
      </c>
      <c r="V35" s="107" t="s">
        <v>262</v>
      </c>
      <c r="W35" s="107" t="s">
        <v>262</v>
      </c>
      <c r="X35" s="107" t="s">
        <v>262</v>
      </c>
      <c r="Y35" s="161" t="s">
        <v>262</v>
      </c>
      <c r="Z35" s="107" t="s">
        <v>262</v>
      </c>
    </row>
    <row r="36" spans="1:26" ht="45">
      <c r="A36" s="136" t="s">
        <v>27</v>
      </c>
      <c r="B36" s="136">
        <v>0</v>
      </c>
      <c r="C36" s="136">
        <v>0</v>
      </c>
      <c r="D36" s="136">
        <v>0</v>
      </c>
      <c r="E36" s="136"/>
      <c r="F36" s="3">
        <v>0</v>
      </c>
      <c r="G36" s="3">
        <v>16</v>
      </c>
      <c r="H36" s="3">
        <v>0</v>
      </c>
      <c r="I36" s="3">
        <v>0</v>
      </c>
      <c r="J36" s="3">
        <v>0</v>
      </c>
      <c r="K36" s="140">
        <v>0</v>
      </c>
      <c r="L36" s="3">
        <v>0</v>
      </c>
      <c r="M36" s="152" t="s">
        <v>263</v>
      </c>
      <c r="N36" s="152">
        <v>16</v>
      </c>
      <c r="O36" s="152" t="s">
        <v>262</v>
      </c>
      <c r="P36" s="152" t="s">
        <v>262</v>
      </c>
      <c r="Q36" s="152" t="s">
        <v>263</v>
      </c>
      <c r="R36" s="153" t="s">
        <v>318</v>
      </c>
      <c r="S36" s="152" t="s">
        <v>263</v>
      </c>
      <c r="T36" s="3" t="s">
        <v>262</v>
      </c>
      <c r="U36" s="3">
        <v>16</v>
      </c>
      <c r="V36" s="3" t="s">
        <v>262</v>
      </c>
      <c r="W36" s="3" t="s">
        <v>262</v>
      </c>
      <c r="X36" s="3" t="s">
        <v>262</v>
      </c>
      <c r="Y36" s="140" t="s">
        <v>262</v>
      </c>
      <c r="Z36" s="3" t="s">
        <v>262</v>
      </c>
    </row>
    <row r="37" spans="1:26" ht="23.25" customHeight="1">
      <c r="A37" s="136" t="s">
        <v>28</v>
      </c>
      <c r="B37" s="136">
        <v>0</v>
      </c>
      <c r="C37" s="136">
        <v>0</v>
      </c>
      <c r="D37" s="136">
        <v>0</v>
      </c>
      <c r="E37" s="136"/>
      <c r="F37" s="3">
        <v>1</v>
      </c>
      <c r="G37" s="3">
        <v>0</v>
      </c>
      <c r="H37" s="3">
        <v>0</v>
      </c>
      <c r="I37" s="3">
        <v>0</v>
      </c>
      <c r="J37" s="3" t="s">
        <v>263</v>
      </c>
      <c r="K37" s="140" t="s">
        <v>319</v>
      </c>
      <c r="L37" s="3" t="s">
        <v>263</v>
      </c>
      <c r="M37" s="152" t="s">
        <v>262</v>
      </c>
      <c r="N37" s="152">
        <v>11</v>
      </c>
      <c r="O37" s="152" t="s">
        <v>262</v>
      </c>
      <c r="P37" s="152" t="s">
        <v>262</v>
      </c>
      <c r="Q37" s="152" t="s">
        <v>263</v>
      </c>
      <c r="R37" s="153" t="s">
        <v>319</v>
      </c>
      <c r="S37" s="152" t="s">
        <v>263</v>
      </c>
      <c r="T37" s="3" t="s">
        <v>320</v>
      </c>
      <c r="U37" s="3"/>
      <c r="V37" s="3">
        <v>0</v>
      </c>
      <c r="W37" s="3">
        <v>0</v>
      </c>
      <c r="X37" s="3" t="s">
        <v>263</v>
      </c>
      <c r="Y37" s="140" t="s">
        <v>319</v>
      </c>
      <c r="Z37" s="3" t="s">
        <v>263</v>
      </c>
    </row>
    <row r="38" spans="1:26" ht="15">
      <c r="A38" s="136" t="s">
        <v>29</v>
      </c>
      <c r="B38" s="136">
        <v>0</v>
      </c>
      <c r="C38" s="136">
        <v>0</v>
      </c>
      <c r="D38" s="136">
        <v>0</v>
      </c>
      <c r="E38" s="136">
        <v>0</v>
      </c>
      <c r="F38" s="3">
        <v>0</v>
      </c>
      <c r="G38" s="163">
        <v>11</v>
      </c>
      <c r="H38" s="3" t="s">
        <v>262</v>
      </c>
      <c r="I38" s="3" t="s">
        <v>262</v>
      </c>
      <c r="J38" s="3" t="s">
        <v>262</v>
      </c>
      <c r="K38" s="140" t="s">
        <v>262</v>
      </c>
      <c r="L38" s="3" t="s">
        <v>262</v>
      </c>
      <c r="M38" s="152" t="s">
        <v>262</v>
      </c>
      <c r="N38" s="152">
        <v>11</v>
      </c>
      <c r="O38" s="152" t="s">
        <v>262</v>
      </c>
      <c r="P38" s="152" t="s">
        <v>262</v>
      </c>
      <c r="Q38" s="152" t="s">
        <v>262</v>
      </c>
      <c r="R38" s="153" t="s">
        <v>262</v>
      </c>
      <c r="S38" s="152" t="s">
        <v>263</v>
      </c>
      <c r="T38" s="3" t="s">
        <v>262</v>
      </c>
      <c r="U38" s="3" t="s">
        <v>262</v>
      </c>
      <c r="V38" s="3" t="s">
        <v>262</v>
      </c>
      <c r="W38" s="3" t="s">
        <v>262</v>
      </c>
      <c r="X38" s="3" t="s">
        <v>262</v>
      </c>
      <c r="Y38" s="140" t="s">
        <v>262</v>
      </c>
      <c r="Z38" s="3" t="s">
        <v>262</v>
      </c>
    </row>
    <row r="39" spans="1:26" ht="14.25">
      <c r="A39" s="136" t="s">
        <v>30</v>
      </c>
      <c r="B39" s="136">
        <v>0</v>
      </c>
      <c r="C39" s="136">
        <v>0</v>
      </c>
      <c r="D39" s="136">
        <v>0</v>
      </c>
      <c r="E39" s="136">
        <v>0</v>
      </c>
      <c r="F39" s="107">
        <v>1</v>
      </c>
      <c r="G39" s="182">
        <v>24</v>
      </c>
      <c r="H39" s="107" t="s">
        <v>262</v>
      </c>
      <c r="I39" s="107" t="s">
        <v>262</v>
      </c>
      <c r="J39" s="107" t="s">
        <v>262</v>
      </c>
      <c r="K39" s="107" t="s">
        <v>321</v>
      </c>
      <c r="L39" s="107" t="s">
        <v>263</v>
      </c>
      <c r="M39" s="152" t="s">
        <v>262</v>
      </c>
      <c r="N39" s="152">
        <v>11</v>
      </c>
      <c r="O39" s="152" t="s">
        <v>262</v>
      </c>
      <c r="P39" s="152" t="s">
        <v>262</v>
      </c>
      <c r="Q39" s="152" t="s">
        <v>262</v>
      </c>
      <c r="R39" s="152" t="s">
        <v>262</v>
      </c>
      <c r="S39" s="152" t="s">
        <v>263</v>
      </c>
      <c r="T39" s="107" t="s">
        <v>262</v>
      </c>
      <c r="U39" s="107">
        <v>11</v>
      </c>
      <c r="V39" s="107" t="s">
        <v>262</v>
      </c>
      <c r="W39" s="107" t="s">
        <v>262</v>
      </c>
      <c r="X39" s="107" t="s">
        <v>262</v>
      </c>
      <c r="Y39" s="107" t="s">
        <v>262</v>
      </c>
      <c r="Z39" s="107" t="s">
        <v>262</v>
      </c>
    </row>
    <row r="40" spans="1:26" ht="15">
      <c r="A40" s="136" t="s">
        <v>31</v>
      </c>
      <c r="B40" s="136">
        <v>0</v>
      </c>
      <c r="C40" s="136">
        <v>0</v>
      </c>
      <c r="D40" s="136">
        <v>0</v>
      </c>
      <c r="E40" s="136">
        <v>0</v>
      </c>
      <c r="F40" s="107">
        <v>1</v>
      </c>
      <c r="G40" s="107">
        <v>13</v>
      </c>
      <c r="H40" s="107" t="s">
        <v>262</v>
      </c>
      <c r="I40" s="107" t="s">
        <v>262</v>
      </c>
      <c r="J40" s="107" t="s">
        <v>267</v>
      </c>
      <c r="K40" s="161" t="s">
        <v>322</v>
      </c>
      <c r="L40" s="107" t="s">
        <v>267</v>
      </c>
      <c r="M40" s="152" t="s">
        <v>262</v>
      </c>
      <c r="N40" s="152">
        <v>13</v>
      </c>
      <c r="O40" s="152" t="s">
        <v>262</v>
      </c>
      <c r="P40" s="152" t="s">
        <v>262</v>
      </c>
      <c r="Q40" s="152" t="s">
        <v>262</v>
      </c>
      <c r="R40" s="153" t="s">
        <v>262</v>
      </c>
      <c r="S40" s="152" t="s">
        <v>262</v>
      </c>
      <c r="T40" s="107" t="s">
        <v>263</v>
      </c>
      <c r="U40" s="107">
        <v>20</v>
      </c>
      <c r="V40" s="107" t="s">
        <v>262</v>
      </c>
      <c r="W40" s="107" t="s">
        <v>262</v>
      </c>
      <c r="X40" s="107" t="s">
        <v>263</v>
      </c>
      <c r="Y40" s="161" t="s">
        <v>323</v>
      </c>
      <c r="Z40" s="107" t="s">
        <v>263</v>
      </c>
    </row>
    <row r="41" spans="1:26" ht="24.75" customHeight="1">
      <c r="A41" s="136" t="s">
        <v>32</v>
      </c>
      <c r="B41" s="136">
        <v>1</v>
      </c>
      <c r="C41" s="136" t="s">
        <v>194</v>
      </c>
      <c r="D41" s="136" t="s">
        <v>324</v>
      </c>
      <c r="E41" s="136"/>
      <c r="F41" s="3" t="s">
        <v>305</v>
      </c>
      <c r="G41" s="107">
        <v>0</v>
      </c>
      <c r="H41" s="3" t="s">
        <v>262</v>
      </c>
      <c r="I41" s="3" t="s">
        <v>262</v>
      </c>
      <c r="J41" s="3" t="s">
        <v>305</v>
      </c>
      <c r="K41" s="140" t="s">
        <v>325</v>
      </c>
      <c r="L41" s="3" t="s">
        <v>305</v>
      </c>
      <c r="M41" s="152" t="s">
        <v>305</v>
      </c>
      <c r="N41" s="155">
        <v>44293</v>
      </c>
      <c r="O41" s="152" t="s">
        <v>262</v>
      </c>
      <c r="P41" s="152" t="s">
        <v>262</v>
      </c>
      <c r="Q41" s="152" t="s">
        <v>305</v>
      </c>
      <c r="R41" s="153" t="s">
        <v>326</v>
      </c>
      <c r="S41" s="152" t="s">
        <v>305</v>
      </c>
      <c r="T41" s="3" t="s">
        <v>305</v>
      </c>
      <c r="U41" s="107">
        <v>0</v>
      </c>
      <c r="V41" s="3" t="s">
        <v>262</v>
      </c>
      <c r="W41" s="3" t="s">
        <v>262</v>
      </c>
      <c r="X41" s="3" t="s">
        <v>305</v>
      </c>
      <c r="Y41" s="140" t="s">
        <v>325</v>
      </c>
      <c r="Z41" s="3" t="s">
        <v>305</v>
      </c>
    </row>
    <row r="42" spans="1:26" ht="19.5" customHeight="1">
      <c r="A42" s="136" t="s">
        <v>33</v>
      </c>
      <c r="B42" s="136">
        <v>0</v>
      </c>
      <c r="C42" s="136">
        <v>0</v>
      </c>
      <c r="D42" s="136">
        <v>0</v>
      </c>
      <c r="E42" s="136">
        <v>0</v>
      </c>
      <c r="F42" s="3">
        <v>0</v>
      </c>
      <c r="G42" s="163">
        <v>44259</v>
      </c>
      <c r="H42" s="3" t="s">
        <v>262</v>
      </c>
      <c r="I42" s="3" t="s">
        <v>262</v>
      </c>
      <c r="J42" s="3" t="s">
        <v>262</v>
      </c>
      <c r="K42" s="140" t="s">
        <v>262</v>
      </c>
      <c r="L42" s="3" t="s">
        <v>262</v>
      </c>
      <c r="M42" s="152" t="s">
        <v>262</v>
      </c>
      <c r="N42" s="152">
        <v>15</v>
      </c>
      <c r="O42" s="152" t="s">
        <v>262</v>
      </c>
      <c r="P42" s="152" t="s">
        <v>262</v>
      </c>
      <c r="Q42" s="152" t="s">
        <v>262</v>
      </c>
      <c r="R42" s="153" t="s">
        <v>262</v>
      </c>
      <c r="S42" s="152" t="s">
        <v>262</v>
      </c>
      <c r="T42" s="3" t="s">
        <v>260</v>
      </c>
      <c r="U42" s="163"/>
      <c r="V42" s="3" t="s">
        <v>262</v>
      </c>
      <c r="W42" s="3" t="s">
        <v>262</v>
      </c>
      <c r="X42" s="3" t="s">
        <v>262</v>
      </c>
      <c r="Y42" s="140" t="s">
        <v>327</v>
      </c>
      <c r="Z42" s="3" t="s">
        <v>260</v>
      </c>
    </row>
    <row r="43" spans="1:26" ht="53.25" customHeight="1">
      <c r="A43" s="136" t="s">
        <v>34</v>
      </c>
      <c r="B43" s="136">
        <v>0</v>
      </c>
      <c r="C43" s="136">
        <v>0</v>
      </c>
      <c r="D43" s="136">
        <v>0</v>
      </c>
      <c r="E43" s="136">
        <v>0</v>
      </c>
      <c r="F43" s="3">
        <v>1</v>
      </c>
      <c r="G43" s="3" t="s">
        <v>262</v>
      </c>
      <c r="H43" s="3" t="s">
        <v>262</v>
      </c>
      <c r="I43" s="3" t="s">
        <v>262</v>
      </c>
      <c r="J43" s="3" t="s">
        <v>262</v>
      </c>
      <c r="K43" s="140" t="s">
        <v>328</v>
      </c>
      <c r="L43" s="3"/>
      <c r="M43" s="152" t="s">
        <v>262</v>
      </c>
      <c r="N43" s="152">
        <v>10</v>
      </c>
      <c r="O43" s="152" t="s">
        <v>262</v>
      </c>
      <c r="P43" s="152" t="s">
        <v>262</v>
      </c>
      <c r="Q43" s="152" t="s">
        <v>262</v>
      </c>
      <c r="R43" s="153" t="s">
        <v>262</v>
      </c>
      <c r="S43" s="152" t="s">
        <v>263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140">
        <v>0</v>
      </c>
      <c r="Z43" s="3">
        <v>0</v>
      </c>
    </row>
    <row r="44" spans="1:26" ht="15">
      <c r="A44" s="136" t="s">
        <v>35</v>
      </c>
      <c r="B44" s="136">
        <v>0</v>
      </c>
      <c r="C44" s="136">
        <v>0</v>
      </c>
      <c r="D44" s="136">
        <v>0</v>
      </c>
      <c r="E44" s="136">
        <v>0</v>
      </c>
      <c r="F44" s="3">
        <v>0</v>
      </c>
      <c r="G44" s="165">
        <v>23</v>
      </c>
      <c r="H44" s="3" t="s">
        <v>262</v>
      </c>
      <c r="I44" s="3" t="s">
        <v>262</v>
      </c>
      <c r="J44" s="3" t="s">
        <v>329</v>
      </c>
      <c r="K44" s="140" t="s">
        <v>262</v>
      </c>
      <c r="L44" s="3" t="s">
        <v>262</v>
      </c>
      <c r="M44" s="152" t="s">
        <v>262</v>
      </c>
      <c r="N44" s="152">
        <v>23</v>
      </c>
      <c r="O44" s="152" t="s">
        <v>262</v>
      </c>
      <c r="P44" s="152" t="s">
        <v>262</v>
      </c>
      <c r="Q44" s="152" t="s">
        <v>262</v>
      </c>
      <c r="R44" s="153" t="s">
        <v>262</v>
      </c>
      <c r="S44" s="152" t="s">
        <v>262</v>
      </c>
      <c r="T44" s="3" t="s">
        <v>262</v>
      </c>
      <c r="U44" s="165">
        <v>23</v>
      </c>
      <c r="V44" s="3" t="s">
        <v>262</v>
      </c>
      <c r="W44" s="3" t="s">
        <v>262</v>
      </c>
      <c r="X44" s="3" t="s">
        <v>262</v>
      </c>
      <c r="Y44" s="140" t="s">
        <v>262</v>
      </c>
      <c r="Z44" s="3" t="s">
        <v>262</v>
      </c>
    </row>
    <row r="45" spans="1:26" ht="18.75" customHeight="1">
      <c r="A45" s="136" t="s">
        <v>36</v>
      </c>
      <c r="B45" s="136">
        <v>0</v>
      </c>
      <c r="C45" s="136">
        <v>0</v>
      </c>
      <c r="D45" s="136">
        <v>0</v>
      </c>
      <c r="E45" s="136">
        <v>0</v>
      </c>
      <c r="F45" s="3">
        <v>1</v>
      </c>
      <c r="G45" s="3">
        <v>16</v>
      </c>
      <c r="H45" s="3" t="s">
        <v>262</v>
      </c>
      <c r="I45" s="3" t="s">
        <v>262</v>
      </c>
      <c r="J45" s="3" t="s">
        <v>262</v>
      </c>
      <c r="K45" s="140" t="s">
        <v>330</v>
      </c>
      <c r="L45" s="3" t="s">
        <v>260</v>
      </c>
      <c r="M45" s="152" t="s">
        <v>331</v>
      </c>
      <c r="N45" s="152">
        <v>16</v>
      </c>
      <c r="O45" s="152" t="s">
        <v>262</v>
      </c>
      <c r="P45" s="152" t="s">
        <v>262</v>
      </c>
      <c r="Q45" s="152" t="s">
        <v>267</v>
      </c>
      <c r="R45" s="153" t="s">
        <v>332</v>
      </c>
      <c r="S45" s="155">
        <v>44205</v>
      </c>
      <c r="T45" s="3" t="s">
        <v>303</v>
      </c>
      <c r="U45" s="3">
        <v>16</v>
      </c>
      <c r="V45" s="3" t="s">
        <v>262</v>
      </c>
      <c r="W45" s="3" t="s">
        <v>262</v>
      </c>
      <c r="X45" s="3" t="s">
        <v>262</v>
      </c>
      <c r="Y45" s="140" t="s">
        <v>333</v>
      </c>
      <c r="Z45" s="3" t="s">
        <v>303</v>
      </c>
    </row>
    <row r="46" spans="1:26" ht="15">
      <c r="A46" s="136" t="s">
        <v>37</v>
      </c>
      <c r="B46" s="136">
        <v>0</v>
      </c>
      <c r="C46" s="136">
        <v>0</v>
      </c>
      <c r="D46" s="136">
        <v>0</v>
      </c>
      <c r="E46" s="136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140">
        <v>0</v>
      </c>
      <c r="L46" s="3"/>
      <c r="M46" s="152" t="s">
        <v>262</v>
      </c>
      <c r="N46" s="152">
        <v>13</v>
      </c>
      <c r="O46" s="152" t="s">
        <v>262</v>
      </c>
      <c r="P46" s="152" t="s">
        <v>262</v>
      </c>
      <c r="Q46" s="152" t="s">
        <v>262</v>
      </c>
      <c r="R46" s="153" t="s">
        <v>262</v>
      </c>
      <c r="S46" s="152" t="s">
        <v>263</v>
      </c>
      <c r="T46" s="3" t="s">
        <v>262</v>
      </c>
      <c r="U46" s="3">
        <v>13</v>
      </c>
      <c r="V46" s="3" t="s">
        <v>262</v>
      </c>
      <c r="W46" s="3" t="s">
        <v>262</v>
      </c>
      <c r="X46" s="3">
        <v>0</v>
      </c>
      <c r="Y46" s="140">
        <v>0</v>
      </c>
      <c r="Z46" s="3">
        <v>0</v>
      </c>
    </row>
    <row r="47" spans="1:26" ht="60.75" customHeight="1">
      <c r="A47" s="243" t="s">
        <v>38</v>
      </c>
      <c r="B47" s="244">
        <v>4</v>
      </c>
      <c r="C47" s="154" t="s">
        <v>334</v>
      </c>
      <c r="D47" s="183" t="s">
        <v>335</v>
      </c>
      <c r="E47" s="154" t="s">
        <v>336</v>
      </c>
      <c r="F47" s="3">
        <v>1</v>
      </c>
      <c r="G47" s="3">
        <v>20</v>
      </c>
      <c r="H47" s="3" t="s">
        <v>262</v>
      </c>
      <c r="I47" s="3" t="s">
        <v>262</v>
      </c>
      <c r="J47" s="3" t="s">
        <v>263</v>
      </c>
      <c r="K47" s="140" t="s">
        <v>337</v>
      </c>
      <c r="L47" s="3" t="s">
        <v>263</v>
      </c>
      <c r="M47" s="152" t="s">
        <v>259</v>
      </c>
      <c r="N47" s="152">
        <v>19</v>
      </c>
      <c r="O47" s="152" t="s">
        <v>262</v>
      </c>
      <c r="P47" s="152" t="s">
        <v>262</v>
      </c>
      <c r="Q47" s="152" t="s">
        <v>259</v>
      </c>
      <c r="R47" s="153" t="s">
        <v>338</v>
      </c>
      <c r="S47" s="152" t="s">
        <v>305</v>
      </c>
      <c r="T47" s="163">
        <v>44197</v>
      </c>
      <c r="U47" s="3">
        <v>20</v>
      </c>
      <c r="V47" s="3">
        <v>0</v>
      </c>
      <c r="W47" s="3">
        <v>0</v>
      </c>
      <c r="X47" s="163">
        <v>44197</v>
      </c>
      <c r="Y47" s="140" t="s">
        <v>339</v>
      </c>
      <c r="Z47" s="163">
        <v>44197</v>
      </c>
    </row>
    <row r="48" spans="1:26" ht="29.25" customHeight="1">
      <c r="A48" s="242"/>
      <c r="B48" s="242"/>
      <c r="C48" s="136" t="s">
        <v>340</v>
      </c>
      <c r="D48" s="184" t="s">
        <v>341</v>
      </c>
      <c r="E48" s="138" t="s">
        <v>342</v>
      </c>
      <c r="F48" s="3"/>
      <c r="G48" s="3"/>
      <c r="H48" s="3"/>
      <c r="I48" s="3"/>
      <c r="J48" s="3"/>
      <c r="K48" s="137"/>
      <c r="L48" s="3"/>
      <c r="M48" s="152"/>
      <c r="N48" s="152"/>
      <c r="O48" s="152"/>
      <c r="P48" s="152"/>
      <c r="Q48" s="152"/>
      <c r="R48" s="185"/>
      <c r="S48" s="152"/>
      <c r="T48" s="3"/>
      <c r="U48" s="3"/>
      <c r="V48" s="3"/>
      <c r="W48" s="3"/>
      <c r="X48" s="3"/>
      <c r="Y48" s="137"/>
      <c r="Z48" s="3"/>
    </row>
    <row r="49" spans="1:26" ht="28.5" customHeight="1">
      <c r="A49" s="242"/>
      <c r="B49" s="242"/>
      <c r="C49" s="154" t="s">
        <v>227</v>
      </c>
      <c r="D49" s="186" t="s">
        <v>343</v>
      </c>
      <c r="E49" s="154" t="s">
        <v>63</v>
      </c>
      <c r="F49" s="3"/>
      <c r="G49" s="3"/>
      <c r="H49" s="3"/>
      <c r="I49" s="3"/>
      <c r="J49" s="3"/>
      <c r="K49" s="137"/>
      <c r="L49" s="3"/>
      <c r="M49" s="152"/>
      <c r="N49" s="152"/>
      <c r="O49" s="152"/>
      <c r="P49" s="152"/>
      <c r="Q49" s="152"/>
      <c r="R49" s="185"/>
      <c r="S49" s="152"/>
      <c r="T49" s="3"/>
      <c r="U49" s="3"/>
      <c r="V49" s="3"/>
      <c r="W49" s="3"/>
      <c r="X49" s="3"/>
      <c r="Y49" s="137"/>
      <c r="Z49" s="3"/>
    </row>
    <row r="50" spans="1:26" ht="46.5" customHeight="1">
      <c r="A50" s="212"/>
      <c r="B50" s="212"/>
      <c r="C50" s="154" t="s">
        <v>227</v>
      </c>
      <c r="D50" s="186" t="s">
        <v>343</v>
      </c>
      <c r="E50" s="154" t="s">
        <v>63</v>
      </c>
      <c r="F50" s="3"/>
      <c r="G50" s="3"/>
      <c r="H50" s="3"/>
      <c r="I50" s="3"/>
      <c r="J50" s="3"/>
      <c r="K50" s="137"/>
      <c r="L50" s="3"/>
      <c r="M50" s="152"/>
      <c r="N50" s="152"/>
      <c r="O50" s="152"/>
      <c r="P50" s="152"/>
      <c r="Q50" s="152"/>
      <c r="R50" s="185"/>
      <c r="S50" s="152"/>
      <c r="T50" s="3"/>
      <c r="U50" s="3"/>
      <c r="V50" s="3"/>
      <c r="W50" s="3"/>
      <c r="X50" s="3"/>
      <c r="Y50" s="137"/>
      <c r="Z50" s="3"/>
    </row>
    <row r="51" spans="1:26" ht="17.25" customHeight="1">
      <c r="A51" s="136" t="s">
        <v>39</v>
      </c>
      <c r="B51" s="136">
        <v>0</v>
      </c>
      <c r="C51" s="136">
        <v>0</v>
      </c>
      <c r="D51" s="187">
        <v>0</v>
      </c>
      <c r="E51" s="136">
        <v>0</v>
      </c>
      <c r="F51" s="3">
        <v>0</v>
      </c>
      <c r="G51" s="3">
        <v>23</v>
      </c>
      <c r="H51" s="3" t="s">
        <v>262</v>
      </c>
      <c r="I51" s="3" t="s">
        <v>262</v>
      </c>
      <c r="J51" s="3" t="s">
        <v>262</v>
      </c>
      <c r="K51" s="137"/>
      <c r="L51" s="3" t="s">
        <v>262</v>
      </c>
      <c r="M51" s="152" t="s">
        <v>267</v>
      </c>
      <c r="N51" s="152">
        <v>24</v>
      </c>
      <c r="O51" s="152">
        <v>0</v>
      </c>
      <c r="P51" s="152">
        <v>0</v>
      </c>
      <c r="Q51" s="152">
        <v>0</v>
      </c>
      <c r="R51" s="185" t="s">
        <v>344</v>
      </c>
      <c r="S51" s="152" t="s">
        <v>312</v>
      </c>
      <c r="T51" s="3" t="s">
        <v>267</v>
      </c>
      <c r="U51" s="3">
        <v>23</v>
      </c>
      <c r="V51" s="3">
        <v>0</v>
      </c>
      <c r="W51" s="3">
        <v>0</v>
      </c>
      <c r="X51" s="3" t="s">
        <v>267</v>
      </c>
      <c r="Y51" s="137" t="s">
        <v>345</v>
      </c>
      <c r="Z51" s="3" t="s">
        <v>267</v>
      </c>
    </row>
    <row r="52" spans="1:26" ht="30" customHeight="1">
      <c r="A52" s="136" t="s">
        <v>40</v>
      </c>
      <c r="B52" s="136">
        <v>1</v>
      </c>
      <c r="C52" s="136" t="s">
        <v>346</v>
      </c>
      <c r="D52" s="136" t="s">
        <v>225</v>
      </c>
      <c r="E52" s="154" t="s">
        <v>347</v>
      </c>
      <c r="F52" s="3"/>
      <c r="G52" s="3">
        <v>26</v>
      </c>
      <c r="H52" s="3"/>
      <c r="I52" s="3"/>
      <c r="J52" s="3"/>
      <c r="K52" s="106"/>
      <c r="L52" s="3"/>
      <c r="M52" s="152" t="s">
        <v>260</v>
      </c>
      <c r="N52" s="152">
        <v>2</v>
      </c>
      <c r="O52" s="152" t="s">
        <v>262</v>
      </c>
      <c r="P52" s="152" t="s">
        <v>262</v>
      </c>
      <c r="Q52" s="152" t="s">
        <v>263</v>
      </c>
      <c r="R52" s="153" t="s">
        <v>348</v>
      </c>
      <c r="S52" s="152" t="s">
        <v>259</v>
      </c>
      <c r="T52" s="3">
        <v>33</v>
      </c>
      <c r="U52" s="3">
        <v>33</v>
      </c>
      <c r="V52" s="3"/>
      <c r="W52" s="3"/>
      <c r="X52" s="3" t="s">
        <v>263</v>
      </c>
      <c r="Y52" s="106" t="s">
        <v>349</v>
      </c>
      <c r="Z52" s="3" t="s">
        <v>350</v>
      </c>
    </row>
    <row r="53" spans="1:26" ht="15">
      <c r="A53" s="136" t="s">
        <v>41</v>
      </c>
      <c r="B53" s="136">
        <v>0</v>
      </c>
      <c r="C53" s="136">
        <v>0</v>
      </c>
      <c r="D53" s="136">
        <v>0</v>
      </c>
      <c r="E53" s="136">
        <v>0</v>
      </c>
      <c r="F53" s="3">
        <v>0</v>
      </c>
      <c r="G53" s="107">
        <v>11</v>
      </c>
      <c r="H53" s="3" t="s">
        <v>262</v>
      </c>
      <c r="I53" s="3" t="s">
        <v>262</v>
      </c>
      <c r="J53" s="3" t="s">
        <v>263</v>
      </c>
      <c r="K53" s="140" t="s">
        <v>351</v>
      </c>
      <c r="L53" s="3" t="s">
        <v>263</v>
      </c>
      <c r="M53" s="152" t="s">
        <v>260</v>
      </c>
      <c r="N53" s="152">
        <v>11</v>
      </c>
      <c r="O53" s="152" t="s">
        <v>262</v>
      </c>
      <c r="P53" s="152" t="s">
        <v>262</v>
      </c>
      <c r="Q53" s="152" t="s">
        <v>260</v>
      </c>
      <c r="R53" s="188" t="s">
        <v>61</v>
      </c>
      <c r="S53" s="152" t="s">
        <v>352</v>
      </c>
      <c r="T53" s="3" t="s">
        <v>262</v>
      </c>
      <c r="U53" s="107">
        <v>11</v>
      </c>
      <c r="V53" s="3" t="s">
        <v>262</v>
      </c>
      <c r="W53" s="3" t="s">
        <v>262</v>
      </c>
      <c r="X53" s="3" t="s">
        <v>262</v>
      </c>
      <c r="Y53" s="140" t="s">
        <v>262</v>
      </c>
      <c r="Z53" s="3" t="s">
        <v>262</v>
      </c>
    </row>
    <row r="54" spans="1:26" ht="21.75" customHeight="1">
      <c r="A54" s="136" t="s">
        <v>42</v>
      </c>
      <c r="B54" s="136">
        <v>0</v>
      </c>
      <c r="C54" s="136">
        <v>0</v>
      </c>
      <c r="D54" s="136">
        <v>0</v>
      </c>
      <c r="E54" s="136">
        <v>0</v>
      </c>
      <c r="F54" s="3">
        <v>0</v>
      </c>
      <c r="G54" s="3">
        <v>23</v>
      </c>
      <c r="H54" s="3" t="s">
        <v>262</v>
      </c>
      <c r="I54" s="3" t="s">
        <v>262</v>
      </c>
      <c r="J54" s="3" t="s">
        <v>262</v>
      </c>
      <c r="K54" s="140">
        <v>0</v>
      </c>
      <c r="L54" s="3" t="s">
        <v>262</v>
      </c>
      <c r="M54" s="152" t="s">
        <v>267</v>
      </c>
      <c r="N54" s="152">
        <v>23</v>
      </c>
      <c r="O54" s="152" t="s">
        <v>262</v>
      </c>
      <c r="P54" s="152" t="s">
        <v>262</v>
      </c>
      <c r="Q54" s="152" t="s">
        <v>262</v>
      </c>
      <c r="R54" s="153" t="s">
        <v>353</v>
      </c>
      <c r="S54" s="152" t="s">
        <v>312</v>
      </c>
      <c r="T54" s="3" t="s">
        <v>260</v>
      </c>
      <c r="U54" s="3">
        <v>24</v>
      </c>
      <c r="V54" s="3" t="s">
        <v>262</v>
      </c>
      <c r="W54" s="3" t="s">
        <v>262</v>
      </c>
      <c r="X54" s="3" t="s">
        <v>262</v>
      </c>
      <c r="Y54" s="140" t="s">
        <v>354</v>
      </c>
      <c r="Z54" s="3" t="s">
        <v>260</v>
      </c>
    </row>
    <row r="55" spans="1:26" ht="15">
      <c r="A55" s="136" t="s">
        <v>43</v>
      </c>
      <c r="B55" s="136">
        <v>0</v>
      </c>
      <c r="C55" s="136">
        <v>0</v>
      </c>
      <c r="D55" s="136">
        <v>0</v>
      </c>
      <c r="E55" s="136">
        <v>0</v>
      </c>
      <c r="F55" s="3">
        <v>0</v>
      </c>
      <c r="G55" s="107">
        <v>24</v>
      </c>
      <c r="H55" s="3" t="s">
        <v>262</v>
      </c>
      <c r="I55" s="3" t="s">
        <v>262</v>
      </c>
      <c r="J55" s="3" t="s">
        <v>262</v>
      </c>
      <c r="K55" s="140"/>
      <c r="L55" s="3" t="s">
        <v>262</v>
      </c>
      <c r="M55" s="152" t="s">
        <v>262</v>
      </c>
      <c r="N55" s="152">
        <v>3</v>
      </c>
      <c r="O55" s="152" t="s">
        <v>262</v>
      </c>
      <c r="P55" s="152" t="s">
        <v>262</v>
      </c>
      <c r="Q55" s="152">
        <v>0</v>
      </c>
      <c r="R55" s="153" t="s">
        <v>262</v>
      </c>
      <c r="S55" s="152" t="s">
        <v>263</v>
      </c>
      <c r="T55" s="3" t="s">
        <v>262</v>
      </c>
      <c r="U55" s="107">
        <v>3</v>
      </c>
      <c r="V55" s="3" t="s">
        <v>262</v>
      </c>
      <c r="W55" s="3" t="s">
        <v>262</v>
      </c>
      <c r="X55" s="3" t="s">
        <v>262</v>
      </c>
      <c r="Y55" s="140" t="s">
        <v>262</v>
      </c>
      <c r="Z55" s="3" t="s">
        <v>262</v>
      </c>
    </row>
    <row r="56" spans="1:26" ht="15">
      <c r="A56" s="136" t="s">
        <v>44</v>
      </c>
      <c r="B56" s="136">
        <v>0</v>
      </c>
      <c r="C56" s="136">
        <v>0</v>
      </c>
      <c r="D56" s="136">
        <v>0</v>
      </c>
      <c r="E56" s="136">
        <v>0</v>
      </c>
      <c r="F56" s="3">
        <v>0</v>
      </c>
      <c r="G56" s="3">
        <v>24</v>
      </c>
      <c r="H56" s="3" t="s">
        <v>262</v>
      </c>
      <c r="I56" s="3" t="s">
        <v>262</v>
      </c>
      <c r="J56" s="3" t="s">
        <v>262</v>
      </c>
      <c r="K56" s="140" t="s">
        <v>262</v>
      </c>
      <c r="L56" s="3" t="s">
        <v>262</v>
      </c>
      <c r="M56" s="152" t="s">
        <v>262</v>
      </c>
      <c r="N56" s="152">
        <v>24</v>
      </c>
      <c r="O56" s="152" t="s">
        <v>262</v>
      </c>
      <c r="P56" s="152" t="s">
        <v>262</v>
      </c>
      <c r="Q56" s="152" t="s">
        <v>262</v>
      </c>
      <c r="R56" s="153" t="s">
        <v>262</v>
      </c>
      <c r="S56" s="152" t="s">
        <v>263</v>
      </c>
      <c r="T56" s="3" t="s">
        <v>262</v>
      </c>
      <c r="U56" s="3" t="s">
        <v>262</v>
      </c>
      <c r="V56" s="3" t="s">
        <v>262</v>
      </c>
      <c r="W56" s="3" t="s">
        <v>262</v>
      </c>
      <c r="X56" s="3" t="s">
        <v>262</v>
      </c>
      <c r="Y56" s="140" t="s">
        <v>262</v>
      </c>
      <c r="Z56" s="3" t="s">
        <v>262</v>
      </c>
    </row>
    <row r="57" spans="1:26" ht="18.75" customHeight="1">
      <c r="A57" s="136" t="s">
        <v>45</v>
      </c>
      <c r="B57" s="136">
        <v>0</v>
      </c>
      <c r="C57" s="136">
        <v>0</v>
      </c>
      <c r="D57" s="136">
        <v>0</v>
      </c>
      <c r="E57" s="136"/>
      <c r="F57" s="3">
        <v>0</v>
      </c>
      <c r="G57" s="107">
        <v>38</v>
      </c>
      <c r="H57" s="3" t="s">
        <v>355</v>
      </c>
      <c r="I57" s="3" t="s">
        <v>262</v>
      </c>
      <c r="J57" s="3" t="s">
        <v>262</v>
      </c>
      <c r="K57" s="140" t="s">
        <v>262</v>
      </c>
      <c r="L57" s="3" t="s">
        <v>262</v>
      </c>
      <c r="M57" s="152" t="s">
        <v>267</v>
      </c>
      <c r="N57" s="152">
        <v>38</v>
      </c>
      <c r="O57" s="152" t="s">
        <v>262</v>
      </c>
      <c r="P57" s="152" t="s">
        <v>262</v>
      </c>
      <c r="Q57" s="152" t="s">
        <v>262</v>
      </c>
      <c r="R57" s="153" t="s">
        <v>356</v>
      </c>
      <c r="S57" s="152" t="s">
        <v>312</v>
      </c>
      <c r="T57" s="3" t="s">
        <v>262</v>
      </c>
      <c r="U57" s="107">
        <v>22</v>
      </c>
      <c r="V57" s="3" t="s">
        <v>262</v>
      </c>
      <c r="W57" s="3" t="s">
        <v>262</v>
      </c>
      <c r="X57" s="3" t="s">
        <v>262</v>
      </c>
      <c r="Y57" s="140" t="s">
        <v>357</v>
      </c>
      <c r="Z57" s="3" t="s">
        <v>263</v>
      </c>
    </row>
    <row r="58" spans="1:26" ht="15">
      <c r="A58" s="136" t="s">
        <v>46</v>
      </c>
      <c r="B58" s="136">
        <v>0</v>
      </c>
      <c r="C58" s="136">
        <v>0</v>
      </c>
      <c r="D58" s="136">
        <v>0</v>
      </c>
      <c r="E58" s="136">
        <v>0</v>
      </c>
      <c r="F58" s="2">
        <v>0</v>
      </c>
      <c r="G58" s="3">
        <v>10</v>
      </c>
      <c r="H58" s="3" t="s">
        <v>358</v>
      </c>
      <c r="I58" s="3" t="s">
        <v>358</v>
      </c>
      <c r="J58" s="3" t="s">
        <v>358</v>
      </c>
      <c r="K58" s="140" t="s">
        <v>262</v>
      </c>
      <c r="L58" s="3"/>
      <c r="M58" s="152" t="s">
        <v>262</v>
      </c>
      <c r="N58" s="152">
        <v>10</v>
      </c>
      <c r="O58" s="152" t="s">
        <v>262</v>
      </c>
      <c r="P58" s="152" t="s">
        <v>262</v>
      </c>
      <c r="Q58" s="152" t="s">
        <v>262</v>
      </c>
      <c r="R58" s="153" t="s">
        <v>262</v>
      </c>
      <c r="S58" s="152" t="s">
        <v>262</v>
      </c>
      <c r="T58" s="3" t="s">
        <v>262</v>
      </c>
      <c r="U58" s="3">
        <v>10</v>
      </c>
      <c r="V58" s="3" t="s">
        <v>262</v>
      </c>
      <c r="W58" s="3" t="s">
        <v>262</v>
      </c>
      <c r="X58" s="3" t="s">
        <v>262</v>
      </c>
      <c r="Y58" s="140" t="s">
        <v>262</v>
      </c>
      <c r="Z58" s="3" t="s">
        <v>262</v>
      </c>
    </row>
    <row r="59" spans="1:26" ht="34.5" customHeight="1">
      <c r="A59" s="243" t="s">
        <v>47</v>
      </c>
      <c r="B59" s="245">
        <v>2</v>
      </c>
      <c r="C59" s="154" t="s">
        <v>359</v>
      </c>
      <c r="D59" s="154" t="s">
        <v>227</v>
      </c>
      <c r="E59" s="136" t="s">
        <v>228</v>
      </c>
      <c r="F59" s="3"/>
      <c r="G59" s="3"/>
      <c r="H59" s="3"/>
      <c r="I59" s="3"/>
      <c r="J59" s="3"/>
      <c r="K59" s="140"/>
      <c r="L59" s="3"/>
      <c r="M59" s="152">
        <v>0</v>
      </c>
      <c r="N59" s="152">
        <v>27</v>
      </c>
      <c r="O59" s="152">
        <v>0</v>
      </c>
      <c r="P59" s="152">
        <v>0</v>
      </c>
      <c r="Q59" s="152"/>
      <c r="R59" s="153" t="s">
        <v>262</v>
      </c>
      <c r="S59" s="152">
        <v>0</v>
      </c>
      <c r="T59" s="3"/>
      <c r="U59" s="3"/>
      <c r="V59" s="3"/>
      <c r="W59" s="3"/>
      <c r="X59" s="3"/>
      <c r="Y59" s="140"/>
      <c r="Z59" s="3"/>
    </row>
    <row r="60" spans="1:26" ht="42" customHeight="1">
      <c r="A60" s="212"/>
      <c r="B60" s="212"/>
      <c r="C60" s="169" t="s">
        <v>360</v>
      </c>
      <c r="D60" s="169" t="s">
        <v>361</v>
      </c>
      <c r="E60" s="136" t="s">
        <v>228</v>
      </c>
      <c r="F60" s="3"/>
      <c r="G60" s="3"/>
      <c r="H60" s="3"/>
      <c r="I60" s="3"/>
      <c r="J60" s="163"/>
      <c r="K60" s="12"/>
      <c r="L60" s="163"/>
      <c r="M60" s="152"/>
      <c r="N60" s="152"/>
      <c r="O60" s="152"/>
      <c r="P60" s="152"/>
      <c r="Q60" s="152"/>
      <c r="R60" s="153"/>
      <c r="S60" s="152"/>
      <c r="T60" s="3"/>
      <c r="U60" s="3"/>
      <c r="V60" s="3"/>
      <c r="W60" s="3"/>
      <c r="X60" s="3"/>
      <c r="Y60" s="140"/>
      <c r="Z60" s="3"/>
    </row>
    <row r="61" spans="1:26" ht="43.5" customHeight="1">
      <c r="A61" s="243" t="s">
        <v>70</v>
      </c>
      <c r="B61" s="243">
        <v>2</v>
      </c>
      <c r="C61" s="169" t="s">
        <v>362</v>
      </c>
      <c r="D61" s="169" t="s">
        <v>363</v>
      </c>
      <c r="E61" s="169" t="s">
        <v>364</v>
      </c>
      <c r="F61" s="3">
        <v>2</v>
      </c>
      <c r="G61" s="3">
        <v>17</v>
      </c>
      <c r="H61" s="3" t="s">
        <v>262</v>
      </c>
      <c r="I61" s="3" t="s">
        <v>262</v>
      </c>
      <c r="J61" s="163">
        <v>44259</v>
      </c>
      <c r="K61" s="12" t="s">
        <v>365</v>
      </c>
      <c r="L61" s="163">
        <v>44267</v>
      </c>
      <c r="M61" s="152" t="s">
        <v>263</v>
      </c>
      <c r="N61" s="152">
        <v>13</v>
      </c>
      <c r="O61" s="152" t="s">
        <v>262</v>
      </c>
      <c r="P61" s="152" t="s">
        <v>262</v>
      </c>
      <c r="Q61" s="152" t="s">
        <v>263</v>
      </c>
      <c r="R61" s="153" t="s">
        <v>366</v>
      </c>
      <c r="S61" s="152" t="s">
        <v>259</v>
      </c>
      <c r="T61" s="3" t="s">
        <v>367</v>
      </c>
      <c r="U61" s="3">
        <v>14</v>
      </c>
      <c r="V61" s="3" t="s">
        <v>262</v>
      </c>
      <c r="W61" s="3" t="s">
        <v>262</v>
      </c>
      <c r="X61" s="3" t="s">
        <v>367</v>
      </c>
      <c r="Y61" s="140" t="s">
        <v>366</v>
      </c>
      <c r="Z61" s="3" t="s">
        <v>367</v>
      </c>
    </row>
    <row r="62" spans="1:26" ht="32.25" customHeight="1">
      <c r="A62" s="212"/>
      <c r="B62" s="212"/>
      <c r="C62" s="189" t="s">
        <v>74</v>
      </c>
      <c r="D62" s="169" t="s">
        <v>363</v>
      </c>
      <c r="E62" s="169" t="s">
        <v>364</v>
      </c>
      <c r="F62" s="3"/>
      <c r="G62" s="107"/>
      <c r="H62" s="3"/>
      <c r="I62" s="3"/>
      <c r="J62" s="3"/>
      <c r="K62" s="190"/>
      <c r="L62" s="3"/>
      <c r="M62" s="155"/>
      <c r="N62" s="152"/>
      <c r="O62" s="152"/>
      <c r="P62" s="152"/>
      <c r="Q62" s="152"/>
      <c r="R62" s="153"/>
      <c r="S62" s="155"/>
      <c r="T62" s="3"/>
      <c r="U62" s="107"/>
      <c r="V62" s="3"/>
      <c r="W62" s="3"/>
      <c r="X62" s="3"/>
      <c r="Y62" s="140"/>
      <c r="Z62" s="3"/>
    </row>
    <row r="63" spans="1:26" ht="20.25" customHeight="1">
      <c r="A63" s="136" t="s">
        <v>48</v>
      </c>
      <c r="B63" s="136">
        <v>0</v>
      </c>
      <c r="C63" s="136">
        <v>0</v>
      </c>
      <c r="D63" s="136">
        <v>0</v>
      </c>
      <c r="E63" s="136">
        <v>0</v>
      </c>
      <c r="F63" s="3">
        <v>0</v>
      </c>
      <c r="G63" s="107">
        <v>0</v>
      </c>
      <c r="H63" s="3">
        <v>0</v>
      </c>
      <c r="I63" s="3">
        <v>0</v>
      </c>
      <c r="J63" s="3">
        <v>0</v>
      </c>
      <c r="K63" s="140">
        <v>0</v>
      </c>
      <c r="L63" s="3">
        <v>0</v>
      </c>
      <c r="M63" s="155">
        <v>43838</v>
      </c>
      <c r="N63" s="152">
        <v>23</v>
      </c>
      <c r="O63" s="152">
        <v>0</v>
      </c>
      <c r="P63" s="152">
        <v>0</v>
      </c>
      <c r="Q63" s="152">
        <v>0</v>
      </c>
      <c r="R63" s="153" t="s">
        <v>368</v>
      </c>
      <c r="S63" s="155">
        <v>43839</v>
      </c>
      <c r="T63" s="3">
        <v>0</v>
      </c>
      <c r="U63" s="107">
        <v>22</v>
      </c>
      <c r="V63" s="3">
        <v>0</v>
      </c>
      <c r="W63" s="3">
        <v>0</v>
      </c>
      <c r="X63" s="3">
        <v>0</v>
      </c>
      <c r="Y63" s="140">
        <v>0</v>
      </c>
      <c r="Z63" s="3">
        <v>0</v>
      </c>
    </row>
    <row r="64" spans="1:26" ht="20.25" customHeight="1">
      <c r="A64" s="136" t="s">
        <v>49</v>
      </c>
      <c r="B64" s="136">
        <v>0</v>
      </c>
      <c r="C64" s="136">
        <v>0</v>
      </c>
      <c r="D64" s="136">
        <v>0</v>
      </c>
      <c r="E64" s="136">
        <v>0</v>
      </c>
      <c r="F64" s="3">
        <v>0</v>
      </c>
      <c r="G64" s="107">
        <v>16</v>
      </c>
      <c r="H64" s="3" t="s">
        <v>262</v>
      </c>
      <c r="I64" s="3" t="s">
        <v>262</v>
      </c>
      <c r="J64" s="3" t="s">
        <v>262</v>
      </c>
      <c r="K64" s="191"/>
      <c r="L64" s="3" t="s">
        <v>262</v>
      </c>
      <c r="M64" s="152" t="s">
        <v>267</v>
      </c>
      <c r="N64" s="152">
        <v>20</v>
      </c>
      <c r="O64" s="152">
        <v>0</v>
      </c>
      <c r="P64" s="152">
        <v>0</v>
      </c>
      <c r="Q64" s="152" t="s">
        <v>267</v>
      </c>
      <c r="R64" s="192" t="s">
        <v>366</v>
      </c>
      <c r="S64" s="152" t="s">
        <v>312</v>
      </c>
      <c r="T64" s="3" t="s">
        <v>262</v>
      </c>
      <c r="U64" s="107" t="s">
        <v>369</v>
      </c>
      <c r="V64" s="3" t="s">
        <v>262</v>
      </c>
      <c r="W64" s="3" t="s">
        <v>262</v>
      </c>
      <c r="X64" s="3" t="s">
        <v>262</v>
      </c>
      <c r="Y64" s="191" t="s">
        <v>262</v>
      </c>
      <c r="Z64" s="3" t="s">
        <v>262</v>
      </c>
    </row>
    <row r="65" spans="1:26" ht="29.25">
      <c r="A65" s="241" t="s">
        <v>50</v>
      </c>
      <c r="B65" s="241">
        <v>3</v>
      </c>
      <c r="C65" s="154" t="s">
        <v>370</v>
      </c>
      <c r="D65" s="154" t="s">
        <v>62</v>
      </c>
      <c r="E65" s="154" t="s">
        <v>371</v>
      </c>
      <c r="F65" s="3">
        <v>0</v>
      </c>
      <c r="G65" s="3">
        <v>29</v>
      </c>
      <c r="H65" s="3" t="s">
        <v>262</v>
      </c>
      <c r="I65" s="3" t="s">
        <v>262</v>
      </c>
      <c r="J65" s="3" t="s">
        <v>262</v>
      </c>
      <c r="K65" s="140"/>
      <c r="L65" s="3" t="s">
        <v>262</v>
      </c>
      <c r="M65" s="152" t="s">
        <v>262</v>
      </c>
      <c r="N65" s="152">
        <v>29</v>
      </c>
      <c r="O65" s="152">
        <v>0</v>
      </c>
      <c r="P65" s="152">
        <v>0</v>
      </c>
      <c r="Q65" s="152">
        <v>0</v>
      </c>
      <c r="R65" s="153" t="s">
        <v>262</v>
      </c>
      <c r="S65" s="152" t="s">
        <v>263</v>
      </c>
      <c r="T65" s="3"/>
      <c r="U65" s="3"/>
      <c r="V65" s="3"/>
      <c r="W65" s="3"/>
      <c r="X65" s="3"/>
      <c r="Y65" s="140"/>
      <c r="Z65" s="3"/>
    </row>
    <row r="66" spans="1:26" ht="29.25">
      <c r="A66" s="242"/>
      <c r="B66" s="242"/>
      <c r="C66" s="136" t="s">
        <v>226</v>
      </c>
      <c r="D66" s="193" t="s">
        <v>62</v>
      </c>
      <c r="E66" s="136" t="s">
        <v>224</v>
      </c>
      <c r="F66" s="107"/>
      <c r="G66" s="107"/>
      <c r="H66" s="107"/>
      <c r="I66" s="107"/>
      <c r="J66" s="107"/>
      <c r="K66" s="140"/>
      <c r="L66" s="107"/>
      <c r="M66" s="152"/>
      <c r="N66" s="152"/>
      <c r="O66" s="152"/>
      <c r="P66" s="152"/>
      <c r="Q66" s="152"/>
      <c r="R66" s="153"/>
      <c r="S66" s="152"/>
      <c r="T66" s="107"/>
      <c r="U66" s="107"/>
      <c r="V66" s="107"/>
      <c r="W66" s="107"/>
      <c r="X66" s="107"/>
      <c r="Y66" s="140"/>
      <c r="Z66" s="107"/>
    </row>
    <row r="67" spans="1:26" ht="45" customHeight="1">
      <c r="A67" s="212"/>
      <c r="B67" s="212"/>
      <c r="C67" s="136" t="s">
        <v>191</v>
      </c>
      <c r="D67" s="186" t="s">
        <v>343</v>
      </c>
      <c r="E67" s="193" t="s">
        <v>372</v>
      </c>
      <c r="F67" s="107"/>
      <c r="G67" s="107"/>
      <c r="H67" s="107"/>
      <c r="I67" s="107"/>
      <c r="J67" s="107"/>
      <c r="K67" s="140"/>
      <c r="L67" s="107"/>
      <c r="M67" s="152"/>
      <c r="N67" s="152"/>
      <c r="O67" s="152"/>
      <c r="P67" s="152"/>
      <c r="Q67" s="152"/>
      <c r="R67" s="153"/>
      <c r="S67" s="152"/>
      <c r="T67" s="107"/>
      <c r="U67" s="107"/>
      <c r="V67" s="107"/>
      <c r="W67" s="107"/>
      <c r="X67" s="107"/>
      <c r="Y67" s="140"/>
      <c r="Z67" s="107"/>
    </row>
    <row r="68" spans="1:26" ht="15">
      <c r="A68" s="136" t="s">
        <v>51</v>
      </c>
      <c r="B68" s="136">
        <v>0</v>
      </c>
      <c r="C68" s="136">
        <v>0</v>
      </c>
      <c r="D68" s="136">
        <v>0</v>
      </c>
      <c r="E68" s="136">
        <v>0</v>
      </c>
      <c r="F68" s="107">
        <v>0</v>
      </c>
      <c r="G68" s="107">
        <v>27</v>
      </c>
      <c r="H68" s="107" t="s">
        <v>262</v>
      </c>
      <c r="I68" s="107" t="s">
        <v>262</v>
      </c>
      <c r="J68" s="107" t="s">
        <v>262</v>
      </c>
      <c r="K68" s="140" t="s">
        <v>262</v>
      </c>
      <c r="L68" s="107" t="s">
        <v>262</v>
      </c>
      <c r="M68" s="152">
        <v>0</v>
      </c>
      <c r="N68" s="152">
        <v>25</v>
      </c>
      <c r="O68" s="152">
        <v>0</v>
      </c>
      <c r="P68" s="152">
        <v>0</v>
      </c>
      <c r="Q68" s="152">
        <v>0</v>
      </c>
      <c r="R68" s="153" t="s">
        <v>262</v>
      </c>
      <c r="S68" s="152">
        <v>-2.5</v>
      </c>
      <c r="T68" s="107"/>
      <c r="U68" s="107"/>
      <c r="V68" s="107"/>
      <c r="W68" s="107"/>
      <c r="X68" s="107"/>
      <c r="Y68" s="140"/>
      <c r="Z68" s="107"/>
    </row>
    <row r="69" spans="1:26" ht="51" customHeight="1">
      <c r="A69" s="136" t="s">
        <v>52</v>
      </c>
      <c r="B69" s="136">
        <v>0</v>
      </c>
      <c r="C69" s="136">
        <v>0</v>
      </c>
      <c r="D69" s="136">
        <v>0</v>
      </c>
      <c r="E69" s="136">
        <v>0</v>
      </c>
      <c r="F69" s="3" t="s">
        <v>260</v>
      </c>
      <c r="G69" s="165">
        <v>2</v>
      </c>
      <c r="H69" s="3" t="s">
        <v>262</v>
      </c>
      <c r="I69" s="3" t="s">
        <v>262</v>
      </c>
      <c r="J69" s="3">
        <v>2</v>
      </c>
      <c r="K69" s="194" t="s">
        <v>373</v>
      </c>
      <c r="L69" s="3" t="s">
        <v>260</v>
      </c>
      <c r="M69" s="155">
        <v>43900</v>
      </c>
      <c r="N69" s="152">
        <v>23</v>
      </c>
      <c r="O69" s="152" t="s">
        <v>262</v>
      </c>
      <c r="P69" s="152" t="s">
        <v>262</v>
      </c>
      <c r="Q69" s="152" t="s">
        <v>267</v>
      </c>
      <c r="R69" s="195" t="s">
        <v>374</v>
      </c>
      <c r="S69" s="155">
        <v>43901</v>
      </c>
      <c r="T69" s="3" t="s">
        <v>267</v>
      </c>
      <c r="U69" s="165">
        <v>0</v>
      </c>
      <c r="V69" s="3">
        <v>0</v>
      </c>
      <c r="W69" s="3">
        <v>0</v>
      </c>
      <c r="X69" s="3">
        <v>0</v>
      </c>
      <c r="Y69" s="194" t="s">
        <v>375</v>
      </c>
      <c r="Z69" s="3">
        <v>0</v>
      </c>
    </row>
    <row r="70" spans="1:26" ht="41.25" customHeight="1">
      <c r="A70" s="136" t="s">
        <v>53</v>
      </c>
      <c r="B70" s="136">
        <v>1</v>
      </c>
      <c r="C70" s="154" t="s">
        <v>376</v>
      </c>
      <c r="D70" s="154" t="s">
        <v>377</v>
      </c>
      <c r="E70" s="154" t="s">
        <v>229</v>
      </c>
      <c r="F70" s="158">
        <v>0</v>
      </c>
      <c r="G70" s="107">
        <v>14</v>
      </c>
      <c r="H70" s="3" t="s">
        <v>262</v>
      </c>
      <c r="I70" s="3" t="s">
        <v>262</v>
      </c>
      <c r="J70" s="3" t="s">
        <v>262</v>
      </c>
      <c r="K70" s="140"/>
      <c r="L70" s="3" t="s">
        <v>263</v>
      </c>
      <c r="M70" s="155">
        <v>43831</v>
      </c>
      <c r="N70" s="152">
        <v>12</v>
      </c>
      <c r="O70" s="152" t="s">
        <v>262</v>
      </c>
      <c r="P70" s="152" t="s">
        <v>262</v>
      </c>
      <c r="Q70" s="152">
        <v>0</v>
      </c>
      <c r="R70" s="153" t="s">
        <v>378</v>
      </c>
      <c r="S70" s="155">
        <v>43832</v>
      </c>
      <c r="T70" s="196">
        <v>44197</v>
      </c>
      <c r="U70" s="107">
        <v>23</v>
      </c>
      <c r="V70" s="3" t="s">
        <v>262</v>
      </c>
      <c r="W70" s="3" t="s">
        <v>262</v>
      </c>
      <c r="X70" s="3" t="s">
        <v>262</v>
      </c>
      <c r="Y70" s="140" t="s">
        <v>379</v>
      </c>
      <c r="Z70" s="163">
        <v>44197</v>
      </c>
    </row>
    <row r="71" spans="1:26" ht="57" customHeight="1">
      <c r="A71" s="159" t="s">
        <v>54</v>
      </c>
      <c r="B71" s="159">
        <v>1</v>
      </c>
      <c r="C71" s="159" t="s">
        <v>380</v>
      </c>
      <c r="D71" s="160" t="s">
        <v>366</v>
      </c>
      <c r="E71" s="159" t="s">
        <v>229</v>
      </c>
      <c r="F71" s="3">
        <v>1</v>
      </c>
      <c r="G71" s="3">
        <v>28</v>
      </c>
      <c r="H71" s="3" t="s">
        <v>262</v>
      </c>
      <c r="I71" s="3">
        <v>0</v>
      </c>
      <c r="J71" s="3" t="s">
        <v>263</v>
      </c>
      <c r="K71" s="197" t="s">
        <v>73</v>
      </c>
      <c r="L71" s="3" t="s">
        <v>263</v>
      </c>
      <c r="M71" s="152" t="s">
        <v>263</v>
      </c>
      <c r="N71" s="152">
        <v>28</v>
      </c>
      <c r="O71" s="152" t="s">
        <v>262</v>
      </c>
      <c r="P71" s="152" t="s">
        <v>262</v>
      </c>
      <c r="Q71" s="152" t="s">
        <v>263</v>
      </c>
      <c r="R71" s="153" t="s">
        <v>381</v>
      </c>
      <c r="S71" s="152" t="s">
        <v>259</v>
      </c>
      <c r="T71" s="163">
        <v>44230</v>
      </c>
      <c r="U71" s="3">
        <v>28</v>
      </c>
      <c r="V71" s="3" t="s">
        <v>262</v>
      </c>
      <c r="W71" s="3" t="s">
        <v>262</v>
      </c>
      <c r="X71" s="163">
        <v>44230</v>
      </c>
      <c r="Y71" s="197" t="s">
        <v>382</v>
      </c>
      <c r="Z71" s="163">
        <v>44230</v>
      </c>
    </row>
    <row r="72" spans="1:26" ht="70.5" customHeight="1">
      <c r="A72" s="198" t="s">
        <v>192</v>
      </c>
      <c r="B72" s="198">
        <v>1</v>
      </c>
      <c r="C72" s="199" t="s">
        <v>73</v>
      </c>
      <c r="D72" s="199" t="s">
        <v>383</v>
      </c>
      <c r="E72" s="199" t="s">
        <v>384</v>
      </c>
      <c r="F72" s="3">
        <v>1</v>
      </c>
      <c r="G72" s="107">
        <v>15</v>
      </c>
      <c r="H72" s="3" t="s">
        <v>262</v>
      </c>
      <c r="I72" s="3" t="s">
        <v>262</v>
      </c>
      <c r="J72" s="3" t="s">
        <v>263</v>
      </c>
      <c r="K72" s="140" t="s">
        <v>385</v>
      </c>
      <c r="L72" s="3" t="s">
        <v>263</v>
      </c>
      <c r="M72" s="152" t="s">
        <v>260</v>
      </c>
      <c r="N72" s="152">
        <v>15</v>
      </c>
      <c r="O72" s="152">
        <v>0</v>
      </c>
      <c r="P72" s="152">
        <v>0</v>
      </c>
      <c r="Q72" s="152" t="s">
        <v>260</v>
      </c>
      <c r="R72" s="153" t="s">
        <v>386</v>
      </c>
      <c r="S72" s="152" t="s">
        <v>352</v>
      </c>
      <c r="T72" s="3" t="s">
        <v>262</v>
      </c>
      <c r="U72" s="107">
        <v>6</v>
      </c>
      <c r="V72" s="3" t="s">
        <v>262</v>
      </c>
      <c r="W72" s="3" t="s">
        <v>262</v>
      </c>
      <c r="X72" s="3" t="s">
        <v>262</v>
      </c>
      <c r="Y72" s="140">
        <v>0</v>
      </c>
      <c r="Z72" s="3">
        <v>0</v>
      </c>
    </row>
    <row r="73" spans="1:26" ht="45">
      <c r="A73" s="136" t="s">
        <v>56</v>
      </c>
      <c r="B73" s="136">
        <v>0</v>
      </c>
      <c r="C73" s="136">
        <v>0</v>
      </c>
      <c r="D73" s="136">
        <v>0</v>
      </c>
      <c r="E73" s="136">
        <v>0</v>
      </c>
      <c r="F73" s="107">
        <v>1</v>
      </c>
      <c r="G73" s="107">
        <v>11</v>
      </c>
      <c r="H73" s="107" t="s">
        <v>262</v>
      </c>
      <c r="I73" s="107" t="s">
        <v>262</v>
      </c>
      <c r="J73" s="107" t="s">
        <v>267</v>
      </c>
      <c r="K73" s="191" t="s">
        <v>366</v>
      </c>
      <c r="L73" s="107" t="s">
        <v>267</v>
      </c>
      <c r="M73" s="152" t="s">
        <v>267</v>
      </c>
      <c r="N73" s="152">
        <v>10</v>
      </c>
      <c r="O73" s="152">
        <v>0</v>
      </c>
      <c r="P73" s="152">
        <v>0</v>
      </c>
      <c r="Q73" s="152" t="s">
        <v>267</v>
      </c>
      <c r="R73" s="153" t="s">
        <v>387</v>
      </c>
      <c r="S73" s="152" t="s">
        <v>267</v>
      </c>
      <c r="T73" s="107" t="s">
        <v>262</v>
      </c>
      <c r="U73" s="107">
        <v>11</v>
      </c>
      <c r="V73" s="107" t="s">
        <v>262</v>
      </c>
      <c r="W73" s="107" t="s">
        <v>262</v>
      </c>
      <c r="X73" s="107" t="s">
        <v>262</v>
      </c>
      <c r="Y73" s="140" t="s">
        <v>262</v>
      </c>
      <c r="Z73" s="107" t="s">
        <v>262</v>
      </c>
    </row>
    <row r="74" spans="1:26" ht="54.75" customHeight="1">
      <c r="A74" s="200" t="s">
        <v>57</v>
      </c>
      <c r="B74" s="200">
        <v>0</v>
      </c>
      <c r="C74" s="169">
        <v>0</v>
      </c>
      <c r="D74" s="169">
        <v>0</v>
      </c>
      <c r="E74" s="169">
        <v>0</v>
      </c>
      <c r="F74" s="107">
        <v>0</v>
      </c>
      <c r="G74" s="107">
        <v>12</v>
      </c>
      <c r="H74" s="107" t="s">
        <v>262</v>
      </c>
      <c r="I74" s="107" t="s">
        <v>262</v>
      </c>
      <c r="J74" s="107" t="s">
        <v>262</v>
      </c>
      <c r="K74" s="161" t="s">
        <v>262</v>
      </c>
      <c r="L74" s="107" t="s">
        <v>262</v>
      </c>
      <c r="M74" s="152" t="s">
        <v>263</v>
      </c>
      <c r="N74" s="152">
        <v>7</v>
      </c>
      <c r="O74" s="152" t="s">
        <v>262</v>
      </c>
      <c r="P74" s="152" t="s">
        <v>262</v>
      </c>
      <c r="Q74" s="152" t="s">
        <v>263</v>
      </c>
      <c r="R74" s="153" t="s">
        <v>388</v>
      </c>
      <c r="S74" s="152" t="s">
        <v>263</v>
      </c>
      <c r="T74" s="107" t="s">
        <v>263</v>
      </c>
      <c r="U74" s="107">
        <v>5</v>
      </c>
      <c r="V74" s="107" t="s">
        <v>262</v>
      </c>
      <c r="W74" s="107" t="s">
        <v>262</v>
      </c>
      <c r="X74" s="107" t="s">
        <v>263</v>
      </c>
      <c r="Y74" s="161" t="s">
        <v>319</v>
      </c>
      <c r="Z74" s="107" t="s">
        <v>263</v>
      </c>
    </row>
    <row r="75" spans="1:26" ht="18.75" customHeight="1">
      <c r="A75" s="136" t="s">
        <v>58</v>
      </c>
      <c r="B75" s="136">
        <v>0</v>
      </c>
      <c r="C75" s="136">
        <v>0</v>
      </c>
      <c r="D75" s="136">
        <v>0</v>
      </c>
      <c r="E75" s="136">
        <v>0</v>
      </c>
      <c r="F75" s="3">
        <v>1</v>
      </c>
      <c r="G75" s="3">
        <v>8</v>
      </c>
      <c r="H75" s="3">
        <v>0</v>
      </c>
      <c r="I75" s="3">
        <v>0</v>
      </c>
      <c r="J75" s="3">
        <v>0</v>
      </c>
      <c r="K75" s="105" t="s">
        <v>61</v>
      </c>
      <c r="L75" s="3" t="s">
        <v>267</v>
      </c>
      <c r="M75" s="152" t="s">
        <v>267</v>
      </c>
      <c r="N75" s="152">
        <v>8</v>
      </c>
      <c r="O75" s="152">
        <v>0</v>
      </c>
      <c r="P75" s="152">
        <v>0</v>
      </c>
      <c r="Q75" s="152" t="s">
        <v>267</v>
      </c>
      <c r="R75" s="153" t="s">
        <v>61</v>
      </c>
      <c r="S75" s="152" t="s">
        <v>312</v>
      </c>
      <c r="T75" s="3" t="s">
        <v>389</v>
      </c>
      <c r="U75" s="3">
        <v>8</v>
      </c>
      <c r="V75" s="3">
        <v>0</v>
      </c>
      <c r="W75" s="3">
        <v>0</v>
      </c>
      <c r="X75" s="3">
        <v>0</v>
      </c>
      <c r="Y75" s="140" t="s">
        <v>61</v>
      </c>
      <c r="Z75" s="3" t="s">
        <v>389</v>
      </c>
    </row>
    <row r="76" spans="1:26" ht="30" customHeight="1">
      <c r="A76" s="241" t="s">
        <v>75</v>
      </c>
      <c r="B76" s="241">
        <v>2</v>
      </c>
      <c r="C76" s="154" t="s">
        <v>390</v>
      </c>
      <c r="D76" s="154" t="s">
        <v>391</v>
      </c>
      <c r="E76" s="136" t="s">
        <v>392</v>
      </c>
      <c r="F76" s="3">
        <v>0</v>
      </c>
      <c r="G76" s="3">
        <v>43</v>
      </c>
      <c r="H76" s="3">
        <v>0</v>
      </c>
      <c r="I76" s="3">
        <v>0</v>
      </c>
      <c r="J76" s="3">
        <v>0</v>
      </c>
      <c r="K76" s="140" t="s">
        <v>262</v>
      </c>
      <c r="L76" s="3" t="s">
        <v>262</v>
      </c>
      <c r="M76" s="152" t="s">
        <v>393</v>
      </c>
      <c r="N76" s="152">
        <v>42</v>
      </c>
      <c r="O76" s="152">
        <v>0</v>
      </c>
      <c r="P76" s="152">
        <v>0</v>
      </c>
      <c r="Q76" s="152" t="s">
        <v>393</v>
      </c>
      <c r="R76" s="153" t="s">
        <v>394</v>
      </c>
      <c r="S76" s="152" t="s">
        <v>395</v>
      </c>
      <c r="T76" s="3" t="s">
        <v>396</v>
      </c>
      <c r="U76" s="3">
        <v>42</v>
      </c>
      <c r="V76" s="3">
        <v>0</v>
      </c>
      <c r="W76" s="3">
        <v>0</v>
      </c>
      <c r="X76" s="3" t="s">
        <v>396</v>
      </c>
      <c r="Y76" s="140" t="s">
        <v>394</v>
      </c>
      <c r="Z76" s="3" t="s">
        <v>396</v>
      </c>
    </row>
    <row r="77" spans="1:26" ht="36" customHeight="1">
      <c r="A77" s="212"/>
      <c r="B77" s="212"/>
      <c r="C77" s="189" t="s">
        <v>397</v>
      </c>
      <c r="D77" s="142" t="s">
        <v>398</v>
      </c>
      <c r="E77" s="136" t="s">
        <v>392</v>
      </c>
      <c r="F77" s="3"/>
      <c r="G77" s="3"/>
      <c r="H77" s="3"/>
      <c r="I77" s="3"/>
      <c r="J77" s="3"/>
      <c r="K77" s="139"/>
      <c r="L77" s="3"/>
      <c r="M77" s="155"/>
      <c r="N77" s="152"/>
      <c r="O77" s="152"/>
      <c r="P77" s="152"/>
      <c r="Q77" s="155"/>
      <c r="R77" s="201"/>
      <c r="S77" s="155"/>
      <c r="T77" s="3"/>
      <c r="U77" s="3"/>
      <c r="V77" s="3"/>
      <c r="W77" s="3"/>
      <c r="X77" s="3"/>
      <c r="Y77" s="139"/>
      <c r="Z77" s="3"/>
    </row>
    <row r="78" spans="1:26" ht="17.25" customHeight="1">
      <c r="A78" s="136" t="s">
        <v>64</v>
      </c>
      <c r="B78" s="136">
        <v>0</v>
      </c>
      <c r="C78" s="136">
        <v>0</v>
      </c>
      <c r="D78" s="136">
        <v>0</v>
      </c>
      <c r="E78" s="136">
        <v>0</v>
      </c>
      <c r="F78" s="3">
        <v>0</v>
      </c>
      <c r="G78" s="3">
        <v>8</v>
      </c>
      <c r="H78" s="3" t="s">
        <v>399</v>
      </c>
      <c r="I78" s="3" t="s">
        <v>399</v>
      </c>
      <c r="J78" s="3" t="s">
        <v>399</v>
      </c>
      <c r="K78" s="139" t="s">
        <v>399</v>
      </c>
      <c r="L78" s="3" t="s">
        <v>399</v>
      </c>
      <c r="M78" s="155">
        <v>43831</v>
      </c>
      <c r="N78" s="152">
        <v>8</v>
      </c>
      <c r="O78" s="152">
        <v>0</v>
      </c>
      <c r="P78" s="152">
        <v>0</v>
      </c>
      <c r="Q78" s="155">
        <v>43831</v>
      </c>
      <c r="R78" s="201" t="s">
        <v>337</v>
      </c>
      <c r="S78" s="155">
        <v>43832</v>
      </c>
      <c r="T78" s="3" t="s">
        <v>262</v>
      </c>
      <c r="U78" s="3">
        <v>8</v>
      </c>
      <c r="V78" s="3" t="s">
        <v>399</v>
      </c>
      <c r="W78" s="3" t="s">
        <v>399</v>
      </c>
      <c r="X78" s="3" t="s">
        <v>399</v>
      </c>
      <c r="Y78" s="139" t="s">
        <v>399</v>
      </c>
      <c r="Z78" s="3" t="s">
        <v>399</v>
      </c>
    </row>
    <row r="79" spans="1:26" ht="51" customHeight="1">
      <c r="A79" s="202" t="s">
        <v>59</v>
      </c>
      <c r="B79" s="202">
        <f>SUM(B5:B78)</f>
        <v>28</v>
      </c>
      <c r="C79" s="202"/>
      <c r="D79" s="202"/>
      <c r="E79" s="202"/>
      <c r="F79" s="203">
        <f t="shared" ref="F79" si="0">SUM(F5:F78)</f>
        <v>23</v>
      </c>
      <c r="G79" s="203"/>
      <c r="H79" s="203"/>
      <c r="I79" s="203"/>
      <c r="J79" s="203"/>
      <c r="K79" s="203"/>
      <c r="L79" s="203"/>
      <c r="M79" s="203">
        <v>0</v>
      </c>
      <c r="N79" s="204">
        <f>SUM(N5:N78)</f>
        <v>45410</v>
      </c>
      <c r="O79" s="202"/>
      <c r="P79" s="205"/>
      <c r="Q79" s="205"/>
      <c r="R79" s="206"/>
      <c r="S79" s="203" t="s">
        <v>400</v>
      </c>
      <c r="T79" s="203">
        <v>16</v>
      </c>
      <c r="U79" s="204">
        <f>SUM(U5:U78)</f>
        <v>824</v>
      </c>
      <c r="V79" s="202"/>
      <c r="W79" s="205"/>
      <c r="X79" s="205"/>
      <c r="Y79" s="206"/>
      <c r="Z79" s="203">
        <v>0</v>
      </c>
    </row>
    <row r="81" spans="2:23" ht="12.75">
      <c r="B81" s="7"/>
      <c r="F81" s="230"/>
      <c r="G81" s="230"/>
      <c r="H81" s="230"/>
      <c r="M81" s="230"/>
      <c r="N81" s="230"/>
      <c r="O81" s="230"/>
      <c r="P81" s="230"/>
      <c r="T81" s="210"/>
      <c r="U81" s="209"/>
      <c r="V81" s="209"/>
      <c r="W81" s="209"/>
    </row>
    <row r="82" spans="2:23" ht="14.25">
      <c r="B82" s="207"/>
      <c r="F82" s="230"/>
      <c r="G82" s="230"/>
      <c r="H82" s="230"/>
      <c r="M82" s="230"/>
      <c r="N82" s="230"/>
      <c r="O82" s="230"/>
      <c r="P82" s="230"/>
      <c r="T82" s="209"/>
      <c r="U82" s="209"/>
      <c r="V82" s="209"/>
      <c r="W82" s="209"/>
    </row>
    <row r="83" spans="2:23" ht="12.75">
      <c r="B83" s="208"/>
      <c r="F83" s="230"/>
      <c r="G83" s="230"/>
      <c r="H83" s="230"/>
      <c r="M83" s="230"/>
      <c r="N83" s="230"/>
      <c r="O83" s="230"/>
      <c r="P83" s="230"/>
      <c r="T83" s="209"/>
      <c r="U83" s="209"/>
      <c r="V83" s="209"/>
      <c r="W83" s="209"/>
    </row>
    <row r="84" spans="2:23" ht="12.75">
      <c r="J84" s="209"/>
      <c r="K84" s="209"/>
      <c r="L84" s="209"/>
      <c r="M84" s="209"/>
    </row>
    <row r="85" spans="2:23" ht="12.75"/>
    <row r="86" spans="2:23" ht="12.75"/>
    <row r="87" spans="2:23" ht="12.75"/>
    <row r="88" spans="2:23" ht="12.75"/>
    <row r="89" spans="2:23" ht="12.75"/>
    <row r="90" spans="2:23" ht="12.75"/>
    <row r="91" spans="2:23" ht="12.75"/>
    <row r="92" spans="2:23" ht="12.75"/>
    <row r="93" spans="2:23" ht="12.75"/>
    <row r="94" spans="2:23" ht="12.75"/>
    <row r="95" spans="2:23" ht="12.75"/>
    <row r="96" spans="2:23" ht="12.75"/>
  </sheetData>
  <mergeCells count="47">
    <mergeCell ref="A76:A77"/>
    <mergeCell ref="B76:B77"/>
    <mergeCell ref="Q2:Q3"/>
    <mergeCell ref="R2:R3"/>
    <mergeCell ref="E2:E3"/>
    <mergeCell ref="F2:F3"/>
    <mergeCell ref="A7:A8"/>
    <mergeCell ref="B7:B8"/>
    <mergeCell ref="A2:A3"/>
    <mergeCell ref="B2:B3"/>
    <mergeCell ref="C2:C3"/>
    <mergeCell ref="D2:D3"/>
    <mergeCell ref="A21:A22"/>
    <mergeCell ref="B21:B22"/>
    <mergeCell ref="B24:B25"/>
    <mergeCell ref="A65:A67"/>
    <mergeCell ref="B65:B67"/>
    <mergeCell ref="A24:A25"/>
    <mergeCell ref="A47:A50"/>
    <mergeCell ref="B47:B50"/>
    <mergeCell ref="A59:A60"/>
    <mergeCell ref="B59:B60"/>
    <mergeCell ref="A61:A62"/>
    <mergeCell ref="B61:B62"/>
    <mergeCell ref="Z2:Z3"/>
    <mergeCell ref="B1:E1"/>
    <mergeCell ref="F1:L1"/>
    <mergeCell ref="T1:Z1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S2:S3"/>
    <mergeCell ref="T2:T3"/>
    <mergeCell ref="M81:P83"/>
    <mergeCell ref="F81:H83"/>
    <mergeCell ref="Y2:Y3"/>
    <mergeCell ref="X2:X3"/>
    <mergeCell ref="W2:W3"/>
    <mergeCell ref="V2:V3"/>
    <mergeCell ref="U2:U3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Педработники</vt:lpstr>
      <vt:lpstr>  </vt:lpstr>
      <vt:lpstr>Вакансии</vt:lpstr>
      <vt:lpstr>КАДРЫ</vt:lpstr>
      <vt:lpstr>Информация по молодым педагогам</vt:lpstr>
      <vt:lpstr>Профпереподготовка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cmiro</cp:lastModifiedBy>
  <dcterms:created xsi:type="dcterms:W3CDTF">2022-01-27T10:41:23Z</dcterms:created>
  <dcterms:modified xsi:type="dcterms:W3CDTF">2022-07-22T13:03:02Z</dcterms:modified>
</cp:coreProperties>
</file>