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1042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оперативка!$A$2:$AG$108</definedName>
  </definedNames>
  <calcPr calcId="152511"/>
</workbook>
</file>

<file path=xl/calcChain.xml><?xml version="1.0" encoding="utf-8"?>
<calcChain xmlns="http://schemas.openxmlformats.org/spreadsheetml/2006/main">
  <c r="C40" i="1" l="1"/>
  <c r="C52" i="1"/>
  <c r="C51" i="1"/>
  <c r="C50" i="1"/>
  <c r="C49" i="1"/>
  <c r="C48" i="1"/>
  <c r="C47" i="1"/>
  <c r="C46" i="1"/>
  <c r="C45" i="1"/>
  <c r="C44" i="1"/>
  <c r="C43" i="1"/>
  <c r="C42" i="1"/>
  <c r="C41" i="1"/>
  <c r="C39" i="1"/>
  <c r="C38" i="1"/>
  <c r="C37" i="1"/>
  <c r="C36" i="1"/>
  <c r="C35" i="1"/>
  <c r="C34" i="1"/>
  <c r="C33" i="1"/>
  <c r="C32" i="1"/>
  <c r="C31" i="1"/>
  <c r="C30" i="1"/>
  <c r="C29" i="1"/>
  <c r="C23" i="1"/>
  <c r="C11" i="1"/>
  <c r="C10" i="1"/>
  <c r="AG46" i="1" l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B16" i="1" l="1"/>
  <c r="B38" i="1" l="1"/>
  <c r="D44" i="1" l="1"/>
  <c r="D43" i="1"/>
  <c r="S38" i="1" l="1"/>
  <c r="R38" i="1"/>
  <c r="Q38" i="1"/>
  <c r="D42" i="1" l="1"/>
  <c r="G53" i="1" l="1"/>
  <c r="F53" i="1"/>
  <c r="E53" i="1"/>
  <c r="T38" i="1" l="1"/>
  <c r="D36" i="1"/>
  <c r="D37" i="1" l="1"/>
  <c r="C53" i="1"/>
  <c r="H34" i="1" l="1"/>
  <c r="E34" i="1" l="1"/>
  <c r="C22" i="1"/>
  <c r="D22" i="1" s="1"/>
  <c r="C28" i="1"/>
  <c r="S32" i="1" l="1"/>
  <c r="AE32" i="1" l="1"/>
  <c r="AB17" i="1" l="1"/>
  <c r="B33" i="1" l="1"/>
  <c r="B32" i="1"/>
  <c r="B30" i="1"/>
  <c r="D15" i="1"/>
  <c r="AG16" i="1" l="1"/>
  <c r="AF16" i="1"/>
  <c r="AE17" i="1"/>
  <c r="AD16" i="1"/>
  <c r="AC16" i="1"/>
  <c r="AA16" i="1"/>
  <c r="Z16" i="1"/>
  <c r="Y16" i="1"/>
  <c r="X16" i="1"/>
  <c r="U17" i="1"/>
  <c r="T17" i="1"/>
  <c r="S17" i="1"/>
  <c r="R17" i="1"/>
  <c r="Q17" i="1"/>
  <c r="P17" i="1"/>
  <c r="N17" i="1"/>
  <c r="M17" i="1"/>
  <c r="L17" i="1"/>
  <c r="K16" i="1"/>
  <c r="K17" i="1" s="1"/>
  <c r="J17" i="1"/>
  <c r="I16" i="1"/>
  <c r="I17" i="1" s="1"/>
  <c r="AG23" i="1"/>
  <c r="AF23" i="1"/>
  <c r="AD23" i="1"/>
  <c r="AC23" i="1"/>
  <c r="AA23" i="1"/>
  <c r="Z23" i="1"/>
  <c r="Y23" i="1"/>
  <c r="X23" i="1"/>
  <c r="T23" i="1"/>
  <c r="K23" i="1"/>
  <c r="I2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AG10" i="1" l="1"/>
  <c r="AF10" i="1"/>
  <c r="AD10" i="1"/>
  <c r="AC10" i="1"/>
  <c r="AA10" i="1"/>
  <c r="Z10" i="1"/>
  <c r="Y10" i="1"/>
  <c r="X10" i="1"/>
  <c r="T10" i="1"/>
  <c r="K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13" i="1" l="1"/>
  <c r="D13" i="1" s="1"/>
  <c r="C19" i="1"/>
  <c r="D19" i="1" s="1"/>
  <c r="C25" i="1"/>
  <c r="D25" i="1" s="1"/>
  <c r="H31" i="1"/>
  <c r="C9" i="1" l="1"/>
  <c r="D9" i="1" s="1"/>
  <c r="L40" i="1" l="1"/>
  <c r="D39" i="1" l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 l="1"/>
  <c r="E30" i="1"/>
  <c r="C24" i="1"/>
  <c r="D24" i="1" s="1"/>
  <c r="D23" i="1"/>
  <c r="C18" i="1"/>
  <c r="D18" i="1" s="1"/>
  <c r="C12" i="1"/>
  <c r="D12" i="1" s="1"/>
  <c r="C16" i="1"/>
  <c r="D16" i="1" l="1"/>
  <c r="D10" i="1"/>
  <c r="C54" i="1" l="1"/>
  <c r="D54" i="1" s="1"/>
  <c r="C56" i="1"/>
  <c r="D56" i="1" s="1"/>
  <c r="C55" i="1"/>
  <c r="D55" i="1" s="1"/>
  <c r="C57" i="1" l="1"/>
  <c r="D57" i="1" s="1"/>
  <c r="B61" i="1" l="1"/>
  <c r="B72" i="1"/>
  <c r="F100" i="1" l="1"/>
  <c r="G100" i="1"/>
  <c r="H100" i="1"/>
  <c r="I100" i="1"/>
  <c r="J100" i="1"/>
  <c r="L100" i="1"/>
  <c r="M100" i="1"/>
  <c r="N100" i="1"/>
  <c r="O100" i="1"/>
  <c r="P100" i="1"/>
  <c r="Q100" i="1"/>
  <c r="T100" i="1"/>
  <c r="U100" i="1"/>
  <c r="X100" i="1"/>
  <c r="Y100" i="1"/>
  <c r="Z100" i="1"/>
  <c r="AA100" i="1"/>
  <c r="AC100" i="1"/>
  <c r="AG100" i="1"/>
  <c r="E100" i="1"/>
  <c r="C101" i="1" l="1"/>
  <c r="D102" i="1"/>
  <c r="C104" i="1"/>
  <c r="D104" i="1" s="1"/>
  <c r="D105" i="1"/>
  <c r="D106" i="1"/>
  <c r="C107" i="1"/>
  <c r="D107" i="1" s="1"/>
  <c r="D109" i="1"/>
  <c r="D116" i="1"/>
  <c r="B117" i="1"/>
  <c r="C117" i="1"/>
  <c r="E117" i="1"/>
  <c r="F117" i="1"/>
  <c r="G117" i="1"/>
  <c r="H117" i="1"/>
  <c r="I117" i="1"/>
  <c r="J117" i="1"/>
  <c r="L117" i="1"/>
  <c r="M117" i="1"/>
  <c r="N117" i="1"/>
  <c r="O117" i="1"/>
  <c r="P117" i="1"/>
  <c r="Q117" i="1"/>
  <c r="T117" i="1"/>
  <c r="U117" i="1"/>
  <c r="X117" i="1"/>
  <c r="Y117" i="1"/>
  <c r="Z117" i="1"/>
  <c r="AA117" i="1"/>
  <c r="AC117" i="1"/>
  <c r="AG117" i="1"/>
  <c r="B118" i="1"/>
  <c r="C118" i="1"/>
  <c r="E118" i="1"/>
  <c r="F118" i="1"/>
  <c r="G118" i="1"/>
  <c r="H118" i="1"/>
  <c r="I118" i="1"/>
  <c r="J118" i="1"/>
  <c r="L118" i="1"/>
  <c r="M118" i="1"/>
  <c r="N118" i="1"/>
  <c r="O118" i="1"/>
  <c r="P118" i="1"/>
  <c r="Q118" i="1"/>
  <c r="T118" i="1"/>
  <c r="U118" i="1"/>
  <c r="X118" i="1"/>
  <c r="Y118" i="1"/>
  <c r="Z118" i="1"/>
  <c r="AA118" i="1"/>
  <c r="AC118" i="1"/>
  <c r="AG118" i="1"/>
  <c r="C119" i="1"/>
  <c r="D119" i="1" s="1"/>
  <c r="C120" i="1"/>
  <c r="D120" i="1" s="1"/>
  <c r="C121" i="1"/>
  <c r="D121" i="1" s="1"/>
  <c r="C122" i="1"/>
  <c r="D122" i="1" s="1"/>
  <c r="C123" i="1"/>
  <c r="C124" i="1" s="1"/>
  <c r="B124" i="1"/>
  <c r="E124" i="1"/>
  <c r="F124" i="1"/>
  <c r="G124" i="1"/>
  <c r="H124" i="1"/>
  <c r="I124" i="1"/>
  <c r="J124" i="1"/>
  <c r="L124" i="1"/>
  <c r="M124" i="1"/>
  <c r="N124" i="1"/>
  <c r="O124" i="1"/>
  <c r="P124" i="1"/>
  <c r="Q124" i="1"/>
  <c r="T124" i="1"/>
  <c r="U124" i="1"/>
  <c r="X124" i="1"/>
  <c r="Y124" i="1"/>
  <c r="Z124" i="1"/>
  <c r="AA124" i="1"/>
  <c r="AC124" i="1"/>
  <c r="AG124" i="1"/>
  <c r="C125" i="1"/>
  <c r="D125" i="1" s="1"/>
  <c r="C126" i="1"/>
  <c r="D126" i="1" s="1"/>
  <c r="C127" i="1"/>
  <c r="D127" i="1" s="1"/>
  <c r="C128" i="1"/>
  <c r="D128" i="1" s="1"/>
  <c r="D129" i="1"/>
  <c r="C130" i="1"/>
  <c r="D130" i="1" s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C131" i="1"/>
  <c r="AG131" i="1"/>
  <c r="C132" i="1"/>
  <c r="D132" i="1" s="1"/>
  <c r="C133" i="1"/>
  <c r="D133" i="1" s="1"/>
  <c r="C134" i="1"/>
  <c r="D134" i="1" s="1"/>
  <c r="C135" i="1"/>
  <c r="D135" i="1" s="1"/>
  <c r="B136" i="1"/>
  <c r="E136" i="1"/>
  <c r="F136" i="1"/>
  <c r="G136" i="1"/>
  <c r="H136" i="1"/>
  <c r="I136" i="1"/>
  <c r="J136" i="1"/>
  <c r="L136" i="1"/>
  <c r="M136" i="1"/>
  <c r="N136" i="1"/>
  <c r="O136" i="1"/>
  <c r="P136" i="1"/>
  <c r="Q136" i="1"/>
  <c r="T136" i="1"/>
  <c r="U136" i="1"/>
  <c r="X136" i="1"/>
  <c r="Y136" i="1"/>
  <c r="Z136" i="1"/>
  <c r="AA136" i="1"/>
  <c r="AC136" i="1"/>
  <c r="AG136" i="1"/>
  <c r="B137" i="1"/>
  <c r="E137" i="1"/>
  <c r="F137" i="1"/>
  <c r="G137" i="1"/>
  <c r="H137" i="1"/>
  <c r="I137" i="1"/>
  <c r="J137" i="1"/>
  <c r="L137" i="1"/>
  <c r="M137" i="1"/>
  <c r="N137" i="1"/>
  <c r="O137" i="1"/>
  <c r="P137" i="1"/>
  <c r="Q137" i="1"/>
  <c r="T137" i="1"/>
  <c r="U137" i="1"/>
  <c r="X137" i="1"/>
  <c r="Y137" i="1"/>
  <c r="Z137" i="1"/>
  <c r="AA137" i="1"/>
  <c r="AC137" i="1"/>
  <c r="AG137" i="1"/>
  <c r="B138" i="1"/>
  <c r="F138" i="1"/>
  <c r="G138" i="1"/>
  <c r="H138" i="1"/>
  <c r="I138" i="1"/>
  <c r="J138" i="1"/>
  <c r="L138" i="1"/>
  <c r="M138" i="1"/>
  <c r="N138" i="1"/>
  <c r="P138" i="1"/>
  <c r="Q138" i="1"/>
  <c r="U138" i="1"/>
  <c r="X138" i="1"/>
  <c r="Y138" i="1"/>
  <c r="AC138" i="1"/>
  <c r="AG138" i="1"/>
  <c r="B139" i="1"/>
  <c r="E139" i="1"/>
  <c r="F139" i="1"/>
  <c r="G139" i="1"/>
  <c r="H139" i="1"/>
  <c r="I139" i="1"/>
  <c r="J139" i="1"/>
  <c r="L139" i="1"/>
  <c r="M139" i="1"/>
  <c r="N139" i="1"/>
  <c r="O139" i="1"/>
  <c r="P139" i="1"/>
  <c r="Q139" i="1"/>
  <c r="T139" i="1"/>
  <c r="U139" i="1"/>
  <c r="X139" i="1"/>
  <c r="Y139" i="1"/>
  <c r="Z139" i="1"/>
  <c r="AA139" i="1"/>
  <c r="AC139" i="1"/>
  <c r="AG139" i="1"/>
  <c r="B140" i="1"/>
  <c r="E140" i="1"/>
  <c r="I140" i="1"/>
  <c r="T140" i="1"/>
  <c r="U140" i="1"/>
  <c r="AA140" i="1"/>
  <c r="C141" i="1"/>
  <c r="C142" i="1"/>
  <c r="H143" i="1"/>
  <c r="N143" i="1"/>
  <c r="Q143" i="1"/>
  <c r="U143" i="1"/>
  <c r="Y143" i="1"/>
  <c r="AC143" i="1"/>
  <c r="C144" i="1"/>
  <c r="D144" i="1" s="1"/>
  <c r="C145" i="1"/>
  <c r="D145" i="1" s="1"/>
  <c r="C148" i="1"/>
  <c r="C150" i="1"/>
  <c r="C151" i="1" s="1"/>
  <c r="B151" i="1"/>
  <c r="E151" i="1"/>
  <c r="F151" i="1"/>
  <c r="G151" i="1"/>
  <c r="H151" i="1"/>
  <c r="I151" i="1"/>
  <c r="J151" i="1"/>
  <c r="L151" i="1"/>
  <c r="M151" i="1"/>
  <c r="N151" i="1"/>
  <c r="O151" i="1"/>
  <c r="P151" i="1"/>
  <c r="Q151" i="1"/>
  <c r="T151" i="1"/>
  <c r="U151" i="1"/>
  <c r="X151" i="1"/>
  <c r="Y151" i="1"/>
  <c r="Z151" i="1"/>
  <c r="AA151" i="1"/>
  <c r="AC151" i="1"/>
  <c r="AG151" i="1"/>
  <c r="B152" i="1"/>
  <c r="E152" i="1"/>
  <c r="F152" i="1"/>
  <c r="G152" i="1"/>
  <c r="H152" i="1"/>
  <c r="I152" i="1"/>
  <c r="J152" i="1"/>
  <c r="L152" i="1"/>
  <c r="M152" i="1"/>
  <c r="N152" i="1"/>
  <c r="O152" i="1"/>
  <c r="P152" i="1"/>
  <c r="Q152" i="1"/>
  <c r="T152" i="1"/>
  <c r="U152" i="1"/>
  <c r="X152" i="1"/>
  <c r="Y152" i="1"/>
  <c r="Z152" i="1"/>
  <c r="AA152" i="1"/>
  <c r="AC152" i="1"/>
  <c r="AG152" i="1"/>
  <c r="D153" i="1"/>
  <c r="C154" i="1"/>
  <c r="B155" i="1"/>
  <c r="E155" i="1"/>
  <c r="F155" i="1"/>
  <c r="G155" i="1"/>
  <c r="H155" i="1"/>
  <c r="I155" i="1"/>
  <c r="J155" i="1"/>
  <c r="L155" i="1"/>
  <c r="M155" i="1"/>
  <c r="N155" i="1"/>
  <c r="O155" i="1"/>
  <c r="P155" i="1"/>
  <c r="Q155" i="1"/>
  <c r="T155" i="1"/>
  <c r="U155" i="1"/>
  <c r="X155" i="1"/>
  <c r="Y155" i="1"/>
  <c r="Z155" i="1"/>
  <c r="AA155" i="1"/>
  <c r="AC155" i="1"/>
  <c r="AG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X156" i="1"/>
  <c r="Y156" i="1"/>
  <c r="Z156" i="1"/>
  <c r="AA156" i="1"/>
  <c r="AC156" i="1"/>
  <c r="AG156" i="1"/>
  <c r="C157" i="1"/>
  <c r="C158" i="1"/>
  <c r="C160" i="1"/>
  <c r="B161" i="1"/>
  <c r="E161" i="1"/>
  <c r="F161" i="1"/>
  <c r="G161" i="1"/>
  <c r="H161" i="1"/>
  <c r="I161" i="1"/>
  <c r="J161" i="1"/>
  <c r="L161" i="1"/>
  <c r="M161" i="1"/>
  <c r="N161" i="1"/>
  <c r="O161" i="1"/>
  <c r="P161" i="1"/>
  <c r="Q161" i="1"/>
  <c r="U161" i="1"/>
  <c r="X161" i="1"/>
  <c r="Y161" i="1"/>
  <c r="Z161" i="1"/>
  <c r="AA161" i="1"/>
  <c r="AC161" i="1"/>
  <c r="AG161" i="1"/>
  <c r="D162" i="1"/>
  <c r="C163" i="1"/>
  <c r="D163" i="1" s="1"/>
  <c r="B164" i="1"/>
  <c r="E164" i="1"/>
  <c r="F164" i="1"/>
  <c r="G164" i="1"/>
  <c r="H164" i="1"/>
  <c r="I164" i="1"/>
  <c r="J164" i="1"/>
  <c r="L164" i="1"/>
  <c r="M164" i="1"/>
  <c r="N164" i="1"/>
  <c r="P164" i="1"/>
  <c r="Q164" i="1"/>
  <c r="U164" i="1"/>
  <c r="X164" i="1"/>
  <c r="Y164" i="1"/>
  <c r="AA164" i="1"/>
  <c r="AC164" i="1"/>
  <c r="AG164" i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U165" i="1"/>
  <c r="X165" i="1"/>
  <c r="Y165" i="1"/>
  <c r="Z165" i="1"/>
  <c r="AA165" i="1"/>
  <c r="AC165" i="1"/>
  <c r="AG165" i="1"/>
  <c r="C166" i="1"/>
  <c r="D166" i="1" s="1"/>
  <c r="C167" i="1"/>
  <c r="D167" i="1" s="1"/>
  <c r="B168" i="1"/>
  <c r="G168" i="1"/>
  <c r="M168" i="1"/>
  <c r="AG168" i="1"/>
  <c r="C169" i="1"/>
  <c r="D169" i="1" s="1"/>
  <c r="C170" i="1"/>
  <c r="D170" i="1" s="1"/>
  <c r="B171" i="1"/>
  <c r="H171" i="1"/>
  <c r="O171" i="1"/>
  <c r="U171" i="1"/>
  <c r="X171" i="1"/>
  <c r="AA171" i="1"/>
  <c r="C172" i="1"/>
  <c r="D172" i="1" s="1"/>
  <c r="C173" i="1"/>
  <c r="B174" i="1"/>
  <c r="N174" i="1"/>
  <c r="Y174" i="1"/>
  <c r="C175" i="1"/>
  <c r="D175" i="1" s="1"/>
  <c r="C176" i="1"/>
  <c r="D176" i="1" s="1"/>
  <c r="B177" i="1"/>
  <c r="E177" i="1"/>
  <c r="H177" i="1"/>
  <c r="I177" i="1"/>
  <c r="J177" i="1"/>
  <c r="L177" i="1"/>
  <c r="M177" i="1"/>
  <c r="N177" i="1"/>
  <c r="Q177" i="1"/>
  <c r="T177" i="1"/>
  <c r="X177" i="1"/>
  <c r="Y177" i="1"/>
  <c r="Z177" i="1"/>
  <c r="AA177" i="1"/>
  <c r="AC177" i="1"/>
  <c r="C178" i="1"/>
  <c r="C179" i="1"/>
  <c r="H180" i="1"/>
  <c r="I180" i="1"/>
  <c r="J180" i="1"/>
  <c r="L180" i="1"/>
  <c r="N180" i="1"/>
  <c r="T180" i="1"/>
  <c r="U180" i="1"/>
  <c r="Z180" i="1"/>
  <c r="AC180" i="1"/>
  <c r="C181" i="1"/>
  <c r="D181" i="1" s="1"/>
  <c r="C182" i="1"/>
  <c r="B183" i="1"/>
  <c r="T183" i="1"/>
  <c r="Y183" i="1"/>
  <c r="C184" i="1"/>
  <c r="D184" i="1" s="1"/>
  <c r="C185" i="1"/>
  <c r="D185" i="1" s="1"/>
  <c r="B186" i="1"/>
  <c r="G186" i="1"/>
  <c r="M186" i="1"/>
  <c r="C187" i="1"/>
  <c r="C188" i="1"/>
  <c r="B189" i="1"/>
  <c r="G189" i="1"/>
  <c r="J189" i="1"/>
  <c r="L189" i="1"/>
  <c r="M189" i="1"/>
  <c r="U189" i="1"/>
  <c r="AC189" i="1"/>
  <c r="C190" i="1"/>
  <c r="D190" i="1" s="1"/>
  <c r="D191" i="1"/>
  <c r="D192" i="1"/>
  <c r="C193" i="1"/>
  <c r="C194" i="1" s="1"/>
  <c r="C195" i="1"/>
  <c r="D195" i="1" s="1"/>
  <c r="C197" i="1"/>
  <c r="C198" i="1" s="1"/>
  <c r="B198" i="1"/>
  <c r="E198" i="1"/>
  <c r="F198" i="1"/>
  <c r="G198" i="1"/>
  <c r="H198" i="1"/>
  <c r="I198" i="1"/>
  <c r="J198" i="1"/>
  <c r="L198" i="1"/>
  <c r="M198" i="1"/>
  <c r="N198" i="1"/>
  <c r="O198" i="1"/>
  <c r="P198" i="1"/>
  <c r="Q198" i="1"/>
  <c r="T198" i="1"/>
  <c r="U198" i="1"/>
  <c r="X198" i="1"/>
  <c r="Y198" i="1"/>
  <c r="Z198" i="1"/>
  <c r="AA198" i="1"/>
  <c r="AC198" i="1"/>
  <c r="AG198" i="1"/>
  <c r="C199" i="1"/>
  <c r="D199" i="1" s="1"/>
  <c r="C200" i="1"/>
  <c r="D200" i="1" s="1"/>
  <c r="C201" i="1"/>
  <c r="D201" i="1" s="1"/>
  <c r="C202" i="1"/>
  <c r="D202" i="1" s="1"/>
  <c r="C203" i="1"/>
  <c r="D203" i="1" s="1"/>
  <c r="E204" i="1"/>
  <c r="F204" i="1"/>
  <c r="G204" i="1"/>
  <c r="H204" i="1"/>
  <c r="I204" i="1"/>
  <c r="J204" i="1"/>
  <c r="L204" i="1"/>
  <c r="M204" i="1"/>
  <c r="N204" i="1"/>
  <c r="O204" i="1"/>
  <c r="P204" i="1"/>
  <c r="Q204" i="1"/>
  <c r="T204" i="1"/>
  <c r="U204" i="1"/>
  <c r="X204" i="1"/>
  <c r="Y204" i="1"/>
  <c r="Z204" i="1"/>
  <c r="AA204" i="1"/>
  <c r="AC204" i="1"/>
  <c r="AG204" i="1"/>
  <c r="C205" i="1"/>
  <c r="D205" i="1" s="1"/>
  <c r="C206" i="1"/>
  <c r="C209" i="1"/>
  <c r="D209" i="1" s="1"/>
  <c r="C210" i="1"/>
  <c r="D210" i="1" s="1"/>
  <c r="B211" i="1"/>
  <c r="B212" i="1"/>
  <c r="E212" i="1"/>
  <c r="F212" i="1"/>
  <c r="G212" i="1"/>
  <c r="H212" i="1"/>
  <c r="I212" i="1"/>
  <c r="J212" i="1"/>
  <c r="L212" i="1"/>
  <c r="M212" i="1"/>
  <c r="N212" i="1"/>
  <c r="O212" i="1"/>
  <c r="P212" i="1"/>
  <c r="Q212" i="1"/>
  <c r="T212" i="1"/>
  <c r="U212" i="1"/>
  <c r="X212" i="1"/>
  <c r="Y212" i="1"/>
  <c r="Z212" i="1"/>
  <c r="AA212" i="1"/>
  <c r="AC212" i="1"/>
  <c r="AG212" i="1"/>
  <c r="C213" i="1"/>
  <c r="D213" i="1" s="1"/>
  <c r="C214" i="1"/>
  <c r="D214" i="1" s="1"/>
  <c r="B215" i="1"/>
  <c r="B216" i="1"/>
  <c r="E216" i="1"/>
  <c r="F216" i="1"/>
  <c r="G216" i="1"/>
  <c r="H216" i="1"/>
  <c r="I216" i="1"/>
  <c r="J216" i="1"/>
  <c r="L216" i="1"/>
  <c r="M216" i="1"/>
  <c r="N216" i="1"/>
  <c r="O216" i="1"/>
  <c r="P216" i="1"/>
  <c r="Q216" i="1"/>
  <c r="T216" i="1"/>
  <c r="U216" i="1"/>
  <c r="X216" i="1"/>
  <c r="Y216" i="1"/>
  <c r="Z216" i="1"/>
  <c r="AA216" i="1"/>
  <c r="AC216" i="1"/>
  <c r="AG216" i="1"/>
  <c r="C217" i="1"/>
  <c r="D217" i="1" s="1"/>
  <c r="C218" i="1"/>
  <c r="D218" i="1" s="1"/>
  <c r="B219" i="1"/>
  <c r="B220" i="1"/>
  <c r="E220" i="1"/>
  <c r="F220" i="1"/>
  <c r="G220" i="1"/>
  <c r="H220" i="1"/>
  <c r="I220" i="1"/>
  <c r="J220" i="1"/>
  <c r="L220" i="1"/>
  <c r="M220" i="1"/>
  <c r="N220" i="1"/>
  <c r="O220" i="1"/>
  <c r="P220" i="1"/>
  <c r="Q220" i="1"/>
  <c r="T220" i="1"/>
  <c r="U220" i="1"/>
  <c r="X220" i="1"/>
  <c r="Y220" i="1"/>
  <c r="Z220" i="1"/>
  <c r="AA220" i="1"/>
  <c r="AC220" i="1"/>
  <c r="AG220" i="1"/>
  <c r="C221" i="1"/>
  <c r="C222" i="1" s="1"/>
  <c r="D222" i="1" s="1"/>
  <c r="C223" i="1"/>
  <c r="D223" i="1" s="1"/>
  <c r="B224" i="1"/>
  <c r="C225" i="1"/>
  <c r="E226" i="1"/>
  <c r="E228" i="1" s="1"/>
  <c r="F226" i="1"/>
  <c r="F228" i="1" s="1"/>
  <c r="G226" i="1"/>
  <c r="G228" i="1" s="1"/>
  <c r="H226" i="1"/>
  <c r="H228" i="1" s="1"/>
  <c r="I226" i="1"/>
  <c r="I228" i="1" s="1"/>
  <c r="J226" i="1"/>
  <c r="J228" i="1" s="1"/>
  <c r="L226" i="1"/>
  <c r="L228" i="1" s="1"/>
  <c r="M226" i="1"/>
  <c r="M228" i="1" s="1"/>
  <c r="N226" i="1"/>
  <c r="N228" i="1" s="1"/>
  <c r="O226" i="1"/>
  <c r="O228" i="1" s="1"/>
  <c r="P226" i="1"/>
  <c r="P228" i="1" s="1"/>
  <c r="Q226" i="1"/>
  <c r="Q228" i="1" s="1"/>
  <c r="T226" i="1"/>
  <c r="T228" i="1" s="1"/>
  <c r="U226" i="1"/>
  <c r="U228" i="1" s="1"/>
  <c r="X226" i="1"/>
  <c r="X228" i="1" s="1"/>
  <c r="Y226" i="1"/>
  <c r="Y228" i="1" s="1"/>
  <c r="Z226" i="1"/>
  <c r="Z228" i="1" s="1"/>
  <c r="AA226" i="1"/>
  <c r="AA228" i="1" s="1"/>
  <c r="AC226" i="1"/>
  <c r="AC228" i="1" s="1"/>
  <c r="AG226" i="1"/>
  <c r="AG228" i="1" s="1"/>
  <c r="C227" i="1"/>
  <c r="D227" i="1" s="1"/>
  <c r="C230" i="1"/>
  <c r="C231" i="1"/>
  <c r="C232" i="1"/>
  <c r="C233" i="1"/>
  <c r="C234" i="1"/>
  <c r="D221" i="1" l="1"/>
  <c r="C174" i="1"/>
  <c r="D174" i="1" s="1"/>
  <c r="D197" i="1"/>
  <c r="D193" i="1"/>
  <c r="D123" i="1"/>
  <c r="C211" i="1"/>
  <c r="D211" i="1" s="1"/>
  <c r="C207" i="1"/>
  <c r="D207" i="1" s="1"/>
  <c r="C136" i="1"/>
  <c r="D136" i="1" s="1"/>
  <c r="C215" i="1"/>
  <c r="D215" i="1" s="1"/>
  <c r="C156" i="1"/>
  <c r="D156" i="1" s="1"/>
  <c r="C224" i="1"/>
  <c r="D224" i="1" s="1"/>
  <c r="C183" i="1"/>
  <c r="D183" i="1" s="1"/>
  <c r="D173" i="1"/>
  <c r="C146" i="1"/>
  <c r="D146" i="1" s="1"/>
  <c r="C143" i="1"/>
  <c r="C131" i="1"/>
  <c r="B226" i="1"/>
  <c r="B228" i="1" s="1"/>
  <c r="C177" i="1"/>
  <c r="D177" i="1" s="1"/>
  <c r="C189" i="1"/>
  <c r="D189" i="1" s="1"/>
  <c r="D182" i="1"/>
  <c r="C180" i="1"/>
  <c r="C171" i="1"/>
  <c r="D171" i="1" s="1"/>
  <c r="C168" i="1"/>
  <c r="D168" i="1" s="1"/>
  <c r="C159" i="1"/>
  <c r="C161" i="1" s="1"/>
  <c r="C220" i="1"/>
  <c r="C219" i="1"/>
  <c r="D219" i="1" s="1"/>
  <c r="C216" i="1"/>
  <c r="C212" i="1"/>
  <c r="D206" i="1"/>
  <c r="C186" i="1"/>
  <c r="D186" i="1" s="1"/>
  <c r="D160" i="1"/>
  <c r="D154" i="1"/>
  <c r="C152" i="1"/>
  <c r="D150" i="1"/>
  <c r="C100" i="1"/>
  <c r="C165" i="1"/>
  <c r="D165" i="1" s="1"/>
  <c r="C164" i="1"/>
  <c r="C138" i="1"/>
  <c r="D138" i="1" s="1"/>
  <c r="C137" i="1"/>
  <c r="D137" i="1" s="1"/>
  <c r="C204" i="1"/>
  <c r="D204" i="1" s="1"/>
  <c r="C155" i="1"/>
  <c r="C140" i="1"/>
  <c r="D140" i="1" s="1"/>
  <c r="C139" i="1"/>
  <c r="D139" i="1" s="1"/>
  <c r="C77" i="1"/>
  <c r="C78" i="1"/>
  <c r="C226" i="1" l="1"/>
  <c r="D226" i="1" l="1"/>
  <c r="C228" i="1"/>
  <c r="D228" i="1" s="1"/>
  <c r="C76" i="1" l="1"/>
  <c r="C67" i="1" l="1"/>
  <c r="C68" i="1"/>
  <c r="C69" i="1"/>
  <c r="C70" i="1"/>
  <c r="C71" i="1"/>
  <c r="C73" i="1"/>
  <c r="C74" i="1"/>
  <c r="C75" i="1"/>
  <c r="D96" i="1" l="1"/>
  <c r="D98" i="1"/>
  <c r="C250" i="1" l="1"/>
  <c r="E61" i="1" l="1"/>
  <c r="C248" i="1" l="1"/>
  <c r="C246" i="1"/>
  <c r="C245" i="1"/>
  <c r="C244" i="1"/>
  <c r="C243" i="1"/>
  <c r="C242" i="1"/>
  <c r="C97" i="1"/>
  <c r="D97" i="1" s="1"/>
  <c r="C95" i="1"/>
  <c r="D95" i="1" s="1"/>
  <c r="C94" i="1"/>
  <c r="D94" i="1" s="1"/>
  <c r="C93" i="1"/>
  <c r="D93" i="1" s="1"/>
  <c r="C92" i="1"/>
  <c r="D92" i="1" s="1"/>
  <c r="C91" i="1"/>
  <c r="C90" i="1"/>
  <c r="D90" i="1" s="1"/>
  <c r="C89" i="1"/>
  <c r="C88" i="1"/>
  <c r="C87" i="1"/>
  <c r="C86" i="1"/>
  <c r="C85" i="1"/>
  <c r="C84" i="1"/>
  <c r="C83" i="1"/>
  <c r="C82" i="1"/>
  <c r="C81" i="1"/>
  <c r="C80" i="1"/>
  <c r="C79" i="1"/>
  <c r="AG72" i="1"/>
  <c r="AC72" i="1"/>
  <c r="AA72" i="1"/>
  <c r="Z72" i="1"/>
  <c r="Y72" i="1"/>
  <c r="X72" i="1"/>
  <c r="U72" i="1"/>
  <c r="T72" i="1"/>
  <c r="Q72" i="1"/>
  <c r="P72" i="1"/>
  <c r="O72" i="1"/>
  <c r="N72" i="1"/>
  <c r="M72" i="1"/>
  <c r="L72" i="1"/>
  <c r="J72" i="1"/>
  <c r="I72" i="1"/>
  <c r="H72" i="1"/>
  <c r="G72" i="1"/>
  <c r="F72" i="1"/>
  <c r="E72" i="1"/>
  <c r="C72" i="1" s="1"/>
  <c r="C66" i="1"/>
  <c r="C65" i="1"/>
  <c r="C64" i="1"/>
  <c r="C63" i="1"/>
  <c r="C62" i="1"/>
  <c r="AG61" i="1"/>
  <c r="AC61" i="1"/>
  <c r="Z61" i="1"/>
  <c r="Y61" i="1"/>
  <c r="X61" i="1"/>
  <c r="U61" i="1"/>
  <c r="T61" i="1"/>
  <c r="Q61" i="1"/>
  <c r="P61" i="1"/>
  <c r="O61" i="1"/>
  <c r="N61" i="1"/>
  <c r="M61" i="1"/>
  <c r="L61" i="1"/>
  <c r="J61" i="1"/>
  <c r="I61" i="1"/>
  <c r="H61" i="1"/>
  <c r="G61" i="1"/>
  <c r="F61" i="1"/>
  <c r="C60" i="1"/>
  <c r="C59" i="1"/>
  <c r="C58" i="1"/>
  <c r="C61" i="1" l="1"/>
  <c r="D77" i="1"/>
  <c r="D80" i="1"/>
  <c r="D79" i="1"/>
  <c r="D83" i="1"/>
</calcChain>
</file>

<file path=xl/sharedStrings.xml><?xml version="1.0" encoding="utf-8"?>
<sst xmlns="http://schemas.openxmlformats.org/spreadsheetml/2006/main" count="265" uniqueCount="206">
  <si>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</si>
  <si>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</si>
  <si>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</si>
  <si>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</si>
  <si>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</si>
  <si>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</si>
  <si>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</si>
  <si>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</si>
  <si>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</si>
  <si>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</si>
  <si>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</si>
  <si>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</si>
  <si>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</si>
  <si>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</si>
  <si>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</si>
  <si>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</si>
  <si>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</si>
  <si>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</si>
  <si>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</si>
  <si>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</si>
  <si>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</si>
  <si>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</si>
  <si>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</si>
  <si>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</si>
  <si>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</si>
  <si>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</si>
  <si>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</si>
  <si>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</si>
  <si>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</si>
  <si>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</si>
  <si>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</si>
  <si>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</si>
  <si>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</si>
  <si>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</si>
  <si>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</si>
  <si>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</si>
  <si>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</si>
  <si>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</si>
  <si>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</si>
  <si>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</si>
  <si>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</si>
  <si>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</si>
  <si>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</si>
  <si>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</si>
  <si>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</si>
  <si>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</si>
  <si>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</si>
  <si>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</si>
  <si>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</si>
  <si>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</si>
  <si>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</si>
  <si>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</si>
  <si>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</si>
  <si>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</si>
  <si>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</si>
  <si>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</si>
  <si>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</si>
  <si>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</si>
  <si>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</si>
  <si>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</si>
  <si>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</si>
  <si>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</si>
  <si>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</si>
  <si>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</si>
  <si>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</si>
  <si>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</si>
  <si>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</si>
  <si>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</si>
  <si>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</si>
  <si>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</si>
  <si>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</si>
  <si>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</si>
  <si>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</si>
  <si>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</si>
  <si>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</si>
  <si>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</si>
  <si>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</si>
  <si>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</si>
  <si>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</si>
  <si>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</si>
  <si>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</si>
  <si>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</si>
  <si>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</si>
  <si>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</si>
  <si>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</si>
  <si>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</si>
  <si>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</si>
  <si>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</si>
  <si>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</si>
  <si>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</si>
  <si>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</si>
  <si>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</si>
  <si>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</si>
  <si>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</si>
  <si>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</si>
  <si>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</si>
  <si>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</si>
  <si>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</si>
  <si>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</si>
  <si>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</si>
  <si>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</si>
  <si>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</si>
  <si>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</si>
  <si>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</si>
  <si>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</si>
  <si>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</si>
  <si>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</si>
  <si>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</si>
  <si>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</si>
  <si>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</si>
  <si>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</si>
  <si>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</si>
  <si>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</si>
  <si>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</si>
  <si>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</si>
  <si>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</si>
  <si>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</si>
  <si>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</si>
  <si>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</si>
  <si>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</si>
  <si>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</si>
  <si>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</si>
  <si>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</si>
  <si>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</si>
  <si>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</si>
  <si>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</si>
  <si>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</si>
  <si>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</si>
  <si>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</si>
  <si>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</si>
  <si>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</si>
  <si>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</si>
  <si>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</si>
  <si>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</si>
  <si>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</si>
  <si>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</si>
  <si>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</si>
  <si>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</si>
  <si>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</si>
  <si>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</si>
  <si>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</si>
  <si>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</si>
  <si>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</si>
  <si>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</si>
  <si>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</si>
  <si>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</si>
  <si>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</si>
  <si>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</si>
  <si>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</si>
  <si>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</si>
  <si>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</si>
  <si>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</si>
  <si>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</si>
  <si>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</si>
  <si>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</si>
  <si>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</si>
  <si>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</si>
  <si>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</si>
  <si>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</si>
  <si>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</si>
  <si>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</si>
  <si>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</si>
  <si>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</si>
  <si>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</si>
  <si>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</si>
  <si>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</si>
  <si>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</si>
  <si>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</si>
  <si>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</si>
  <si>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</si>
  <si>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</si>
  <si>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</si>
  <si>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</si>
  <si>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в т.ч.пшеницы</t>
  </si>
  <si>
    <t>ржи</t>
  </si>
  <si>
    <t>овса</t>
  </si>
  <si>
    <t>ячменя</t>
  </si>
  <si>
    <t>КФХ Йель Андрей Анатольевич</t>
  </si>
  <si>
    <t>Работало комбайнов, ед</t>
  </si>
  <si>
    <t>горох</t>
  </si>
  <si>
    <t>ИП Михопаров С.Н.</t>
  </si>
  <si>
    <t>в % к плану</t>
  </si>
  <si>
    <t>фак.к.ед.</t>
  </si>
  <si>
    <t>План засыпки семян яровых зерновых культур, тонн</t>
  </si>
  <si>
    <t>Наличие семян, тонн (по данным ФГБУ "Россельхозцентр" по ЧР)</t>
  </si>
  <si>
    <t>в т.ч. кондиционных, тонн (ФГБУ "Россельхозцентр")</t>
  </si>
  <si>
    <t>%</t>
  </si>
  <si>
    <t>Протравлено семян, факт, тонн</t>
  </si>
  <si>
    <t>Площадь посева озимых культур на зерно , га</t>
  </si>
  <si>
    <t>Подкормлено озимых, га</t>
  </si>
  <si>
    <t>% к посеву</t>
  </si>
  <si>
    <t>Пробороновано озимых культур, га</t>
  </si>
  <si>
    <t>Подкормлено многолетних трав, га</t>
  </si>
  <si>
    <t>Пробороновано многолетних трав, га</t>
  </si>
  <si>
    <t>На соответ. период 2021 г.</t>
  </si>
  <si>
    <t>Всего период 2022 г.</t>
  </si>
  <si>
    <t>2022 г. к 2021 г., %</t>
  </si>
  <si>
    <t>Культивация зяби, га</t>
  </si>
  <si>
    <t>ООО "Пакша"</t>
  </si>
  <si>
    <t>Боронование зяби, га</t>
  </si>
  <si>
    <t>Посеяно яровых зерновых и зернобобовых культур, га</t>
  </si>
  <si>
    <t>пшеница</t>
  </si>
  <si>
    <t>ячмень</t>
  </si>
  <si>
    <t>Информация о сельскохозяйственных работах по состоянию на 4 мая 2022 г. (сельскохозяйственные организации и крупные К(Ф)Х) по Красночетайскому району</t>
  </si>
  <si>
    <t>овес</t>
  </si>
  <si>
    <t>Площадь многолетних трав всего, га (4-сх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</si>
</sst>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</sheetPr>
  <dimension ref="A1:AQ255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R44" sqref="R44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124" t="s">
        <v>203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125" t="s">
        <v>3</v>
      </c>
      <c r="B4" s="128" t="s">
        <v>194</v>
      </c>
      <c r="C4" s="131" t="s">
        <v>195</v>
      </c>
      <c r="D4" s="131" t="s">
        <v>196</v>
      </c>
      <c r="E4" s="112" t="s">
        <v>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4"/>
    </row>
    <row r="5" spans="1:33" s="2" customFormat="1" ht="17.25" hidden="1" customHeight="1" x14ac:dyDescent="0.25">
      <c r="A5" s="126"/>
      <c r="B5" s="129"/>
      <c r="C5" s="132"/>
      <c r="D5" s="132"/>
      <c r="E5" s="115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7"/>
    </row>
    <row r="6" spans="1:33" s="2" customFormat="1" ht="17.45" customHeight="1" thickBot="1" x14ac:dyDescent="0.3">
      <c r="A6" s="126"/>
      <c r="B6" s="129"/>
      <c r="C6" s="132"/>
      <c r="D6" s="132"/>
      <c r="E6" s="118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20"/>
    </row>
    <row r="7" spans="1:33" s="2" customFormat="1" ht="123" customHeight="1" x14ac:dyDescent="0.25">
      <c r="A7" s="126"/>
      <c r="B7" s="129"/>
      <c r="C7" s="132"/>
      <c r="D7" s="132"/>
      <c r="E7" s="110" t="s">
        <v>143</v>
      </c>
      <c r="F7" s="110" t="s">
        <v>144</v>
      </c>
      <c r="G7" s="110" t="s">
        <v>145</v>
      </c>
      <c r="H7" s="110" t="s">
        <v>146</v>
      </c>
      <c r="I7" s="110" t="s">
        <v>147</v>
      </c>
      <c r="J7" s="110" t="s">
        <v>148</v>
      </c>
      <c r="K7" s="110" t="s">
        <v>168</v>
      </c>
      <c r="L7" s="110" t="s">
        <v>167</v>
      </c>
      <c r="M7" s="110" t="s">
        <v>149</v>
      </c>
      <c r="N7" s="110" t="s">
        <v>150</v>
      </c>
      <c r="O7" s="110" t="s">
        <v>151</v>
      </c>
      <c r="P7" s="110" t="s">
        <v>152</v>
      </c>
      <c r="Q7" s="110" t="s">
        <v>153</v>
      </c>
      <c r="R7" s="110" t="s">
        <v>198</v>
      </c>
      <c r="S7" s="110" t="s">
        <v>164</v>
      </c>
      <c r="T7" s="110" t="s">
        <v>154</v>
      </c>
      <c r="U7" s="110" t="s">
        <v>155</v>
      </c>
      <c r="V7" s="110" t="s">
        <v>177</v>
      </c>
      <c r="W7" s="110" t="s">
        <v>180</v>
      </c>
      <c r="X7" s="110" t="s">
        <v>156</v>
      </c>
      <c r="Y7" s="110" t="s">
        <v>157</v>
      </c>
      <c r="Z7" s="110" t="s">
        <v>158</v>
      </c>
      <c r="AA7" s="110" t="s">
        <v>159</v>
      </c>
      <c r="AB7" s="110" t="s">
        <v>161</v>
      </c>
      <c r="AC7" s="110" t="s">
        <v>160</v>
      </c>
      <c r="AD7" s="110" t="s">
        <v>163</v>
      </c>
      <c r="AE7" s="110" t="s">
        <v>165</v>
      </c>
      <c r="AF7" s="110" t="s">
        <v>162</v>
      </c>
      <c r="AG7" s="110" t="s">
        <v>166</v>
      </c>
    </row>
    <row r="8" spans="1:33" s="2" customFormat="1" ht="24" customHeight="1" thickBot="1" x14ac:dyDescent="0.3">
      <c r="A8" s="127"/>
      <c r="B8" s="130"/>
      <c r="C8" s="133"/>
      <c r="D8" s="133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</row>
    <row r="9" spans="1:33" s="11" customFormat="1" ht="31.5" hidden="1" customHeight="1" x14ac:dyDescent="0.2">
      <c r="A9" s="94" t="s">
        <v>42</v>
      </c>
      <c r="B9" s="20">
        <v>4358</v>
      </c>
      <c r="C9" s="107" t="e">
        <f>E9+F9+G9+H9+I9+J9+L9+M9+N9+O9+P9+Q9+R9+S9+T9+U9+X9+Y9+#REF!+Z9+AA9+AB9+AC9+AD9+AE9+AG9</f>
        <v>#REF!</v>
      </c>
      <c r="D9" s="13" t="e">
        <f t="shared" ref="D9:D44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102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0">
        <v>55</v>
      </c>
      <c r="R9" s="48">
        <v>230</v>
      </c>
      <c r="S9" s="100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customHeight="1" x14ac:dyDescent="0.2">
      <c r="A10" s="95" t="s">
        <v>183</v>
      </c>
      <c r="B10" s="20">
        <v>692</v>
      </c>
      <c r="C10" s="48">
        <f>E10+F10+G10+H10+I10+J10+L10+M10+N10+O10+P10+Q10+R10+S10+T10+U10+X10+Y10+Z10+AA10+AB10+AC10+AD10+AE10+AG10</f>
        <v>692</v>
      </c>
      <c r="D10" s="13">
        <f t="shared" si="0"/>
        <v>1</v>
      </c>
      <c r="E10" s="23">
        <v>300</v>
      </c>
      <c r="F10" s="23">
        <v>170</v>
      </c>
      <c r="G10" s="23">
        <v>94</v>
      </c>
      <c r="H10" s="23">
        <v>118</v>
      </c>
      <c r="I10" s="23">
        <v>0</v>
      </c>
      <c r="J10" s="23"/>
      <c r="K10" s="23">
        <f t="shared" ref="K10:AG10" si="1">K12+K13+K14</f>
        <v>0</v>
      </c>
      <c r="L10" s="23"/>
      <c r="M10" s="23"/>
      <c r="N10" s="23"/>
      <c r="O10" s="23">
        <v>10</v>
      </c>
      <c r="P10" s="23"/>
      <c r="Q10" s="23"/>
      <c r="R10" s="23"/>
      <c r="S10" s="23"/>
      <c r="T10" s="23">
        <f t="shared" si="1"/>
        <v>0</v>
      </c>
      <c r="U10" s="23"/>
      <c r="V10" s="23"/>
      <c r="W10" s="23"/>
      <c r="X10" s="23">
        <f t="shared" si="1"/>
        <v>0</v>
      </c>
      <c r="Y10" s="23">
        <f t="shared" si="1"/>
        <v>0</v>
      </c>
      <c r="Z10" s="23">
        <f t="shared" si="1"/>
        <v>0</v>
      </c>
      <c r="AA10" s="23">
        <f t="shared" si="1"/>
        <v>0</v>
      </c>
      <c r="AB10" s="23"/>
      <c r="AC10" s="23">
        <f t="shared" si="1"/>
        <v>0</v>
      </c>
      <c r="AD10" s="23">
        <f t="shared" si="1"/>
        <v>0</v>
      </c>
      <c r="AE10" s="48"/>
      <c r="AF10" s="23">
        <f t="shared" si="1"/>
        <v>0</v>
      </c>
      <c r="AG10" s="23">
        <f t="shared" si="1"/>
        <v>0</v>
      </c>
    </row>
    <row r="11" spans="1:33" s="11" customFormat="1" ht="24.75" customHeight="1" x14ac:dyDescent="0.2">
      <c r="A11" s="95" t="s">
        <v>184</v>
      </c>
      <c r="B11" s="109">
        <v>1032</v>
      </c>
      <c r="C11" s="17">
        <f>E11+F11+G11+H11+I11+J11+L11+M11+N11+O11+P11+Q11+R11+S11+T11+U11+X11+Y11+Z11+AA11+AB11+AC11+AD11+AE11+AG11</f>
        <v>787</v>
      </c>
      <c r="D11" s="13"/>
      <c r="E11" s="106">
        <v>365</v>
      </c>
      <c r="F11" s="106">
        <v>173</v>
      </c>
      <c r="G11" s="106">
        <v>94</v>
      </c>
      <c r="H11" s="106">
        <v>100</v>
      </c>
      <c r="I11" s="106"/>
      <c r="J11" s="106"/>
      <c r="K11" s="106"/>
      <c r="L11" s="106">
        <v>40</v>
      </c>
      <c r="M11" s="106"/>
      <c r="N11" s="106"/>
      <c r="O11" s="106">
        <v>15</v>
      </c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</row>
    <row r="12" spans="1:33" s="11" customFormat="1" ht="33" hidden="1" customHeight="1" x14ac:dyDescent="0.2">
      <c r="A12" s="95" t="s">
        <v>173</v>
      </c>
      <c r="B12" s="20">
        <v>245</v>
      </c>
      <c r="C12" s="17" t="e">
        <f>E12+F12+G12+H12+I12+J12+L12+M12+N12+O12+P12+Q12+R12+S12+T12+U12+X12+Y12+#REF!+Z12+AA12+AB12+AC12+AD12+AE12+AG12</f>
        <v>#REF!</v>
      </c>
      <c r="D12" s="13" t="e">
        <f t="shared" si="0"/>
        <v>#REF!</v>
      </c>
      <c r="E12" s="23">
        <v>739</v>
      </c>
      <c r="F12" s="23">
        <v>245</v>
      </c>
      <c r="G12" s="23">
        <v>110</v>
      </c>
      <c r="H12" s="23">
        <v>35</v>
      </c>
      <c r="I12" s="101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0">
        <v>15</v>
      </c>
      <c r="R12" s="48"/>
      <c r="S12" s="100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s="11" customFormat="1" ht="33" hidden="1" customHeight="1" x14ac:dyDescent="0.2">
      <c r="A13" s="95" t="s">
        <v>174</v>
      </c>
      <c r="B13" s="20"/>
      <c r="C13" s="17" t="e">
        <f>E13+F13+G13+H13+I13+J13+L13+M13+N13+O13+P13+Q13+R13+S13+T13+U13+X13+Y13+#REF!+Z13+AA13+AB13+AC13+AD13+AE13+AG13</f>
        <v>#REF!</v>
      </c>
      <c r="D13" s="13" t="e">
        <f t="shared" si="0"/>
        <v>#REF!</v>
      </c>
      <c r="E13" s="23"/>
      <c r="F13" s="23"/>
      <c r="G13" s="23"/>
      <c r="H13" s="23">
        <v>77</v>
      </c>
      <c r="I13" s="101"/>
      <c r="J13" s="23"/>
      <c r="K13" s="23"/>
      <c r="L13" s="23"/>
      <c r="M13" s="48"/>
      <c r="N13" s="48"/>
      <c r="O13" s="48"/>
      <c r="P13" s="48"/>
      <c r="Q13" s="100"/>
      <c r="R13" s="48"/>
      <c r="S13" s="100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s="11" customFormat="1" ht="32.25" hidden="1" customHeight="1" x14ac:dyDescent="0.2">
      <c r="A14" s="95" t="s">
        <v>175</v>
      </c>
      <c r="B14" s="20"/>
      <c r="C14" s="17" t="e">
        <f>E14+F14+G14+H14+I14+J14+L14+M14+N14+O14+P14+Q14+R14+S14+T14+U14+X14+Y14+#REF!+Z14+AA14+AB14+AC14+AD14+AE14+AG14</f>
        <v>#REF!</v>
      </c>
      <c r="D14" s="13" t="e">
        <f t="shared" si="0"/>
        <v>#REF!</v>
      </c>
      <c r="E14" s="23">
        <v>25</v>
      </c>
      <c r="F14" s="23">
        <v>65</v>
      </c>
      <c r="G14" s="23"/>
      <c r="H14" s="23"/>
      <c r="I14" s="101"/>
      <c r="J14" s="23"/>
      <c r="K14" s="23"/>
      <c r="L14" s="23"/>
      <c r="M14" s="48"/>
      <c r="N14" s="48"/>
      <c r="O14" s="48"/>
      <c r="P14" s="48"/>
      <c r="Q14" s="100"/>
      <c r="R14" s="48"/>
      <c r="S14" s="100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s="11" customFormat="1" ht="32.25" hidden="1" customHeight="1" x14ac:dyDescent="0.2">
      <c r="A15" s="95" t="s">
        <v>176</v>
      </c>
      <c r="B15" s="20"/>
      <c r="C15" s="17"/>
      <c r="D15" s="13" t="e">
        <f t="shared" si="0"/>
        <v>#DIV/0!</v>
      </c>
      <c r="E15" s="23">
        <v>210</v>
      </c>
      <c r="F15" s="23"/>
      <c r="G15" s="23"/>
      <c r="H15" s="23"/>
      <c r="I15" s="101"/>
      <c r="J15" s="23"/>
      <c r="K15" s="23"/>
      <c r="L15" s="23"/>
      <c r="M15" s="48"/>
      <c r="N15" s="48"/>
      <c r="O15" s="48"/>
      <c r="P15" s="48"/>
      <c r="Q15" s="100"/>
      <c r="R15" s="48"/>
      <c r="S15" s="100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11" customFormat="1" ht="30.75" customHeight="1" x14ac:dyDescent="0.2">
      <c r="A16" s="95" t="s">
        <v>181</v>
      </c>
      <c r="B16" s="99">
        <f>B11/B10</f>
        <v>1.4913294797687862</v>
      </c>
      <c r="C16" s="99">
        <f>C11/C10</f>
        <v>1.1372832369942196</v>
      </c>
      <c r="D16" s="13">
        <f t="shared" si="0"/>
        <v>0.76259689922480611</v>
      </c>
      <c r="E16" s="23"/>
      <c r="F16" s="23"/>
      <c r="G16" s="23"/>
      <c r="H16" s="23"/>
      <c r="I16" s="23">
        <f t="shared" ref="I16:AG16" si="2">I18+I19+I20+I21</f>
        <v>0</v>
      </c>
      <c r="J16" s="23"/>
      <c r="K16" s="23">
        <f t="shared" si="2"/>
        <v>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>
        <f t="shared" si="2"/>
        <v>0</v>
      </c>
      <c r="Y16" s="23">
        <f t="shared" si="2"/>
        <v>0</v>
      </c>
      <c r="Z16" s="23">
        <f t="shared" si="2"/>
        <v>0</v>
      </c>
      <c r="AA16" s="23">
        <f t="shared" si="2"/>
        <v>0</v>
      </c>
      <c r="AB16" s="23"/>
      <c r="AC16" s="23">
        <f t="shared" si="2"/>
        <v>0</v>
      </c>
      <c r="AD16" s="23">
        <f t="shared" si="2"/>
        <v>0</v>
      </c>
      <c r="AE16" s="48"/>
      <c r="AF16" s="23">
        <f t="shared" si="2"/>
        <v>0</v>
      </c>
      <c r="AG16" s="23">
        <f t="shared" si="2"/>
        <v>0</v>
      </c>
    </row>
    <row r="17" spans="1:33" s="11" customFormat="1" ht="30" customHeight="1" x14ac:dyDescent="0.2">
      <c r="A17" s="95" t="s">
        <v>185</v>
      </c>
      <c r="B17" s="106">
        <v>10.32</v>
      </c>
      <c r="C17" s="17">
        <v>787</v>
      </c>
      <c r="D17" s="13"/>
      <c r="E17" s="106">
        <v>365</v>
      </c>
      <c r="F17" s="106">
        <v>173</v>
      </c>
      <c r="G17" s="106">
        <v>94</v>
      </c>
      <c r="H17" s="106">
        <v>118</v>
      </c>
      <c r="I17" s="106" t="e">
        <f t="shared" ref="I17:AE17" si="3">I16/I9</f>
        <v>#DIV/0!</v>
      </c>
      <c r="J17" s="106">
        <f t="shared" si="3"/>
        <v>0</v>
      </c>
      <c r="K17" s="106" t="e">
        <f t="shared" si="3"/>
        <v>#DIV/0!</v>
      </c>
      <c r="L17" s="106">
        <f t="shared" si="3"/>
        <v>0</v>
      </c>
      <c r="M17" s="106">
        <f t="shared" si="3"/>
        <v>0</v>
      </c>
      <c r="N17" s="106">
        <f t="shared" si="3"/>
        <v>0</v>
      </c>
      <c r="O17" s="106">
        <v>15</v>
      </c>
      <c r="P17" s="106">
        <f t="shared" si="3"/>
        <v>0</v>
      </c>
      <c r="Q17" s="106">
        <f t="shared" si="3"/>
        <v>0</v>
      </c>
      <c r="R17" s="99">
        <f t="shared" si="3"/>
        <v>0</v>
      </c>
      <c r="S17" s="99">
        <f t="shared" si="3"/>
        <v>0</v>
      </c>
      <c r="T17" s="99" t="e">
        <f t="shared" si="3"/>
        <v>#DIV/0!</v>
      </c>
      <c r="U17" s="99">
        <f t="shared" si="3"/>
        <v>0</v>
      </c>
      <c r="V17" s="99"/>
      <c r="W17" s="99"/>
      <c r="X17" s="99"/>
      <c r="Y17" s="99"/>
      <c r="Z17" s="99"/>
      <c r="AA17" s="99"/>
      <c r="AB17" s="99">
        <f t="shared" si="3"/>
        <v>0</v>
      </c>
      <c r="AC17" s="99"/>
      <c r="AD17" s="99"/>
      <c r="AE17" s="99">
        <f t="shared" si="3"/>
        <v>0</v>
      </c>
      <c r="AF17" s="99"/>
      <c r="AG17" s="99"/>
    </row>
    <row r="18" spans="1:33" s="11" customFormat="1" ht="30.75" hidden="1" customHeight="1" x14ac:dyDescent="0.2">
      <c r="A18" s="95" t="s">
        <v>173</v>
      </c>
      <c r="B18" s="20">
        <v>2022</v>
      </c>
      <c r="C18" s="17" t="e">
        <f>E18+F18+G18+H18+I18+J18+L18+M18+N18+O18+P18+Q18+R18+S18+T18+U18+X18+Y18+#REF!+Z18+AA18+AB18+AC18+AD18+AE18+AG18</f>
        <v>#REF!</v>
      </c>
      <c r="D18" s="13" t="e">
        <f t="shared" si="0"/>
        <v>#REF!</v>
      </c>
      <c r="E18" s="23">
        <v>854</v>
      </c>
      <c r="F18" s="23">
        <v>592</v>
      </c>
      <c r="G18" s="23">
        <v>304</v>
      </c>
      <c r="H18" s="23">
        <v>247</v>
      </c>
      <c r="I18" s="101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0">
        <v>15</v>
      </c>
      <c r="R18" s="48">
        <v>230</v>
      </c>
      <c r="S18" s="100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>
        <v>10</v>
      </c>
      <c r="AC18" s="49"/>
      <c r="AD18" s="49"/>
      <c r="AE18" s="49"/>
      <c r="AF18" s="49"/>
      <c r="AG18" s="49"/>
    </row>
    <row r="19" spans="1:33" s="11" customFormat="1" ht="30.75" hidden="1" customHeight="1" x14ac:dyDescent="0.2">
      <c r="A19" s="95" t="s">
        <v>174</v>
      </c>
      <c r="B19" s="20"/>
      <c r="C19" s="17" t="e">
        <f>E19+F19+G19+H19+I19+J19+L19+M19+N19+O19+P19+Q19+R19+S19+T19+U19+X19+Y19+#REF!+Z19+AA19+AB19+AC19+AD19+AE19+AG19</f>
        <v>#REF!</v>
      </c>
      <c r="D19" s="105" t="e">
        <f t="shared" si="0"/>
        <v>#REF!</v>
      </c>
      <c r="E19" s="23"/>
      <c r="F19" s="23"/>
      <c r="G19" s="23"/>
      <c r="H19" s="23">
        <v>77</v>
      </c>
      <c r="I19" s="101"/>
      <c r="J19" s="23"/>
      <c r="K19" s="23"/>
      <c r="L19" s="23"/>
      <c r="M19" s="48"/>
      <c r="N19" s="48"/>
      <c r="O19" s="48"/>
      <c r="P19" s="48"/>
      <c r="Q19" s="100"/>
      <c r="R19" s="48"/>
      <c r="S19" s="100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1" customFormat="1" ht="30.75" hidden="1" customHeight="1" x14ac:dyDescent="0.2">
      <c r="A20" s="95" t="s">
        <v>175</v>
      </c>
      <c r="B20" s="20">
        <v>685</v>
      </c>
      <c r="C20" s="48" t="e">
        <f>E20+F20+G20+H20+I20+J20+L20+M20+N20+O20+P20+Q20+R20+S20+T20+U20+X20+Y20+#REF!+Z20+AA20+AB20+AC20+AD20+AE20+AG20</f>
        <v>#REF!</v>
      </c>
      <c r="D20" s="105" t="e">
        <f t="shared" si="0"/>
        <v>#REF!</v>
      </c>
      <c r="E20" s="23">
        <v>130</v>
      </c>
      <c r="F20" s="23">
        <v>214</v>
      </c>
      <c r="G20" s="23"/>
      <c r="H20" s="23">
        <v>200</v>
      </c>
      <c r="I20" s="101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0"/>
      <c r="R20" s="48"/>
      <c r="S20" s="100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>
        <v>0.7</v>
      </c>
      <c r="AF20" s="49"/>
      <c r="AG20" s="49"/>
    </row>
    <row r="21" spans="1:33" s="11" customFormat="1" ht="30.75" hidden="1" customHeight="1" x14ac:dyDescent="0.2">
      <c r="A21" s="95" t="s">
        <v>176</v>
      </c>
      <c r="B21" s="20">
        <v>1499</v>
      </c>
      <c r="C21" s="17" t="e">
        <f>E21+F21+G21+H21+I21+J21+L21+M21+N21+O21+P21+Q21+R21+S21+T21+U21+X21+Y21+#REF!+Z21+AA21+AB21+AC21+AD21+AE21+AG21</f>
        <v>#REF!</v>
      </c>
      <c r="D21" s="105" t="e">
        <f t="shared" si="0"/>
        <v>#REF!</v>
      </c>
      <c r="E21" s="23">
        <v>567</v>
      </c>
      <c r="F21" s="23">
        <v>320</v>
      </c>
      <c r="G21" s="23">
        <v>202</v>
      </c>
      <c r="H21" s="23">
        <v>150</v>
      </c>
      <c r="I21" s="101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0">
        <v>40</v>
      </c>
      <c r="R21" s="48"/>
      <c r="S21" s="100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>
        <v>2</v>
      </c>
      <c r="AF21" s="49"/>
      <c r="AG21" s="49"/>
    </row>
    <row r="22" spans="1:33" s="11" customFormat="1" ht="30.75" hidden="1" customHeight="1" x14ac:dyDescent="0.2">
      <c r="A22" s="95" t="s">
        <v>179</v>
      </c>
      <c r="B22" s="20">
        <v>17</v>
      </c>
      <c r="C22" s="17" t="e">
        <f>E22+F22+G22+H22+I22+J22+L22+M22+N22+O22+P22+Q22+R22+S22+T22+U22+X22+Y22+#REF!+Z22+AA22+AB22+AC22+AD22+AE22+AG22</f>
        <v>#REF!</v>
      </c>
      <c r="D22" s="105" t="e">
        <f t="shared" si="0"/>
        <v>#REF!</v>
      </c>
      <c r="E22" s="23">
        <v>79</v>
      </c>
      <c r="F22" s="23"/>
      <c r="G22" s="23"/>
      <c r="H22" s="23">
        <v>35</v>
      </c>
      <c r="I22" s="101"/>
      <c r="J22" s="23"/>
      <c r="K22" s="23"/>
      <c r="L22" s="23"/>
      <c r="M22" s="48"/>
      <c r="N22" s="48"/>
      <c r="O22" s="48"/>
      <c r="P22" s="48"/>
      <c r="Q22" s="100"/>
      <c r="R22" s="48"/>
      <c r="S22" s="100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s="11" customFormat="1" ht="42.75" customHeight="1" x14ac:dyDescent="0.2">
      <c r="A23" s="108" t="s">
        <v>186</v>
      </c>
      <c r="B23" s="20"/>
      <c r="C23" s="17">
        <f>E23+F23+G23+H23+I23+J23+L23+M23+N23+O23+P23+Q23+R23+S23+T23+U23+X23+Y23+Z23+AA23+AB23+AC23+AD23+AE23+AG23</f>
        <v>0</v>
      </c>
      <c r="D23" s="13" t="e">
        <f t="shared" si="0"/>
        <v>#DIV/0!</v>
      </c>
      <c r="E23" s="23"/>
      <c r="F23" s="23"/>
      <c r="G23" s="23"/>
      <c r="H23" s="23"/>
      <c r="I23" s="23">
        <f t="shared" ref="I23:AG23" si="4">I24+I25+I26+I27</f>
        <v>0</v>
      </c>
      <c r="J23" s="23"/>
      <c r="K23" s="23">
        <f t="shared" si="4"/>
        <v>0</v>
      </c>
      <c r="L23" s="23"/>
      <c r="M23" s="23"/>
      <c r="N23" s="23"/>
      <c r="O23" s="23"/>
      <c r="P23" s="23"/>
      <c r="Q23" s="23"/>
      <c r="R23" s="23"/>
      <c r="S23" s="23"/>
      <c r="T23" s="23">
        <f t="shared" si="4"/>
        <v>0</v>
      </c>
      <c r="U23" s="23"/>
      <c r="V23" s="23"/>
      <c r="W23" s="23"/>
      <c r="X23" s="23">
        <f t="shared" si="4"/>
        <v>0</v>
      </c>
      <c r="Y23" s="23">
        <f t="shared" si="4"/>
        <v>0</v>
      </c>
      <c r="Z23" s="23">
        <f t="shared" si="4"/>
        <v>0</v>
      </c>
      <c r="AA23" s="23">
        <f t="shared" si="4"/>
        <v>0</v>
      </c>
      <c r="AB23" s="23"/>
      <c r="AC23" s="23">
        <f t="shared" si="4"/>
        <v>0</v>
      </c>
      <c r="AD23" s="23">
        <f t="shared" si="4"/>
        <v>0</v>
      </c>
      <c r="AE23" s="23"/>
      <c r="AF23" s="23">
        <f t="shared" si="4"/>
        <v>0</v>
      </c>
      <c r="AG23" s="23">
        <f t="shared" si="4"/>
        <v>0</v>
      </c>
    </row>
    <row r="24" spans="1:33" s="11" customFormat="1" ht="30.75" hidden="1" customHeight="1" x14ac:dyDescent="0.2">
      <c r="A24" s="95" t="s">
        <v>173</v>
      </c>
      <c r="B24" s="20">
        <v>5975</v>
      </c>
      <c r="C24" s="17" t="e">
        <f>E24+F24+G24+H24+I24+J24+L24+M24+N24+O24+P24+Q24+R24+S24+T24+U24+X24+Y24+#REF!+Z24+AA24+AB24+AC24+AD24+AE24+AG24</f>
        <v>#REF!</v>
      </c>
      <c r="D24" s="13" t="e">
        <f t="shared" si="0"/>
        <v>#REF!</v>
      </c>
      <c r="E24" s="23">
        <v>1950</v>
      </c>
      <c r="F24" s="23">
        <v>800</v>
      </c>
      <c r="G24" s="23">
        <v>600</v>
      </c>
      <c r="H24" s="23">
        <v>400</v>
      </c>
      <c r="I24" s="101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0">
        <v>30</v>
      </c>
      <c r="R24" s="48">
        <v>450</v>
      </c>
      <c r="S24" s="100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>
        <v>20</v>
      </c>
      <c r="AC24" s="49"/>
      <c r="AD24" s="49"/>
      <c r="AE24" s="49"/>
      <c r="AF24" s="49"/>
      <c r="AG24" s="49"/>
    </row>
    <row r="25" spans="1:33" s="11" customFormat="1" ht="30.75" hidden="1" customHeight="1" x14ac:dyDescent="0.2">
      <c r="A25" s="95" t="s">
        <v>174</v>
      </c>
      <c r="B25" s="20"/>
      <c r="C25" s="17" t="e">
        <f>E25+F25+G25+H25+I25+J25+L25+M25+N25+O25+P25+Q25+R25+S25+T25+U25+X25+Y25+#REF!+Z25+AA25+AB25+AC25+AD25+AE25+AG25</f>
        <v>#REF!</v>
      </c>
      <c r="D25" s="105" t="e">
        <f t="shared" si="0"/>
        <v>#REF!</v>
      </c>
      <c r="E25" s="20"/>
      <c r="F25" s="20"/>
      <c r="G25" s="20"/>
      <c r="H25" s="20">
        <v>150</v>
      </c>
      <c r="I25" s="103"/>
      <c r="J25" s="20"/>
      <c r="K25" s="20"/>
      <c r="L25" s="20"/>
      <c r="M25" s="17"/>
      <c r="N25" s="17"/>
      <c r="O25" s="17"/>
      <c r="P25" s="17"/>
      <c r="Q25" s="104"/>
      <c r="R25" s="17"/>
      <c r="S25" s="104"/>
      <c r="T25" s="17"/>
      <c r="U25" s="17"/>
      <c r="V25" s="17"/>
      <c r="W25" s="17"/>
      <c r="X25" s="98"/>
      <c r="Y25" s="98"/>
      <c r="Z25" s="98"/>
      <c r="AA25" s="98"/>
      <c r="AB25" s="98"/>
      <c r="AC25" s="98"/>
      <c r="AD25" s="98"/>
      <c r="AE25" s="98"/>
      <c r="AF25" s="98"/>
      <c r="AG25" s="98"/>
    </row>
    <row r="26" spans="1:33" s="11" customFormat="1" ht="30.75" hidden="1" customHeight="1" x14ac:dyDescent="0.2">
      <c r="A26" s="95" t="s">
        <v>175</v>
      </c>
      <c r="B26" s="20">
        <v>1805</v>
      </c>
      <c r="C26" s="17" t="e">
        <f>E26+F26+G26+H26+I26+J26+L26+M26+N26+O26+P26+Q26+R26+S26+T26+U26+X26+Y26+#REF!+Z26+AA26+AB26+AC26+AD26+AE26+AG26</f>
        <v>#REF!</v>
      </c>
      <c r="D26" s="105" t="e">
        <f t="shared" si="0"/>
        <v>#REF!</v>
      </c>
      <c r="E26" s="20">
        <v>350</v>
      </c>
      <c r="F26" s="20">
        <v>400</v>
      </c>
      <c r="G26" s="20"/>
      <c r="H26" s="20">
        <v>450</v>
      </c>
      <c r="I26" s="103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4"/>
      <c r="R26" s="17"/>
      <c r="S26" s="104">
        <v>80</v>
      </c>
      <c r="T26" s="17"/>
      <c r="U26" s="17"/>
      <c r="V26" s="17"/>
      <c r="W26" s="17"/>
      <c r="X26" s="98"/>
      <c r="Y26" s="98"/>
      <c r="Z26" s="98"/>
      <c r="AA26" s="98"/>
      <c r="AB26" s="98"/>
      <c r="AC26" s="98"/>
      <c r="AD26" s="98"/>
      <c r="AE26" s="98">
        <v>2</v>
      </c>
      <c r="AF26" s="98"/>
      <c r="AG26" s="98"/>
    </row>
    <row r="27" spans="1:33" s="11" customFormat="1" ht="30.75" hidden="1" customHeight="1" x14ac:dyDescent="0.2">
      <c r="A27" s="95" t="s">
        <v>176</v>
      </c>
      <c r="B27" s="20">
        <v>4565</v>
      </c>
      <c r="C27" s="17" t="e">
        <f>E27+F27+G27+H27+I27+J27+L27+M27+N27+O27+P27+Q27+R27+S27+T27+U27+X27+Y27+#REF!+Z27+AA27+AB27+AC27+AD27+AE27+AG27</f>
        <v>#REF!</v>
      </c>
      <c r="D27" s="105" t="e">
        <f t="shared" si="0"/>
        <v>#REF!</v>
      </c>
      <c r="E27" s="20">
        <v>1400</v>
      </c>
      <c r="F27" s="20">
        <v>600</v>
      </c>
      <c r="G27" s="20">
        <v>500</v>
      </c>
      <c r="H27" s="20">
        <v>350</v>
      </c>
      <c r="I27" s="103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4">
        <v>90</v>
      </c>
      <c r="R27" s="17"/>
      <c r="S27" s="104">
        <v>220</v>
      </c>
      <c r="T27" s="17"/>
      <c r="U27" s="17"/>
      <c r="V27" s="17"/>
      <c r="W27" s="17"/>
      <c r="X27" s="98"/>
      <c r="Y27" s="98"/>
      <c r="Z27" s="98"/>
      <c r="AA27" s="98"/>
      <c r="AB27" s="98"/>
      <c r="AC27" s="98"/>
      <c r="AD27" s="98"/>
      <c r="AE27" s="98">
        <v>4</v>
      </c>
      <c r="AF27" s="98"/>
      <c r="AG27" s="98"/>
    </row>
    <row r="28" spans="1:33" s="11" customFormat="1" ht="30.75" hidden="1" customHeight="1" x14ac:dyDescent="0.2">
      <c r="A28" s="95" t="s">
        <v>179</v>
      </c>
      <c r="B28" s="20"/>
      <c r="C28" s="17" t="e">
        <f>E28+F28+G28+H28+I28+J28+L28+M28+N28+O28+P28+Q28+R28+S28+T28+U28+X28+Y28+#REF!+Z28+AA28+AB28+AC28+AD28+AE28+AG28</f>
        <v>#REF!</v>
      </c>
      <c r="D28" s="105"/>
      <c r="E28" s="20">
        <v>115</v>
      </c>
      <c r="F28" s="20"/>
      <c r="G28" s="20"/>
      <c r="H28" s="20">
        <v>50</v>
      </c>
      <c r="I28" s="103"/>
      <c r="J28" s="20"/>
      <c r="K28" s="20"/>
      <c r="L28" s="20"/>
      <c r="M28" s="17"/>
      <c r="N28" s="17"/>
      <c r="O28" s="17"/>
      <c r="P28" s="17"/>
      <c r="Q28" s="104"/>
      <c r="R28" s="17"/>
      <c r="S28" s="104"/>
      <c r="T28" s="17"/>
      <c r="U28" s="17"/>
      <c r="V28" s="17"/>
      <c r="W28" s="17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1:33" s="11" customFormat="1" ht="30" customHeight="1" x14ac:dyDescent="0.2">
      <c r="A29" s="95" t="s">
        <v>187</v>
      </c>
      <c r="B29" s="17">
        <v>60</v>
      </c>
      <c r="C29" s="17">
        <f t="shared" ref="C29:C52" si="5">E29+F29+G29+H29+I29+J29+L29+M29+N29+O29+P29+Q29+R29+S29+T29+U29+X29+Y29+Z29+AA29+AB29+AC29+AD29+AE29+AG29</f>
        <v>35</v>
      </c>
      <c r="D29" s="13"/>
      <c r="E29" s="17">
        <v>20</v>
      </c>
      <c r="F29" s="17">
        <v>15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hidden="1" customHeight="1" x14ac:dyDescent="0.2">
      <c r="A30" s="95" t="s">
        <v>44</v>
      </c>
      <c r="B30" s="17">
        <f t="shared" ref="B30:C33" si="6">B24/B18*10</f>
        <v>29.549950544015825</v>
      </c>
      <c r="C30" s="17" t="e">
        <f t="shared" si="5"/>
        <v>#DIV/0!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G30" si="7">G24/G18*10</f>
        <v>19.736842105263158</v>
      </c>
      <c r="H30" s="17">
        <f t="shared" si="7"/>
        <v>16.194331983805668</v>
      </c>
      <c r="I30" s="17" t="e">
        <f t="shared" si="7"/>
        <v>#DIV/0!</v>
      </c>
      <c r="J30" s="17">
        <f t="shared" si="7"/>
        <v>15</v>
      </c>
      <c r="K30" s="17" t="e">
        <f t="shared" si="7"/>
        <v>#DIV/0!</v>
      </c>
      <c r="L30" s="17">
        <f t="shared" si="7"/>
        <v>10.833333333333332</v>
      </c>
      <c r="M30" s="17">
        <f t="shared" si="7"/>
        <v>12</v>
      </c>
      <c r="N30" s="17">
        <f t="shared" si="7"/>
        <v>18.121911037891266</v>
      </c>
      <c r="O30" s="17">
        <f t="shared" si="7"/>
        <v>26.666666666666664</v>
      </c>
      <c r="P30" s="17">
        <f t="shared" si="7"/>
        <v>17.142857142857142</v>
      </c>
      <c r="Q30" s="17">
        <f t="shared" si="7"/>
        <v>20</v>
      </c>
      <c r="R30" s="17">
        <f t="shared" si="7"/>
        <v>19.565217391304348</v>
      </c>
      <c r="S30" s="17">
        <f t="shared" si="7"/>
        <v>17.543859649122805</v>
      </c>
      <c r="T30" s="17" t="e">
        <f t="shared" si="7"/>
        <v>#DIV/0!</v>
      </c>
      <c r="U30" s="17">
        <f t="shared" si="7"/>
        <v>19.6078431372549</v>
      </c>
      <c r="V30" s="17"/>
      <c r="W30" s="17"/>
      <c r="X30" s="17" t="e">
        <f t="shared" si="7"/>
        <v>#DIV/0!</v>
      </c>
      <c r="Y30" s="17" t="e">
        <f t="shared" si="7"/>
        <v>#DIV/0!</v>
      </c>
      <c r="Z30" s="17" t="e">
        <f t="shared" si="7"/>
        <v>#DIV/0!</v>
      </c>
      <c r="AA30" s="17" t="e">
        <f t="shared" si="7"/>
        <v>#DIV/0!</v>
      </c>
      <c r="AB30" s="17">
        <f t="shared" si="7"/>
        <v>20</v>
      </c>
      <c r="AC30" s="17" t="e">
        <f t="shared" si="7"/>
        <v>#DIV/0!</v>
      </c>
      <c r="AD30" s="17" t="e">
        <f t="shared" si="7"/>
        <v>#DIV/0!</v>
      </c>
      <c r="AE30" s="17" t="e">
        <f t="shared" si="7"/>
        <v>#DIV/0!</v>
      </c>
      <c r="AF30" s="17" t="e">
        <f t="shared" si="7"/>
        <v>#DIV/0!</v>
      </c>
      <c r="AG30" s="17" t="e">
        <f t="shared" si="7"/>
        <v>#DIV/0!</v>
      </c>
    </row>
    <row r="31" spans="1:33" s="11" customFormat="1" ht="30.75" hidden="1" customHeight="1" x14ac:dyDescent="0.2">
      <c r="A31" s="95" t="s">
        <v>174</v>
      </c>
      <c r="B31" s="17"/>
      <c r="C31" s="17">
        <f t="shared" si="5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s="11" customFormat="1" ht="30.75" hidden="1" customHeight="1" x14ac:dyDescent="0.2">
      <c r="A32" s="95" t="s">
        <v>175</v>
      </c>
      <c r="B32" s="17">
        <f t="shared" si="6"/>
        <v>26.350364963503647</v>
      </c>
      <c r="C32" s="17" t="e">
        <f t="shared" si="5"/>
        <v>#DIV/0!</v>
      </c>
      <c r="D32" s="13"/>
      <c r="E32" s="17">
        <f t="shared" ref="E32:O32" si="8">E26/E20*10</f>
        <v>26.923076923076927</v>
      </c>
      <c r="F32" s="17">
        <f t="shared" si="8"/>
        <v>18.691588785046729</v>
      </c>
      <c r="G32" s="17" t="e">
        <f t="shared" si="8"/>
        <v>#DIV/0!</v>
      </c>
      <c r="H32" s="17">
        <f t="shared" si="8"/>
        <v>22.5</v>
      </c>
      <c r="I32" s="17" t="e">
        <f t="shared" si="8"/>
        <v>#DIV/0!</v>
      </c>
      <c r="J32" s="17">
        <f t="shared" si="8"/>
        <v>24</v>
      </c>
      <c r="K32" s="17" t="e">
        <f t="shared" si="8"/>
        <v>#DIV/0!</v>
      </c>
      <c r="L32" s="17" t="e">
        <f t="shared" si="8"/>
        <v>#DIV/0!</v>
      </c>
      <c r="M32" s="17" t="e">
        <f t="shared" si="8"/>
        <v>#DIV/0!</v>
      </c>
      <c r="N32" s="17">
        <f t="shared" si="8"/>
        <v>22.222222222222221</v>
      </c>
      <c r="O32" s="17" t="e">
        <f t="shared" si="8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>
        <f>AE26/AE20*10</f>
        <v>28.571428571428573</v>
      </c>
      <c r="AF32" s="17"/>
      <c r="AG32" s="17"/>
    </row>
    <row r="33" spans="1:33" s="11" customFormat="1" ht="30.75" hidden="1" customHeight="1" x14ac:dyDescent="0.2">
      <c r="A33" s="95" t="s">
        <v>176</v>
      </c>
      <c r="B33" s="17">
        <f t="shared" si="6"/>
        <v>30.453635757171448</v>
      </c>
      <c r="C33" s="17" t="e">
        <f t="shared" si="5"/>
        <v>#DIV/0!</v>
      </c>
      <c r="D33" s="13"/>
      <c r="E33" s="17">
        <f t="shared" ref="E33:R34" si="9">E27/E21*10</f>
        <v>24.691358024691358</v>
      </c>
      <c r="F33" s="17">
        <f t="shared" si="9"/>
        <v>18.75</v>
      </c>
      <c r="G33" s="17">
        <f t="shared" si="9"/>
        <v>24.752475247524753</v>
      </c>
      <c r="H33" s="17">
        <f t="shared" si="9"/>
        <v>23.333333333333336</v>
      </c>
      <c r="I33" s="17" t="e">
        <f t="shared" si="9"/>
        <v>#DIV/0!</v>
      </c>
      <c r="J33" s="17" t="e">
        <f t="shared" si="9"/>
        <v>#DIV/0!</v>
      </c>
      <c r="K33" s="17" t="e">
        <f t="shared" si="9"/>
        <v>#DIV/0!</v>
      </c>
      <c r="L33" s="17">
        <f t="shared" si="9"/>
        <v>13.636363636363635</v>
      </c>
      <c r="M33" s="17">
        <f t="shared" si="9"/>
        <v>21.333333333333332</v>
      </c>
      <c r="N33" s="17">
        <f t="shared" si="9"/>
        <v>28.571428571428573</v>
      </c>
      <c r="O33" s="17">
        <f t="shared" si="9"/>
        <v>20</v>
      </c>
      <c r="P33" s="17">
        <f t="shared" si="9"/>
        <v>21.739130434782609</v>
      </c>
      <c r="Q33" s="17">
        <f t="shared" si="9"/>
        <v>22.5</v>
      </c>
      <c r="R33" s="17" t="e">
        <f t="shared" si="9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D33" si="10">X27/X21*10</f>
        <v>#DIV/0!</v>
      </c>
      <c r="Y33" s="17" t="e">
        <f t="shared" si="10"/>
        <v>#DIV/0!</v>
      </c>
      <c r="Z33" s="17" t="e">
        <f t="shared" si="10"/>
        <v>#DIV/0!</v>
      </c>
      <c r="AA33" s="17" t="e">
        <f t="shared" si="10"/>
        <v>#DIV/0!</v>
      </c>
      <c r="AB33" s="17" t="e">
        <f t="shared" si="10"/>
        <v>#DIV/0!</v>
      </c>
      <c r="AC33" s="17" t="e">
        <f t="shared" si="10"/>
        <v>#DIV/0!</v>
      </c>
      <c r="AD33" s="17" t="e">
        <f t="shared" si="10"/>
        <v>#DIV/0!</v>
      </c>
      <c r="AE33" s="17">
        <f>AE27/AE21*10</f>
        <v>20</v>
      </c>
      <c r="AF33" s="17" t="e">
        <f>AF27/AF21*10</f>
        <v>#DIV/0!</v>
      </c>
      <c r="AG33" s="17" t="e">
        <f>AG27/AG21*10</f>
        <v>#DIV/0!</v>
      </c>
    </row>
    <row r="34" spans="1:33" s="11" customFormat="1" ht="30.75" hidden="1" customHeight="1" x14ac:dyDescent="0.2">
      <c r="A34" s="95" t="s">
        <v>179</v>
      </c>
      <c r="B34" s="17"/>
      <c r="C34" s="17">
        <f t="shared" si="5"/>
        <v>28.842676311030743</v>
      </c>
      <c r="D34" s="13"/>
      <c r="E34" s="17">
        <f>E28/E22*10</f>
        <v>14.556962025316455</v>
      </c>
      <c r="F34" s="17"/>
      <c r="G34" s="17"/>
      <c r="H34" s="17">
        <f t="shared" si="9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hidden="1" customHeight="1" x14ac:dyDescent="0.2">
      <c r="A35" s="95" t="s">
        <v>178</v>
      </c>
      <c r="B35" s="17">
        <v>14</v>
      </c>
      <c r="C35" s="17">
        <f t="shared" si="5"/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95" t="s">
        <v>188</v>
      </c>
      <c r="B36" s="17">
        <v>1684</v>
      </c>
      <c r="C36" s="17">
        <f t="shared" si="5"/>
        <v>1784</v>
      </c>
      <c r="D36" s="105">
        <f t="shared" si="0"/>
        <v>1.0593824228028503</v>
      </c>
      <c r="E36" s="17">
        <v>611</v>
      </c>
      <c r="F36" s="17">
        <v>433</v>
      </c>
      <c r="G36" s="17">
        <v>230</v>
      </c>
      <c r="H36" s="17">
        <v>260</v>
      </c>
      <c r="I36" s="17"/>
      <c r="J36" s="17">
        <v>30</v>
      </c>
      <c r="K36" s="17"/>
      <c r="L36" s="17"/>
      <c r="M36" s="17">
        <v>50</v>
      </c>
      <c r="N36" s="17">
        <v>100</v>
      </c>
      <c r="O36" s="17">
        <v>40</v>
      </c>
      <c r="P36" s="17"/>
      <c r="Q36" s="17">
        <v>30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1" customFormat="1" ht="30.75" customHeight="1" x14ac:dyDescent="0.2">
      <c r="A37" s="95" t="s">
        <v>189</v>
      </c>
      <c r="B37" s="17">
        <v>1200</v>
      </c>
      <c r="C37" s="17">
        <f t="shared" si="5"/>
        <v>1484</v>
      </c>
      <c r="D37" s="105">
        <f t="shared" si="0"/>
        <v>1.2366666666666666</v>
      </c>
      <c r="E37" s="17">
        <v>611</v>
      </c>
      <c r="F37" s="17">
        <v>433</v>
      </c>
      <c r="G37" s="17">
        <v>150</v>
      </c>
      <c r="H37" s="17">
        <v>150</v>
      </c>
      <c r="I37" s="17"/>
      <c r="J37" s="17"/>
      <c r="K37" s="17"/>
      <c r="L37" s="17"/>
      <c r="M37" s="17"/>
      <c r="N37" s="17">
        <v>100</v>
      </c>
      <c r="O37" s="17">
        <v>40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s="11" customFormat="1" ht="30.75" customHeight="1" x14ac:dyDescent="0.2">
      <c r="A38" s="95" t="s">
        <v>190</v>
      </c>
      <c r="B38" s="99">
        <f>B37/B36</f>
        <v>0.71258907363420432</v>
      </c>
      <c r="C38" s="17" t="e">
        <f t="shared" si="5"/>
        <v>#DIV/0!</v>
      </c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>
        <f t="shared" ref="Q38:S38" si="11">Q37/Q36*10</f>
        <v>0</v>
      </c>
      <c r="R38" s="17" t="e">
        <f t="shared" si="11"/>
        <v>#DIV/0!</v>
      </c>
      <c r="S38" s="17" t="e">
        <f t="shared" si="11"/>
        <v>#DIV/0!</v>
      </c>
      <c r="T38" s="17" t="e">
        <f t="shared" ref="T38" si="12">T37/T36*10</f>
        <v>#DIV/0!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s="11" customFormat="1" ht="30.75" customHeight="1" x14ac:dyDescent="0.2">
      <c r="A39" s="95" t="s">
        <v>191</v>
      </c>
      <c r="B39" s="17"/>
      <c r="C39" s="17">
        <f t="shared" si="5"/>
        <v>1294</v>
      </c>
      <c r="D39" s="13" t="e">
        <f t="shared" si="0"/>
        <v>#DIV/0!</v>
      </c>
      <c r="E39" s="17">
        <v>611</v>
      </c>
      <c r="F39" s="17">
        <v>433</v>
      </c>
      <c r="G39" s="17">
        <v>100</v>
      </c>
      <c r="H39" s="17">
        <v>70</v>
      </c>
      <c r="I39" s="17"/>
      <c r="J39" s="17"/>
      <c r="K39" s="17"/>
      <c r="L39" s="17"/>
      <c r="M39" s="17"/>
      <c r="N39" s="17">
        <v>80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3" s="11" customFormat="1" ht="30.75" customHeight="1" x14ac:dyDescent="0.2">
      <c r="A40" s="95" t="s">
        <v>190</v>
      </c>
      <c r="B40" s="17"/>
      <c r="C40" s="99">
        <f>C39/C36</f>
        <v>0.7253363228699552</v>
      </c>
      <c r="D40" s="13"/>
      <c r="E40" s="17"/>
      <c r="F40" s="17"/>
      <c r="G40" s="17"/>
      <c r="H40" s="17"/>
      <c r="I40" s="17"/>
      <c r="J40" s="17"/>
      <c r="K40" s="17"/>
      <c r="L40" s="17" t="e">
        <f>L39/#REF!*10</f>
        <v>#REF!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1" customFormat="1" ht="30.75" customHeight="1" x14ac:dyDescent="0.2">
      <c r="A41" s="95" t="s">
        <v>205</v>
      </c>
      <c r="B41" s="17">
        <v>4170</v>
      </c>
      <c r="C41" s="17">
        <f t="shared" si="5"/>
        <v>3431.74</v>
      </c>
      <c r="D41" s="13"/>
      <c r="E41" s="17">
        <v>944</v>
      </c>
      <c r="F41" s="17">
        <v>871</v>
      </c>
      <c r="G41" s="17">
        <v>400</v>
      </c>
      <c r="H41" s="17"/>
      <c r="I41" s="17"/>
      <c r="J41" s="17"/>
      <c r="K41" s="17"/>
      <c r="L41" s="17"/>
      <c r="M41" s="17">
        <v>158</v>
      </c>
      <c r="N41" s="17">
        <v>10</v>
      </c>
      <c r="O41" s="17">
        <v>5</v>
      </c>
      <c r="P41" s="17">
        <v>110.14</v>
      </c>
      <c r="Q41" s="17">
        <v>322</v>
      </c>
      <c r="R41" s="17"/>
      <c r="S41" s="17">
        <v>62</v>
      </c>
      <c r="T41" s="17">
        <v>83</v>
      </c>
      <c r="U41" s="17"/>
      <c r="V41" s="17"/>
      <c r="W41" s="17">
        <v>16</v>
      </c>
      <c r="X41" s="17">
        <v>33</v>
      </c>
      <c r="Y41" s="17">
        <v>55</v>
      </c>
      <c r="Z41" s="17">
        <v>120</v>
      </c>
      <c r="AA41" s="17">
        <v>125</v>
      </c>
      <c r="AB41" s="17">
        <v>19</v>
      </c>
      <c r="AC41" s="17">
        <v>3.5</v>
      </c>
      <c r="AD41" s="17">
        <v>2.1</v>
      </c>
      <c r="AE41" s="17">
        <v>10</v>
      </c>
      <c r="AF41" s="17">
        <v>0.42</v>
      </c>
      <c r="AG41" s="17">
        <v>99</v>
      </c>
    </row>
    <row r="42" spans="1:33" s="11" customFormat="1" ht="30.75" customHeight="1" x14ac:dyDescent="0.2">
      <c r="A42" s="95" t="s">
        <v>192</v>
      </c>
      <c r="B42" s="17">
        <v>850</v>
      </c>
      <c r="C42" s="17">
        <f t="shared" si="5"/>
        <v>620</v>
      </c>
      <c r="D42" s="13">
        <f t="shared" si="0"/>
        <v>0.72941176470588232</v>
      </c>
      <c r="E42" s="17">
        <v>600</v>
      </c>
      <c r="F42" s="17"/>
      <c r="G42" s="17"/>
      <c r="H42" s="17"/>
      <c r="I42" s="17"/>
      <c r="J42" s="17"/>
      <c r="K42" s="17"/>
      <c r="L42" s="17"/>
      <c r="M42" s="17"/>
      <c r="N42" s="17">
        <v>20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1:33" s="11" customFormat="1" ht="30.75" customHeight="1" x14ac:dyDescent="0.2">
      <c r="A43" s="95" t="s">
        <v>193</v>
      </c>
      <c r="B43" s="17">
        <v>4170</v>
      </c>
      <c r="C43" s="17">
        <f t="shared" si="5"/>
        <v>2603.1</v>
      </c>
      <c r="D43" s="13">
        <f t="shared" si="0"/>
        <v>0.62424460431654671</v>
      </c>
      <c r="E43" s="17">
        <v>944</v>
      </c>
      <c r="F43" s="17">
        <v>871</v>
      </c>
      <c r="G43" s="17">
        <v>400</v>
      </c>
      <c r="H43" s="17"/>
      <c r="I43" s="17"/>
      <c r="J43" s="17"/>
      <c r="K43" s="17"/>
      <c r="L43" s="17"/>
      <c r="M43" s="17">
        <v>158</v>
      </c>
      <c r="N43" s="17">
        <v>20</v>
      </c>
      <c r="O43" s="17">
        <v>10</v>
      </c>
      <c r="P43" s="17">
        <v>110.1</v>
      </c>
      <c r="Q43" s="17">
        <v>50</v>
      </c>
      <c r="R43" s="17"/>
      <c r="S43" s="17"/>
      <c r="T43" s="17">
        <v>30</v>
      </c>
      <c r="U43" s="17"/>
      <c r="V43" s="17"/>
      <c r="W43" s="17"/>
      <c r="X43" s="17">
        <v>5</v>
      </c>
      <c r="Y43" s="17">
        <v>5</v>
      </c>
      <c r="Z43" s="17"/>
      <c r="AA43" s="17"/>
      <c r="AB43" s="17"/>
      <c r="AC43" s="17"/>
      <c r="AD43" s="17"/>
      <c r="AE43" s="17"/>
      <c r="AF43" s="17"/>
      <c r="AG43" s="17"/>
    </row>
    <row r="44" spans="1:33" s="11" customFormat="1" ht="30.75" customHeight="1" x14ac:dyDescent="0.2">
      <c r="A44" s="95" t="s">
        <v>199</v>
      </c>
      <c r="B44" s="17">
        <v>1200</v>
      </c>
      <c r="C44" s="17">
        <f t="shared" si="5"/>
        <v>375</v>
      </c>
      <c r="D44" s="13">
        <f t="shared" si="0"/>
        <v>0.3125</v>
      </c>
      <c r="E44" s="17">
        <v>300</v>
      </c>
      <c r="F44" s="17">
        <v>50</v>
      </c>
      <c r="G44" s="17"/>
      <c r="H44" s="17"/>
      <c r="I44" s="17"/>
      <c r="J44" s="17"/>
      <c r="K44" s="17"/>
      <c r="L44" s="17"/>
      <c r="M44" s="17"/>
      <c r="N44" s="17"/>
      <c r="O44" s="17">
        <v>25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s="11" customFormat="1" ht="30.75" customHeight="1" x14ac:dyDescent="0.2">
      <c r="A45" s="95" t="s">
        <v>197</v>
      </c>
      <c r="B45" s="17">
        <v>1000</v>
      </c>
      <c r="C45" s="17">
        <f t="shared" si="5"/>
        <v>365</v>
      </c>
      <c r="D45" s="13"/>
      <c r="E45" s="17">
        <v>300</v>
      </c>
      <c r="F45" s="17">
        <v>40</v>
      </c>
      <c r="G45" s="17"/>
      <c r="H45" s="17"/>
      <c r="I45" s="17"/>
      <c r="J45" s="17"/>
      <c r="K45" s="17"/>
      <c r="L45" s="17"/>
      <c r="M45" s="17"/>
      <c r="N45" s="17"/>
      <c r="O45" s="17">
        <v>25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s="11" customFormat="1" ht="30.75" customHeight="1" x14ac:dyDescent="0.2">
      <c r="A46" s="95" t="s">
        <v>200</v>
      </c>
      <c r="B46" s="17">
        <v>600</v>
      </c>
      <c r="C46" s="17">
        <f t="shared" si="5"/>
        <v>190</v>
      </c>
      <c r="D46" s="13"/>
      <c r="E46" s="17">
        <f>E47+E48+E49</f>
        <v>170</v>
      </c>
      <c r="F46" s="17">
        <f t="shared" ref="F46:AG46" si="13">F47+F48+F49</f>
        <v>20</v>
      </c>
      <c r="G46" s="17">
        <f t="shared" si="13"/>
        <v>0</v>
      </c>
      <c r="H46" s="17">
        <f t="shared" si="13"/>
        <v>0</v>
      </c>
      <c r="I46" s="17">
        <f t="shared" si="13"/>
        <v>0</v>
      </c>
      <c r="J46" s="17">
        <f t="shared" si="13"/>
        <v>0</v>
      </c>
      <c r="K46" s="17">
        <f t="shared" si="13"/>
        <v>0</v>
      </c>
      <c r="L46" s="17">
        <f t="shared" si="13"/>
        <v>0</v>
      </c>
      <c r="M46" s="17">
        <f t="shared" si="13"/>
        <v>0</v>
      </c>
      <c r="N46" s="17">
        <f t="shared" si="13"/>
        <v>0</v>
      </c>
      <c r="O46" s="17">
        <f t="shared" si="13"/>
        <v>0</v>
      </c>
      <c r="P46" s="17">
        <f t="shared" si="13"/>
        <v>0</v>
      </c>
      <c r="Q46" s="17">
        <f t="shared" si="13"/>
        <v>0</v>
      </c>
      <c r="R46" s="17">
        <f t="shared" si="13"/>
        <v>0</v>
      </c>
      <c r="S46" s="17">
        <f t="shared" si="13"/>
        <v>0</v>
      </c>
      <c r="T46" s="17">
        <f t="shared" si="13"/>
        <v>0</v>
      </c>
      <c r="U46" s="17">
        <f t="shared" si="13"/>
        <v>0</v>
      </c>
      <c r="V46" s="17">
        <f t="shared" si="13"/>
        <v>0</v>
      </c>
      <c r="W46" s="17">
        <f t="shared" si="13"/>
        <v>0</v>
      </c>
      <c r="X46" s="17">
        <f t="shared" si="13"/>
        <v>0</v>
      </c>
      <c r="Y46" s="17">
        <f t="shared" si="13"/>
        <v>0</v>
      </c>
      <c r="Z46" s="17">
        <f t="shared" si="13"/>
        <v>0</v>
      </c>
      <c r="AA46" s="17">
        <f t="shared" si="13"/>
        <v>0</v>
      </c>
      <c r="AB46" s="17">
        <f t="shared" si="13"/>
        <v>0</v>
      </c>
      <c r="AC46" s="17">
        <f t="shared" si="13"/>
        <v>0</v>
      </c>
      <c r="AD46" s="17">
        <f t="shared" si="13"/>
        <v>0</v>
      </c>
      <c r="AE46" s="17">
        <f t="shared" si="13"/>
        <v>0</v>
      </c>
      <c r="AF46" s="17">
        <f t="shared" si="13"/>
        <v>0</v>
      </c>
      <c r="AG46" s="17">
        <f t="shared" si="13"/>
        <v>0</v>
      </c>
    </row>
    <row r="47" spans="1:33" s="11" customFormat="1" ht="30.75" customHeight="1" x14ac:dyDescent="0.2">
      <c r="A47" s="95" t="s">
        <v>201</v>
      </c>
      <c r="B47" s="17">
        <v>90</v>
      </c>
      <c r="C47" s="17">
        <f t="shared" si="5"/>
        <v>100</v>
      </c>
      <c r="D47" s="13"/>
      <c r="E47" s="17">
        <v>100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s="11" customFormat="1" ht="30.75" customHeight="1" x14ac:dyDescent="0.2">
      <c r="A48" s="95" t="s">
        <v>202</v>
      </c>
      <c r="B48" s="17">
        <v>340</v>
      </c>
      <c r="C48" s="17">
        <f t="shared" si="5"/>
        <v>70</v>
      </c>
      <c r="D48" s="13"/>
      <c r="E48" s="17">
        <v>70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:34" s="11" customFormat="1" ht="30.75" customHeight="1" x14ac:dyDescent="0.2">
      <c r="A49" s="95" t="s">
        <v>204</v>
      </c>
      <c r="B49" s="17"/>
      <c r="C49" s="17">
        <f t="shared" si="5"/>
        <v>20</v>
      </c>
      <c r="D49" s="13"/>
      <c r="E49" s="17"/>
      <c r="F49" s="17">
        <v>20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4" s="11" customFormat="1" ht="30.75" customHeight="1" x14ac:dyDescent="0.2">
      <c r="A50" s="95" t="s">
        <v>21</v>
      </c>
      <c r="B50" s="17"/>
      <c r="C50" s="17">
        <f t="shared" si="5"/>
        <v>181</v>
      </c>
      <c r="D50" s="13"/>
      <c r="E50" s="17">
        <v>130</v>
      </c>
      <c r="F50" s="17">
        <v>51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4" s="11" customFormat="1" ht="30.75" customHeight="1" x14ac:dyDescent="0.2">
      <c r="A51" s="95"/>
      <c r="B51" s="17"/>
      <c r="C51" s="17">
        <f t="shared" si="5"/>
        <v>0</v>
      </c>
      <c r="D51" s="13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4" s="11" customFormat="1" ht="30.75" customHeight="1" x14ac:dyDescent="0.2">
      <c r="A52" s="95"/>
      <c r="B52" s="17"/>
      <c r="C52" s="17">
        <f t="shared" si="5"/>
        <v>0</v>
      </c>
      <c r="D52" s="13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34" s="11" customFormat="1" ht="26.25" hidden="1" customHeight="1" x14ac:dyDescent="0.2">
      <c r="A53" s="97" t="s">
        <v>182</v>
      </c>
      <c r="B53" s="20"/>
      <c r="C53" s="20" t="e">
        <f>#REF!*0.19</f>
        <v>#REF!</v>
      </c>
      <c r="D53" s="13"/>
      <c r="E53" s="20" t="e">
        <f>#REF!*0.19</f>
        <v>#REF!</v>
      </c>
      <c r="F53" s="20" t="e">
        <f>#REF!*0.19</f>
        <v>#REF!</v>
      </c>
      <c r="G53" s="20" t="e">
        <f>#REF!*0.19</f>
        <v>#REF!</v>
      </c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8"/>
      <c r="Y53" s="98"/>
      <c r="Z53" s="98"/>
      <c r="AA53" s="98"/>
      <c r="AB53" s="98"/>
      <c r="AC53" s="98"/>
      <c r="AD53" s="98"/>
      <c r="AE53" s="93"/>
      <c r="AF53" s="98"/>
      <c r="AG53" s="98"/>
    </row>
    <row r="54" spans="1:34" s="11" customFormat="1" ht="30" hidden="1" customHeight="1" x14ac:dyDescent="0.2">
      <c r="A54" s="94" t="s">
        <v>169</v>
      </c>
      <c r="B54" s="20"/>
      <c r="C54" s="17" t="e">
        <f>E54+F54+G54+H54+I54+J54+L54+M54+N54+O54+P54+Q54+R54+S54+T54+U54+X54+Y54+#REF!+Z54+AA54+AB54+AC54+AD54+AE54+AG54</f>
        <v>#REF!</v>
      </c>
      <c r="D54" s="13" t="e">
        <f t="shared" ref="D54:D57" si="14">C54/B54</f>
        <v>#REF!</v>
      </c>
      <c r="E54" s="22">
        <v>4</v>
      </c>
      <c r="F54" s="22">
        <v>3</v>
      </c>
      <c r="G54" s="22">
        <v>2</v>
      </c>
      <c r="H54" s="22">
        <v>3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1</v>
      </c>
      <c r="O54" s="22">
        <v>1</v>
      </c>
      <c r="P54" s="22">
        <v>1</v>
      </c>
      <c r="Q54" s="22">
        <v>1</v>
      </c>
      <c r="R54" s="22">
        <v>0</v>
      </c>
      <c r="S54" s="22">
        <v>0</v>
      </c>
      <c r="T54" s="22">
        <v>0</v>
      </c>
      <c r="U54" s="22">
        <v>0</v>
      </c>
      <c r="V54" s="22"/>
      <c r="W54" s="22"/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22">
        <v>0</v>
      </c>
      <c r="AF54" s="49">
        <v>0</v>
      </c>
      <c r="AG54" s="49"/>
    </row>
    <row r="55" spans="1:34" s="11" customFormat="1" ht="3" hidden="1" customHeight="1" x14ac:dyDescent="0.2">
      <c r="A55" s="94" t="s">
        <v>170</v>
      </c>
      <c r="B55" s="20"/>
      <c r="C55" s="20">
        <f>SUM(E55:AG55)</f>
        <v>5</v>
      </c>
      <c r="D55" s="13" t="e">
        <f t="shared" si="14"/>
        <v>#DIV/0!</v>
      </c>
      <c r="E55" s="22">
        <v>2</v>
      </c>
      <c r="F55" s="22">
        <v>1</v>
      </c>
      <c r="G55" s="22">
        <v>0</v>
      </c>
      <c r="H55" s="22">
        <v>2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/>
      <c r="W55" s="22"/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22">
        <v>0</v>
      </c>
      <c r="AF55" s="49">
        <v>0</v>
      </c>
      <c r="AG55" s="49"/>
    </row>
    <row r="56" spans="1:34" s="11" customFormat="1" ht="30" hidden="1" customHeight="1" x14ac:dyDescent="0.2">
      <c r="A56" s="94" t="s">
        <v>171</v>
      </c>
      <c r="B56" s="20"/>
      <c r="C56" s="20">
        <f>SUM(E56:AG56)</f>
        <v>3</v>
      </c>
      <c r="D56" s="13" t="e">
        <f t="shared" si="14"/>
        <v>#DIV/0!</v>
      </c>
      <c r="E56" s="22">
        <v>1</v>
      </c>
      <c r="F56" s="22">
        <v>1</v>
      </c>
      <c r="G56" s="22">
        <v>0</v>
      </c>
      <c r="H56" s="22">
        <v>1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/>
      <c r="W56" s="22"/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22">
        <v>0</v>
      </c>
      <c r="AF56" s="49">
        <v>0</v>
      </c>
      <c r="AG56" s="49"/>
    </row>
    <row r="57" spans="1:34" s="11" customFormat="1" ht="30" hidden="1" customHeight="1" x14ac:dyDescent="0.2">
      <c r="A57" s="95" t="s">
        <v>172</v>
      </c>
      <c r="B57" s="20">
        <v>0</v>
      </c>
      <c r="C57" s="20">
        <f>SUM(E57:AG57)</f>
        <v>8</v>
      </c>
      <c r="D57" s="13" t="e">
        <f t="shared" si="14"/>
        <v>#DIV/0!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1</v>
      </c>
      <c r="K57" s="22">
        <v>1</v>
      </c>
      <c r="L57" s="22">
        <v>1</v>
      </c>
      <c r="M57" s="22">
        <v>1</v>
      </c>
      <c r="N57" s="22">
        <v>0</v>
      </c>
      <c r="O57" s="22">
        <v>0</v>
      </c>
      <c r="P57" s="22">
        <v>0</v>
      </c>
      <c r="Q57" s="22">
        <v>0</v>
      </c>
      <c r="R57" s="22">
        <v>1</v>
      </c>
      <c r="S57" s="22">
        <v>1</v>
      </c>
      <c r="T57" s="22">
        <v>0</v>
      </c>
      <c r="U57" s="22">
        <v>1</v>
      </c>
      <c r="V57" s="22"/>
      <c r="W57" s="22"/>
      <c r="X57" s="49">
        <v>0</v>
      </c>
      <c r="Y57" s="49">
        <v>0</v>
      </c>
      <c r="Z57" s="49">
        <v>0</v>
      </c>
      <c r="AA57" s="49">
        <v>0</v>
      </c>
      <c r="AB57" s="49">
        <v>1</v>
      </c>
      <c r="AC57" s="49"/>
      <c r="AD57" s="49"/>
      <c r="AE57" s="22"/>
      <c r="AF57" s="49"/>
      <c r="AG57" s="49"/>
    </row>
    <row r="58" spans="1:34" s="2" customFormat="1" ht="30" hidden="1" customHeight="1" x14ac:dyDescent="0.25">
      <c r="A58" s="10" t="s">
        <v>120</v>
      </c>
      <c r="B58" s="20">
        <v>214447</v>
      </c>
      <c r="C58" s="20">
        <f>SUM(E58:AG58)</f>
        <v>178273.6</v>
      </c>
      <c r="D58" s="13"/>
      <c r="E58" s="9">
        <v>8532</v>
      </c>
      <c r="F58" s="9">
        <v>6006</v>
      </c>
      <c r="G58" s="9">
        <v>13990</v>
      </c>
      <c r="H58" s="9">
        <v>11277.6</v>
      </c>
      <c r="I58" s="90">
        <v>5725</v>
      </c>
      <c r="J58" s="9">
        <v>11939</v>
      </c>
      <c r="K58" s="9"/>
      <c r="L58" s="9">
        <v>8497</v>
      </c>
      <c r="M58" s="9">
        <v>10048</v>
      </c>
      <c r="N58" s="9">
        <v>10249</v>
      </c>
      <c r="O58" s="9">
        <v>3000</v>
      </c>
      <c r="P58" s="9">
        <v>6210</v>
      </c>
      <c r="Q58" s="9">
        <v>7930</v>
      </c>
      <c r="R58" s="9"/>
      <c r="S58" s="9"/>
      <c r="T58" s="9">
        <v>9997</v>
      </c>
      <c r="U58" s="9">
        <v>10907</v>
      </c>
      <c r="V58" s="9"/>
      <c r="W58" s="9"/>
      <c r="X58" s="90">
        <v>12107</v>
      </c>
      <c r="Y58" s="9">
        <v>9823</v>
      </c>
      <c r="Z58" s="9">
        <v>2158</v>
      </c>
      <c r="AA58" s="90">
        <v>6364</v>
      </c>
      <c r="AB58" s="90"/>
      <c r="AC58" s="9">
        <v>13864</v>
      </c>
      <c r="AD58" s="9"/>
      <c r="AE58" s="9"/>
      <c r="AF58" s="9"/>
      <c r="AG58" s="9">
        <v>9650</v>
      </c>
      <c r="AH58" s="18"/>
    </row>
    <row r="59" spans="1:34" s="2" customFormat="1" ht="30" hidden="1" customHeight="1" x14ac:dyDescent="0.25">
      <c r="A59" s="27" t="s">
        <v>118</v>
      </c>
      <c r="B59" s="20">
        <v>94</v>
      </c>
      <c r="C59" s="20">
        <f>SUM(E59:AG59)</f>
        <v>0</v>
      </c>
      <c r="D59" s="13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8"/>
    </row>
    <row r="60" spans="1:34" s="2" customFormat="1" ht="30" hidden="1" customHeight="1" x14ac:dyDescent="0.25">
      <c r="A60" s="15" t="s">
        <v>141</v>
      </c>
      <c r="B60" s="20"/>
      <c r="C60" s="20">
        <f>SUM(E60:AG60)</f>
        <v>5774</v>
      </c>
      <c r="D60" s="13"/>
      <c r="E60" s="9"/>
      <c r="F60" s="9">
        <v>720</v>
      </c>
      <c r="G60" s="9"/>
      <c r="H60" s="9"/>
      <c r="I60" s="9"/>
      <c r="J60" s="9"/>
      <c r="K60" s="9"/>
      <c r="L60" s="9">
        <v>525</v>
      </c>
      <c r="M60" s="9">
        <v>568</v>
      </c>
      <c r="N60" s="9"/>
      <c r="O60" s="9">
        <v>20</v>
      </c>
      <c r="P60" s="9"/>
      <c r="Q60" s="9"/>
      <c r="R60" s="9"/>
      <c r="S60" s="9"/>
      <c r="T60" s="9">
        <v>747</v>
      </c>
      <c r="U60" s="9"/>
      <c r="V60" s="9"/>
      <c r="W60" s="9"/>
      <c r="X60" s="9"/>
      <c r="Y60" s="9"/>
      <c r="Z60" s="9">
        <v>612</v>
      </c>
      <c r="AA60" s="9"/>
      <c r="AB60" s="9"/>
      <c r="AC60" s="9">
        <v>2392</v>
      </c>
      <c r="AD60" s="9"/>
      <c r="AE60" s="9"/>
      <c r="AF60" s="9"/>
      <c r="AG60" s="9">
        <v>190</v>
      </c>
      <c r="AH60" s="18"/>
    </row>
    <row r="61" spans="1:34" s="2" customFormat="1" ht="30" hidden="1" customHeight="1" x14ac:dyDescent="0.25">
      <c r="A61" s="16" t="s">
        <v>5</v>
      </c>
      <c r="B61" s="28">
        <f>B59/B58</f>
        <v>4.3833674520977209E-4</v>
      </c>
      <c r="C61" s="28">
        <f>C59/C58</f>
        <v>0</v>
      </c>
      <c r="D61" s="13"/>
      <c r="E61" s="30">
        <f>E59/E58</f>
        <v>0</v>
      </c>
      <c r="F61" s="30">
        <f t="shared" ref="F61:AG61" si="15">F59/F58</f>
        <v>0</v>
      </c>
      <c r="G61" s="30">
        <f t="shared" si="15"/>
        <v>0</v>
      </c>
      <c r="H61" s="30">
        <f t="shared" si="15"/>
        <v>0</v>
      </c>
      <c r="I61" s="30">
        <f t="shared" si="15"/>
        <v>0</v>
      </c>
      <c r="J61" s="30">
        <f t="shared" si="15"/>
        <v>0</v>
      </c>
      <c r="K61" s="30"/>
      <c r="L61" s="30">
        <f t="shared" si="15"/>
        <v>0</v>
      </c>
      <c r="M61" s="30">
        <f t="shared" si="15"/>
        <v>0</v>
      </c>
      <c r="N61" s="30">
        <f t="shared" si="15"/>
        <v>0</v>
      </c>
      <c r="O61" s="30">
        <f t="shared" si="15"/>
        <v>0</v>
      </c>
      <c r="P61" s="30">
        <f t="shared" si="15"/>
        <v>0</v>
      </c>
      <c r="Q61" s="30">
        <f t="shared" si="15"/>
        <v>0</v>
      </c>
      <c r="R61" s="30"/>
      <c r="S61" s="30"/>
      <c r="T61" s="30">
        <f t="shared" si="15"/>
        <v>0</v>
      </c>
      <c r="U61" s="30">
        <f t="shared" si="15"/>
        <v>0</v>
      </c>
      <c r="V61" s="30"/>
      <c r="W61" s="30"/>
      <c r="X61" s="30">
        <f t="shared" si="15"/>
        <v>0</v>
      </c>
      <c r="Y61" s="30">
        <f t="shared" si="15"/>
        <v>0</v>
      </c>
      <c r="Z61" s="30">
        <f t="shared" si="15"/>
        <v>0</v>
      </c>
      <c r="AA61" s="30"/>
      <c r="AB61" s="30"/>
      <c r="AC61" s="30">
        <f t="shared" si="15"/>
        <v>0</v>
      </c>
      <c r="AD61" s="30"/>
      <c r="AE61" s="30"/>
      <c r="AF61" s="30"/>
      <c r="AG61" s="30">
        <f t="shared" si="15"/>
        <v>0</v>
      </c>
      <c r="AH61" s="19"/>
    </row>
    <row r="62" spans="1:34" s="2" customFormat="1" ht="30" hidden="1" customHeight="1" x14ac:dyDescent="0.25">
      <c r="A62" s="16" t="s">
        <v>119</v>
      </c>
      <c r="B62" s="20">
        <v>60</v>
      </c>
      <c r="C62" s="20">
        <f>SUM(E62:AG62)</f>
        <v>0</v>
      </c>
      <c r="D62" s="13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19"/>
    </row>
    <row r="63" spans="1:34" s="2" customFormat="1" ht="30" hidden="1" customHeight="1" x14ac:dyDescent="0.25">
      <c r="A63" s="16" t="s">
        <v>6</v>
      </c>
      <c r="B63" s="20">
        <v>30</v>
      </c>
      <c r="C63" s="20">
        <f>SUM(E63:AG63)</f>
        <v>0</v>
      </c>
      <c r="D63" s="1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19"/>
    </row>
    <row r="64" spans="1:34" s="2" customFormat="1" ht="30" hidden="1" customHeight="1" x14ac:dyDescent="0.25">
      <c r="A64" s="16" t="s">
        <v>7</v>
      </c>
      <c r="B64" s="20"/>
      <c r="C64" s="20">
        <f>SUM(E64:AG64)</f>
        <v>0</v>
      </c>
      <c r="D64" s="13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19"/>
    </row>
    <row r="65" spans="1:34" s="2" customFormat="1" ht="30" hidden="1" customHeight="1" x14ac:dyDescent="0.25">
      <c r="A65" s="16" t="s">
        <v>8</v>
      </c>
      <c r="B65" s="20"/>
      <c r="C65" s="20">
        <f>SUM(E65:AG65)</f>
        <v>0</v>
      </c>
      <c r="D65" s="13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19"/>
    </row>
    <row r="66" spans="1:34" s="2" customFormat="1" ht="30" hidden="1" customHeight="1" x14ac:dyDescent="0.25">
      <c r="A66" s="16" t="s">
        <v>9</v>
      </c>
      <c r="B66" s="20"/>
      <c r="C66" s="20">
        <f>SUM(E66:AG66)</f>
        <v>1732</v>
      </c>
      <c r="D66" s="13"/>
      <c r="E66" s="22">
        <v>15</v>
      </c>
      <c r="F66" s="22"/>
      <c r="G66" s="22">
        <v>205</v>
      </c>
      <c r="H66" s="22">
        <v>73</v>
      </c>
      <c r="I66" s="22">
        <v>55</v>
      </c>
      <c r="J66" s="22">
        <v>220</v>
      </c>
      <c r="K66" s="22"/>
      <c r="L66" s="22">
        <v>40</v>
      </c>
      <c r="M66" s="22">
        <v>97</v>
      </c>
      <c r="N66" s="22"/>
      <c r="O66" s="22"/>
      <c r="P66" s="22"/>
      <c r="Q66" s="22">
        <v>85</v>
      </c>
      <c r="R66" s="22"/>
      <c r="S66" s="22"/>
      <c r="T66" s="22">
        <v>200</v>
      </c>
      <c r="U66" s="22"/>
      <c r="V66" s="22"/>
      <c r="W66" s="22"/>
      <c r="X66" s="22">
        <v>12</v>
      </c>
      <c r="Y66" s="22">
        <v>100</v>
      </c>
      <c r="Z66" s="22"/>
      <c r="AA66" s="22"/>
      <c r="AB66" s="22"/>
      <c r="AC66" s="22">
        <v>630</v>
      </c>
      <c r="AD66" s="22"/>
      <c r="AE66" s="22"/>
      <c r="AF66" s="22"/>
      <c r="AG66" s="22"/>
      <c r="AH66" s="19"/>
    </row>
    <row r="67" spans="1:34" s="2" customFormat="1" ht="30" hidden="1" customHeight="1" x14ac:dyDescent="0.25">
      <c r="A67" s="15" t="s">
        <v>10</v>
      </c>
      <c r="B67" s="20"/>
      <c r="C67" s="20">
        <f>SUM(E67:AG67)</f>
        <v>0</v>
      </c>
      <c r="D67" s="13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19"/>
    </row>
    <row r="68" spans="1:34" s="2" customFormat="1" ht="30" hidden="1" customHeight="1" outlineLevel="1" x14ac:dyDescent="0.25">
      <c r="A68" s="15" t="s">
        <v>121</v>
      </c>
      <c r="B68" s="20"/>
      <c r="C68" s="20">
        <f>SUM(E68:AG68)</f>
        <v>0</v>
      </c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19"/>
    </row>
    <row r="69" spans="1:34" s="2" customFormat="1" ht="30" hidden="1" customHeight="1" outlineLevel="1" x14ac:dyDescent="0.25">
      <c r="A69" s="15" t="s">
        <v>122</v>
      </c>
      <c r="B69" s="20"/>
      <c r="C69" s="20">
        <f>SUM(E69:AG69)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19"/>
    </row>
    <row r="70" spans="1:34" s="2" customFormat="1" ht="30" hidden="1" customHeight="1" x14ac:dyDescent="0.25">
      <c r="A70" s="10" t="s">
        <v>11</v>
      </c>
      <c r="B70" s="20"/>
      <c r="C70" s="20">
        <f>SUM(E70:AG70)</f>
        <v>0</v>
      </c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18"/>
    </row>
    <row r="71" spans="1:34" s="2" customFormat="1" ht="30" hidden="1" customHeight="1" x14ac:dyDescent="0.25">
      <c r="A71" s="27" t="s">
        <v>12</v>
      </c>
      <c r="B71" s="20"/>
      <c r="C71" s="20">
        <f>SUM(E71:AG71)</f>
        <v>155</v>
      </c>
      <c r="D71" s="13"/>
      <c r="E71" s="29"/>
      <c r="F71" s="29"/>
      <c r="G71" s="29">
        <v>96</v>
      </c>
      <c r="H71" s="29">
        <v>13</v>
      </c>
      <c r="I71" s="29"/>
      <c r="J71" s="29"/>
      <c r="K71" s="29"/>
      <c r="L71" s="29">
        <v>2</v>
      </c>
      <c r="M71" s="29">
        <v>43</v>
      </c>
      <c r="N71" s="29"/>
      <c r="O71" s="29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8"/>
    </row>
    <row r="72" spans="1:34" s="2" customFormat="1" ht="30" hidden="1" customHeight="1" x14ac:dyDescent="0.25">
      <c r="A72" s="16" t="s">
        <v>5</v>
      </c>
      <c r="B72" s="28" t="e">
        <f>B71/B70</f>
        <v>#DIV/0!</v>
      </c>
      <c r="C72" s="20" t="e">
        <f>SUM(E72:AG72)</f>
        <v>#DIV/0!</v>
      </c>
      <c r="D72" s="13"/>
      <c r="E72" s="30" t="e">
        <f t="shared" ref="E72:AG72" si="16">E71/E70</f>
        <v>#DIV/0!</v>
      </c>
      <c r="F72" s="30" t="e">
        <f t="shared" si="16"/>
        <v>#DIV/0!</v>
      </c>
      <c r="G72" s="30" t="e">
        <f t="shared" si="16"/>
        <v>#DIV/0!</v>
      </c>
      <c r="H72" s="30" t="e">
        <f t="shared" si="16"/>
        <v>#DIV/0!</v>
      </c>
      <c r="I72" s="30" t="e">
        <f t="shared" si="16"/>
        <v>#DIV/0!</v>
      </c>
      <c r="J72" s="30" t="e">
        <f t="shared" si="16"/>
        <v>#DIV/0!</v>
      </c>
      <c r="K72" s="30"/>
      <c r="L72" s="30" t="e">
        <f t="shared" si="16"/>
        <v>#DIV/0!</v>
      </c>
      <c r="M72" s="30" t="e">
        <f t="shared" si="16"/>
        <v>#DIV/0!</v>
      </c>
      <c r="N72" s="30" t="e">
        <f t="shared" si="16"/>
        <v>#DIV/0!</v>
      </c>
      <c r="O72" s="30" t="e">
        <f t="shared" si="16"/>
        <v>#DIV/0!</v>
      </c>
      <c r="P72" s="30" t="e">
        <f t="shared" si="16"/>
        <v>#DIV/0!</v>
      </c>
      <c r="Q72" s="30" t="e">
        <f t="shared" si="16"/>
        <v>#DIV/0!</v>
      </c>
      <c r="R72" s="30"/>
      <c r="S72" s="30"/>
      <c r="T72" s="30" t="e">
        <f t="shared" si="16"/>
        <v>#DIV/0!</v>
      </c>
      <c r="U72" s="30" t="e">
        <f t="shared" si="16"/>
        <v>#DIV/0!</v>
      </c>
      <c r="V72" s="30"/>
      <c r="W72" s="30"/>
      <c r="X72" s="30" t="e">
        <f t="shared" si="16"/>
        <v>#DIV/0!</v>
      </c>
      <c r="Y72" s="30" t="e">
        <f t="shared" si="16"/>
        <v>#DIV/0!</v>
      </c>
      <c r="Z72" s="30" t="e">
        <f t="shared" si="16"/>
        <v>#DIV/0!</v>
      </c>
      <c r="AA72" s="30" t="e">
        <f t="shared" si="16"/>
        <v>#DIV/0!</v>
      </c>
      <c r="AB72" s="30"/>
      <c r="AC72" s="30" t="e">
        <f t="shared" si="16"/>
        <v>#DIV/0!</v>
      </c>
      <c r="AD72" s="30"/>
      <c r="AE72" s="30"/>
      <c r="AF72" s="30"/>
      <c r="AG72" s="30" t="e">
        <f t="shared" si="16"/>
        <v>#DIV/0!</v>
      </c>
      <c r="AH72" s="19"/>
    </row>
    <row r="73" spans="1:34" s="2" customFormat="1" ht="30" hidden="1" customHeight="1" outlineLevel="1" x14ac:dyDescent="0.25">
      <c r="A73" s="15" t="s">
        <v>13</v>
      </c>
      <c r="B73" s="20"/>
      <c r="C73" s="20">
        <f>SUM(E73:AG73)</f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9"/>
    </row>
    <row r="74" spans="1:34" s="2" customFormat="1" ht="30" hidden="1" customHeight="1" x14ac:dyDescent="0.25">
      <c r="A74" s="10" t="s">
        <v>113</v>
      </c>
      <c r="B74" s="20"/>
      <c r="C74" s="20">
        <f>SUM(E74:AG74)</f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8"/>
    </row>
    <row r="75" spans="1:34" s="2" customFormat="1" ht="26.45" hidden="1" customHeight="1" x14ac:dyDescent="0.25">
      <c r="A75" s="27" t="s">
        <v>114</v>
      </c>
      <c r="B75" s="23"/>
      <c r="C75" s="23">
        <f>SUM(E75:AG75)</f>
        <v>140.5</v>
      </c>
      <c r="D75" s="8"/>
      <c r="E75" s="22">
        <v>8</v>
      </c>
      <c r="F75" s="22"/>
      <c r="G75" s="22"/>
      <c r="H75" s="22"/>
      <c r="I75" s="22"/>
      <c r="J75" s="22"/>
      <c r="K75" s="22"/>
      <c r="L75" s="22">
        <v>13.5</v>
      </c>
      <c r="M75" s="22">
        <v>55</v>
      </c>
      <c r="N75" s="22"/>
      <c r="O75" s="49"/>
      <c r="P75" s="22"/>
      <c r="Q75" s="22"/>
      <c r="R75" s="22"/>
      <c r="S75" s="22"/>
      <c r="T75" s="22"/>
      <c r="U75" s="22"/>
      <c r="V75" s="22"/>
      <c r="W75" s="22"/>
      <c r="X75" s="22"/>
      <c r="Y75" s="22">
        <v>12</v>
      </c>
      <c r="Z75" s="22"/>
      <c r="AA75" s="22"/>
      <c r="AB75" s="22"/>
      <c r="AC75" s="22">
        <v>52</v>
      </c>
      <c r="AD75" s="22"/>
      <c r="AE75" s="22"/>
      <c r="AF75" s="22"/>
      <c r="AG75" s="22"/>
      <c r="AH75" s="18"/>
    </row>
    <row r="76" spans="1:34" s="2" customFormat="1" ht="30" hidden="1" customHeight="1" x14ac:dyDescent="0.25">
      <c r="A76" s="12" t="s">
        <v>142</v>
      </c>
      <c r="B76" s="23"/>
      <c r="C76" s="23">
        <f>SUM(E76:AG76)</f>
        <v>0</v>
      </c>
      <c r="D76" s="8"/>
      <c r="E76" s="22"/>
      <c r="F76" s="22"/>
      <c r="G76" s="22"/>
      <c r="H76" s="49"/>
      <c r="I76" s="22"/>
      <c r="J76" s="22"/>
      <c r="K76" s="22"/>
      <c r="L76" s="22"/>
      <c r="M76" s="22"/>
      <c r="N76" s="49"/>
      <c r="O76" s="49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18"/>
    </row>
    <row r="77" spans="1:34" s="2" customFormat="1" ht="30" hidden="1" customHeight="1" x14ac:dyDescent="0.25">
      <c r="A77" s="12" t="s">
        <v>5</v>
      </c>
      <c r="B77" s="28"/>
      <c r="C77" s="23">
        <f>SUM(E77:AG77)</f>
        <v>0</v>
      </c>
      <c r="D77" s="8" t="e">
        <f t="shared" ref="D77:D107" si="17">C77/B77</f>
        <v>#DIV/0!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19"/>
    </row>
    <row r="78" spans="1:34" s="2" customFormat="1" ht="30" hidden="1" customHeight="1" x14ac:dyDescent="0.25">
      <c r="A78" s="16" t="s">
        <v>14</v>
      </c>
      <c r="B78" s="20"/>
      <c r="C78" s="23">
        <f>SUM(E78:AG78)</f>
        <v>170</v>
      </c>
      <c r="D78" s="13"/>
      <c r="E78" s="29"/>
      <c r="F78" s="29"/>
      <c r="G78" s="29">
        <v>170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18"/>
    </row>
    <row r="79" spans="1:34" s="2" customFormat="1" ht="30" hidden="1" customHeight="1" outlineLevel="1" x14ac:dyDescent="0.25">
      <c r="A79" s="15" t="s">
        <v>15</v>
      </c>
      <c r="B79" s="20"/>
      <c r="C79" s="20">
        <f>SUM(E79:AG79)</f>
        <v>0</v>
      </c>
      <c r="D79" s="13" t="e">
        <f t="shared" si="17"/>
        <v>#DIV/0!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19"/>
    </row>
    <row r="80" spans="1:34" s="2" customFormat="1" ht="30" hidden="1" customHeight="1" outlineLevel="1" x14ac:dyDescent="0.25">
      <c r="A80" s="15" t="s">
        <v>16</v>
      </c>
      <c r="B80" s="20"/>
      <c r="C80" s="20">
        <f>SUM(E80:AG80)</f>
        <v>0</v>
      </c>
      <c r="D80" s="13" t="e">
        <f t="shared" si="17"/>
        <v>#DIV/0!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19"/>
    </row>
    <row r="81" spans="1:34" s="2" customFormat="1" ht="30" hidden="1" customHeight="1" x14ac:dyDescent="0.25">
      <c r="A81" s="16" t="s">
        <v>17</v>
      </c>
      <c r="B81" s="20"/>
      <c r="C81" s="20">
        <f>SUM(E81:AG81)</f>
        <v>4011</v>
      </c>
      <c r="D81" s="13"/>
      <c r="E81" s="32">
        <v>2010</v>
      </c>
      <c r="F81" s="32"/>
      <c r="G81" s="32"/>
      <c r="H81" s="32"/>
      <c r="I81" s="32"/>
      <c r="J81" s="32">
        <v>107</v>
      </c>
      <c r="K81" s="32"/>
      <c r="L81" s="32"/>
      <c r="M81" s="32">
        <v>70</v>
      </c>
      <c r="N81" s="32">
        <v>50</v>
      </c>
      <c r="O81" s="32"/>
      <c r="P81" s="32"/>
      <c r="Q81" s="32">
        <v>10</v>
      </c>
      <c r="R81" s="32"/>
      <c r="S81" s="32"/>
      <c r="T81" s="32">
        <v>1135</v>
      </c>
      <c r="U81" s="32"/>
      <c r="V81" s="32"/>
      <c r="W81" s="32"/>
      <c r="X81" s="32"/>
      <c r="Y81" s="32">
        <v>250</v>
      </c>
      <c r="Z81" s="32"/>
      <c r="AA81" s="32"/>
      <c r="AB81" s="32"/>
      <c r="AC81" s="32">
        <v>329</v>
      </c>
      <c r="AD81" s="32"/>
      <c r="AE81" s="32"/>
      <c r="AF81" s="32"/>
      <c r="AG81" s="32">
        <v>50</v>
      </c>
      <c r="AH81" s="19"/>
    </row>
    <row r="82" spans="1:34" s="2" customFormat="1" ht="30" hidden="1" customHeight="1" x14ac:dyDescent="0.25">
      <c r="A82" s="16" t="s">
        <v>18</v>
      </c>
      <c r="B82" s="20"/>
      <c r="C82" s="20">
        <f>SUM(E82:AG82)</f>
        <v>2084</v>
      </c>
      <c r="D82" s="13"/>
      <c r="E82" s="32"/>
      <c r="F82" s="32">
        <v>6</v>
      </c>
      <c r="G82" s="32"/>
      <c r="H82" s="32">
        <v>668</v>
      </c>
      <c r="I82" s="32"/>
      <c r="J82" s="32">
        <v>730</v>
      </c>
      <c r="K82" s="32"/>
      <c r="L82" s="32">
        <v>80</v>
      </c>
      <c r="M82" s="32">
        <v>180</v>
      </c>
      <c r="N82" s="32"/>
      <c r="O82" s="32"/>
      <c r="P82" s="32"/>
      <c r="Q82" s="32"/>
      <c r="R82" s="32"/>
      <c r="S82" s="32"/>
      <c r="T82" s="32">
        <v>120</v>
      </c>
      <c r="U82" s="32"/>
      <c r="V82" s="32"/>
      <c r="W82" s="32"/>
      <c r="X82" s="32"/>
      <c r="Y82" s="32"/>
      <c r="Z82" s="32"/>
      <c r="AA82" s="32"/>
      <c r="AB82" s="32"/>
      <c r="AC82" s="32">
        <v>300</v>
      </c>
      <c r="AD82" s="32"/>
      <c r="AE82" s="32"/>
      <c r="AF82" s="32"/>
      <c r="AG82" s="32"/>
      <c r="AH82" s="19"/>
    </row>
    <row r="83" spans="1:34" s="2" customFormat="1" ht="30" hidden="1" customHeight="1" x14ac:dyDescent="0.25">
      <c r="A83" s="16" t="s">
        <v>19</v>
      </c>
      <c r="B83" s="20"/>
      <c r="C83" s="20">
        <f>SUM(E83:AG83)</f>
        <v>0</v>
      </c>
      <c r="D83" s="13" t="e">
        <f t="shared" si="17"/>
        <v>#DIV/0!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19"/>
    </row>
    <row r="84" spans="1:34" s="2" customFormat="1" ht="30" hidden="1" customHeight="1" x14ac:dyDescent="0.25">
      <c r="A84" s="16" t="s">
        <v>20</v>
      </c>
      <c r="B84" s="20"/>
      <c r="C84" s="20">
        <f>SUM(E84:AG84)</f>
        <v>0</v>
      </c>
      <c r="D84" s="13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19"/>
    </row>
    <row r="85" spans="1:34" s="2" customFormat="1" ht="30" hidden="1" customHeight="1" x14ac:dyDescent="0.25">
      <c r="A85" s="16" t="s">
        <v>21</v>
      </c>
      <c r="B85" s="20"/>
      <c r="C85" s="20">
        <f>SUM(E85:AG85)</f>
        <v>3610</v>
      </c>
      <c r="D85" s="13"/>
      <c r="E85" s="32"/>
      <c r="F85" s="32"/>
      <c r="G85" s="32">
        <v>572</v>
      </c>
      <c r="H85" s="32">
        <v>79</v>
      </c>
      <c r="I85" s="32">
        <v>91</v>
      </c>
      <c r="J85" s="32">
        <v>100</v>
      </c>
      <c r="K85" s="32"/>
      <c r="L85" s="32"/>
      <c r="M85" s="32">
        <v>437</v>
      </c>
      <c r="N85" s="32"/>
      <c r="O85" s="32">
        <v>26</v>
      </c>
      <c r="P85" s="32">
        <v>15</v>
      </c>
      <c r="Q85" s="32">
        <v>10</v>
      </c>
      <c r="R85" s="32"/>
      <c r="S85" s="32"/>
      <c r="T85" s="32">
        <v>80</v>
      </c>
      <c r="U85" s="32"/>
      <c r="V85" s="32"/>
      <c r="W85" s="32"/>
      <c r="X85" s="32">
        <v>15</v>
      </c>
      <c r="Y85" s="32">
        <v>90</v>
      </c>
      <c r="Z85" s="32"/>
      <c r="AA85" s="32">
        <v>296</v>
      </c>
      <c r="AB85" s="32"/>
      <c r="AC85" s="32">
        <v>1699</v>
      </c>
      <c r="AD85" s="32"/>
      <c r="AE85" s="32"/>
      <c r="AF85" s="32"/>
      <c r="AG85" s="32">
        <v>100</v>
      </c>
      <c r="AH85" s="19"/>
    </row>
    <row r="86" spans="1:34" s="2" customFormat="1" ht="30" hidden="1" customHeight="1" x14ac:dyDescent="0.25">
      <c r="A86" s="16" t="s">
        <v>22</v>
      </c>
      <c r="B86" s="20"/>
      <c r="C86" s="20">
        <f>SUM(E86:AG86)</f>
        <v>0</v>
      </c>
      <c r="D86" s="13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19"/>
    </row>
    <row r="87" spans="1:34" s="2" customFormat="1" ht="30" hidden="1" customHeight="1" x14ac:dyDescent="0.25">
      <c r="A87" s="16" t="s">
        <v>23</v>
      </c>
      <c r="B87" s="20"/>
      <c r="C87" s="20">
        <f>SUM(E87:AG87)</f>
        <v>0</v>
      </c>
      <c r="D87" s="13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19"/>
    </row>
    <row r="88" spans="1:34" s="2" customFormat="1" ht="30" hidden="1" customHeight="1" x14ac:dyDescent="0.25">
      <c r="A88" s="16" t="s">
        <v>24</v>
      </c>
      <c r="B88" s="20"/>
      <c r="C88" s="20">
        <f>SUM(E88:AG88)</f>
        <v>70</v>
      </c>
      <c r="D88" s="13"/>
      <c r="E88" s="20"/>
      <c r="F88" s="20"/>
      <c r="G88" s="20"/>
      <c r="H88" s="34"/>
      <c r="I88" s="20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>
        <v>70</v>
      </c>
      <c r="Y88" s="32"/>
      <c r="Z88" s="32"/>
      <c r="AA88" s="32"/>
      <c r="AB88" s="32"/>
      <c r="AC88" s="32"/>
      <c r="AD88" s="32"/>
      <c r="AE88" s="32"/>
      <c r="AF88" s="32"/>
      <c r="AG88" s="32"/>
      <c r="AH88" s="19"/>
    </row>
    <row r="89" spans="1:34" s="2" customFormat="1" ht="30" hidden="1" customHeight="1" x14ac:dyDescent="0.25">
      <c r="A89" s="16" t="s">
        <v>25</v>
      </c>
      <c r="B89" s="20"/>
      <c r="C89" s="20">
        <f>SUM(E89:AG89)</f>
        <v>292</v>
      </c>
      <c r="D89" s="13"/>
      <c r="E89" s="32"/>
      <c r="F89" s="32"/>
      <c r="G89" s="32"/>
      <c r="H89" s="32">
        <v>90</v>
      </c>
      <c r="I89" s="32">
        <v>202</v>
      </c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9"/>
    </row>
    <row r="90" spans="1:34" s="2" customFormat="1" ht="30" hidden="1" customHeight="1" x14ac:dyDescent="0.25">
      <c r="A90" s="16" t="s">
        <v>26</v>
      </c>
      <c r="B90" s="20"/>
      <c r="C90" s="20">
        <f>SUM(E90:AG90)</f>
        <v>0</v>
      </c>
      <c r="D90" s="13" t="e">
        <f t="shared" si="17"/>
        <v>#DIV/0!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27</v>
      </c>
      <c r="B91" s="20"/>
      <c r="C91" s="17">
        <f>SUM(E91:AG91)</f>
        <v>20</v>
      </c>
      <c r="D91" s="13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>
        <v>10</v>
      </c>
      <c r="V91" s="32"/>
      <c r="W91" s="32"/>
      <c r="X91" s="32">
        <v>10</v>
      </c>
      <c r="Y91" s="32"/>
      <c r="Z91" s="32"/>
      <c r="AA91" s="32"/>
      <c r="AB91" s="32"/>
      <c r="AC91" s="32"/>
      <c r="AD91" s="32"/>
      <c r="AE91" s="32"/>
      <c r="AF91" s="32"/>
      <c r="AG91" s="32"/>
      <c r="AH91" s="19"/>
    </row>
    <row r="92" spans="1:34" ht="30" hidden="1" customHeight="1" x14ac:dyDescent="0.25">
      <c r="A92" s="10" t="s">
        <v>28</v>
      </c>
      <c r="B92" s="20"/>
      <c r="C92" s="20">
        <f>SUM(E92:AG92)</f>
        <v>0</v>
      </c>
      <c r="D92" s="13" t="e">
        <f t="shared" si="17"/>
        <v>#DIV/0!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</row>
    <row r="93" spans="1:34" ht="30" hidden="1" customHeight="1" x14ac:dyDescent="0.25">
      <c r="A93" s="27" t="s">
        <v>29</v>
      </c>
      <c r="B93" s="20"/>
      <c r="C93" s="20">
        <f>SUM(E93:AG93)</f>
        <v>0</v>
      </c>
      <c r="D93" s="13" t="e">
        <f t="shared" si="17"/>
        <v>#DIV/0!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</row>
    <row r="94" spans="1:34" ht="30" hidden="1" customHeight="1" x14ac:dyDescent="0.25">
      <c r="A94" s="12" t="s">
        <v>5</v>
      </c>
      <c r="B94" s="28"/>
      <c r="C94" s="20">
        <f>SUM(E94:AG94)</f>
        <v>0</v>
      </c>
      <c r="D94" s="13" t="e">
        <f t="shared" si="17"/>
        <v>#DIV/0!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34" ht="30" hidden="1" customHeight="1" x14ac:dyDescent="0.25">
      <c r="A95" s="12" t="s">
        <v>30</v>
      </c>
      <c r="B95" s="28"/>
      <c r="C95" s="20">
        <f>SUM(E95:AG95)</f>
        <v>0</v>
      </c>
      <c r="D95" s="13" t="e">
        <f t="shared" si="17"/>
        <v>#DIV/0!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</row>
    <row r="96" spans="1:34" ht="30" hidden="1" customHeight="1" x14ac:dyDescent="0.25">
      <c r="A96" s="12"/>
      <c r="B96" s="28"/>
      <c r="C96" s="34"/>
      <c r="D96" s="13" t="e">
        <f t="shared" si="17"/>
        <v>#DIV/0!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</row>
    <row r="97" spans="1:34" s="4" customFormat="1" ht="30" hidden="1" customHeight="1" x14ac:dyDescent="0.25">
      <c r="A97" s="71" t="s">
        <v>31</v>
      </c>
      <c r="B97" s="35"/>
      <c r="C97" s="35">
        <f>SUM(E97:AG97)</f>
        <v>0</v>
      </c>
      <c r="D97" s="13" t="e">
        <f t="shared" si="17"/>
        <v>#DIV/0!</v>
      </c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</row>
    <row r="98" spans="1:34" ht="30" hidden="1" customHeight="1" x14ac:dyDescent="0.25">
      <c r="A98" s="12"/>
      <c r="B98" s="28"/>
      <c r="C98" s="34"/>
      <c r="D98" s="13" t="e">
        <f t="shared" si="17"/>
        <v>#DIV/0!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</row>
    <row r="99" spans="1:34" ht="7.9" hidden="1" customHeight="1" x14ac:dyDescent="0.25">
      <c r="A99" s="12"/>
      <c r="B99" s="28"/>
      <c r="C99" s="17"/>
      <c r="D99" s="13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</row>
    <row r="100" spans="1:34" s="38" customFormat="1" ht="30" hidden="1" customHeight="1" x14ac:dyDescent="0.25">
      <c r="A100" s="12" t="s">
        <v>32</v>
      </c>
      <c r="B100" s="37"/>
      <c r="C100" s="37">
        <f>SUM(E100:AG100)</f>
        <v>-59719</v>
      </c>
      <c r="D100" s="13"/>
      <c r="E100" s="91">
        <f>(E59-E101)</f>
        <v>-2925</v>
      </c>
      <c r="F100" s="91">
        <f t="shared" ref="F100:AG100" si="18">(F59-F101)</f>
        <v>-2253</v>
      </c>
      <c r="G100" s="91">
        <f t="shared" si="18"/>
        <v>-8550</v>
      </c>
      <c r="H100" s="91">
        <f t="shared" si="18"/>
        <v>-3688</v>
      </c>
      <c r="I100" s="91">
        <f t="shared" si="18"/>
        <v>-2300</v>
      </c>
      <c r="J100" s="91">
        <f t="shared" si="18"/>
        <v>-3800</v>
      </c>
      <c r="K100" s="91"/>
      <c r="L100" s="91">
        <f t="shared" si="18"/>
        <v>-2592</v>
      </c>
      <c r="M100" s="91">
        <f t="shared" si="18"/>
        <v>-5121</v>
      </c>
      <c r="N100" s="91">
        <f t="shared" si="18"/>
        <v>-2780</v>
      </c>
      <c r="O100" s="91">
        <f t="shared" si="18"/>
        <v>-1095</v>
      </c>
      <c r="P100" s="91">
        <f t="shared" si="18"/>
        <v>-660</v>
      </c>
      <c r="Q100" s="91">
        <f t="shared" si="18"/>
        <v>-708</v>
      </c>
      <c r="R100" s="91"/>
      <c r="S100" s="91"/>
      <c r="T100" s="91">
        <f t="shared" si="18"/>
        <v>-3875</v>
      </c>
      <c r="U100" s="91">
        <f t="shared" si="18"/>
        <v>-2330</v>
      </c>
      <c r="V100" s="91"/>
      <c r="W100" s="91"/>
      <c r="X100" s="91">
        <f t="shared" si="18"/>
        <v>-3205</v>
      </c>
      <c r="Y100" s="91">
        <f t="shared" si="18"/>
        <v>-1074</v>
      </c>
      <c r="Z100" s="91">
        <f t="shared" si="18"/>
        <v>-798</v>
      </c>
      <c r="AA100" s="91">
        <f t="shared" si="18"/>
        <v>-1755</v>
      </c>
      <c r="AB100" s="91"/>
      <c r="AC100" s="91">
        <f t="shared" si="18"/>
        <v>-9000</v>
      </c>
      <c r="AD100" s="91"/>
      <c r="AE100" s="91"/>
      <c r="AF100" s="91"/>
      <c r="AG100" s="91">
        <f t="shared" si="18"/>
        <v>-1210</v>
      </c>
    </row>
    <row r="101" spans="1:34" ht="30.6" hidden="1" customHeight="1" x14ac:dyDescent="0.25">
      <c r="A101" s="12" t="s">
        <v>33</v>
      </c>
      <c r="B101" s="20"/>
      <c r="C101" s="20">
        <f>SUM(E101:AG101)</f>
        <v>59719</v>
      </c>
      <c r="D101" s="13"/>
      <c r="E101" s="9">
        <v>2925</v>
      </c>
      <c r="F101" s="9">
        <v>2253</v>
      </c>
      <c r="G101" s="9">
        <v>8550</v>
      </c>
      <c r="H101" s="9">
        <v>3688</v>
      </c>
      <c r="I101" s="9">
        <v>2300</v>
      </c>
      <c r="J101" s="9">
        <v>3800</v>
      </c>
      <c r="K101" s="9"/>
      <c r="L101" s="9">
        <v>2592</v>
      </c>
      <c r="M101" s="9">
        <v>5121</v>
      </c>
      <c r="N101" s="9">
        <v>2780</v>
      </c>
      <c r="O101" s="9">
        <v>1095</v>
      </c>
      <c r="P101" s="9">
        <v>660</v>
      </c>
      <c r="Q101" s="9">
        <v>708</v>
      </c>
      <c r="R101" s="9"/>
      <c r="S101" s="9"/>
      <c r="T101" s="9">
        <v>3875</v>
      </c>
      <c r="U101" s="9">
        <v>2330</v>
      </c>
      <c r="V101" s="9"/>
      <c r="W101" s="9"/>
      <c r="X101" s="9">
        <v>3205</v>
      </c>
      <c r="Y101" s="9">
        <v>1074</v>
      </c>
      <c r="Z101" s="9">
        <v>798</v>
      </c>
      <c r="AA101" s="9">
        <v>1755</v>
      </c>
      <c r="AB101" s="9"/>
      <c r="AC101" s="9">
        <v>9000</v>
      </c>
      <c r="AD101" s="9"/>
      <c r="AE101" s="9"/>
      <c r="AF101" s="9"/>
      <c r="AG101" s="9">
        <v>1210</v>
      </c>
      <c r="AH101" s="18"/>
    </row>
    <row r="102" spans="1:34" ht="30" hidden="1" customHeight="1" x14ac:dyDescent="0.25">
      <c r="A102" s="12"/>
      <c r="B102" s="28"/>
      <c r="C102" s="20"/>
      <c r="D102" s="13" t="e">
        <f t="shared" si="17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4" s="38" customFormat="1" ht="30" hidden="1" customHeight="1" x14ac:dyDescent="0.25">
      <c r="A103" s="12" t="s">
        <v>34</v>
      </c>
      <c r="B103" s="37"/>
      <c r="C103" s="37"/>
      <c r="D103" s="13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</row>
    <row r="104" spans="1:34" ht="30" hidden="1" customHeight="1" x14ac:dyDescent="0.25">
      <c r="A104" s="12" t="s">
        <v>35</v>
      </c>
      <c r="B104" s="29"/>
      <c r="C104" s="23">
        <f>SUM(E104:AG104)</f>
        <v>0</v>
      </c>
      <c r="D104" s="13" t="e">
        <f t="shared" si="17"/>
        <v>#DIV/0!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31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</row>
    <row r="105" spans="1:34" ht="30" hidden="1" customHeight="1" x14ac:dyDescent="0.25">
      <c r="A105" s="39" t="s">
        <v>36</v>
      </c>
      <c r="B105" s="40"/>
      <c r="C105" s="40"/>
      <c r="D105" s="13" t="e">
        <f t="shared" si="17"/>
        <v>#DIV/0!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</row>
    <row r="106" spans="1:34" ht="30" hidden="1" customHeight="1" x14ac:dyDescent="0.25">
      <c r="A106" s="12" t="s">
        <v>37</v>
      </c>
      <c r="B106" s="36"/>
      <c r="C106" s="36"/>
      <c r="D106" s="13" t="e">
        <f t="shared" si="17"/>
        <v>#DIV/0!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</row>
    <row r="107" spans="1:34" ht="30" hidden="1" customHeight="1" x14ac:dyDescent="0.25">
      <c r="A107" s="12" t="s">
        <v>38</v>
      </c>
      <c r="B107" s="24"/>
      <c r="C107" s="24" t="e">
        <f>C106/C105</f>
        <v>#DIV/0!</v>
      </c>
      <c r="D107" s="13" t="e">
        <f t="shared" si="17"/>
        <v>#DIV/0!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</row>
    <row r="108" spans="1:34" ht="30" hidden="1" customHeight="1" x14ac:dyDescent="0.25">
      <c r="A108" s="39" t="s">
        <v>125</v>
      </c>
      <c r="B108" s="74"/>
      <c r="C108" s="74"/>
      <c r="D108" s="42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</row>
    <row r="109" spans="1:34" s="11" customFormat="1" ht="30" hidden="1" customHeight="1" outlineLevel="1" x14ac:dyDescent="0.2">
      <c r="A109" s="43" t="s">
        <v>39</v>
      </c>
      <c r="B109" s="20"/>
      <c r="C109" s="23"/>
      <c r="D109" s="13" t="e">
        <f t="shared" ref="D109:D146" si="19">C109/B109</f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4" s="11" customFormat="1" ht="30" hidden="1" customHeight="1" outlineLevel="1" x14ac:dyDescent="0.2">
      <c r="A110" s="43" t="s">
        <v>44</v>
      </c>
      <c r="B110" s="34"/>
      <c r="C110" s="22"/>
      <c r="D110" s="13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4" s="11" customFormat="1" ht="30" hidden="1" customHeight="1" outlineLevel="1" x14ac:dyDescent="0.2">
      <c r="A111" s="43" t="s">
        <v>106</v>
      </c>
      <c r="B111" s="34"/>
      <c r="C111" s="22"/>
      <c r="D111" s="13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4" s="11" customFormat="1" ht="30" hidden="1" customHeight="1" outlineLevel="1" x14ac:dyDescent="0.2">
      <c r="A112" s="43" t="s">
        <v>107</v>
      </c>
      <c r="B112" s="34"/>
      <c r="C112" s="22"/>
      <c r="D112" s="1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45" customFormat="1" ht="34.9" hidden="1" customHeight="1" outlineLevel="1" x14ac:dyDescent="0.2">
      <c r="A113" s="12" t="s">
        <v>40</v>
      </c>
      <c r="B113" s="34"/>
      <c r="C113" s="22"/>
      <c r="D113" s="13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45" customFormat="1" ht="33" hidden="1" customHeight="1" outlineLevel="1" x14ac:dyDescent="0.2">
      <c r="A114" s="12" t="s">
        <v>41</v>
      </c>
      <c r="B114" s="34"/>
      <c r="C114" s="22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11" customFormat="1" ht="34.15" hidden="1" customHeight="1" outlineLevel="1" x14ac:dyDescent="0.2">
      <c r="A115" s="10" t="s">
        <v>42</v>
      </c>
      <c r="B115" s="23"/>
      <c r="C115" s="23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11" customFormat="1" ht="30" hidden="1" customHeight="1" x14ac:dyDescent="0.2">
      <c r="A116" s="27" t="s">
        <v>43</v>
      </c>
      <c r="B116" s="20"/>
      <c r="C116" s="23"/>
      <c r="D116" s="13" t="e">
        <f t="shared" si="19"/>
        <v>#DIV/0!</v>
      </c>
      <c r="E116" s="34"/>
      <c r="F116" s="34"/>
      <c r="G116" s="34"/>
      <c r="H116" s="34"/>
      <c r="I116" s="34"/>
      <c r="J116" s="34"/>
      <c r="K116" s="93"/>
      <c r="L116" s="34"/>
      <c r="M116" s="34"/>
      <c r="N116" s="34"/>
      <c r="O116" s="34"/>
      <c r="P116" s="34"/>
      <c r="Q116" s="34"/>
      <c r="R116" s="93"/>
      <c r="S116" s="93"/>
      <c r="T116" s="34"/>
      <c r="U116" s="34"/>
      <c r="V116" s="93"/>
      <c r="W116" s="93"/>
      <c r="X116" s="34"/>
      <c r="Y116" s="34"/>
      <c r="Z116" s="34"/>
      <c r="AA116" s="34"/>
      <c r="AB116" s="93"/>
      <c r="AC116" s="34"/>
      <c r="AD116" s="93"/>
      <c r="AE116" s="93"/>
      <c r="AF116" s="93"/>
      <c r="AG116" s="34"/>
    </row>
    <row r="117" spans="1:33" s="11" customFormat="1" ht="30" hidden="1" customHeight="1" x14ac:dyDescent="0.2">
      <c r="A117" s="12" t="s">
        <v>131</v>
      </c>
      <c r="B117" s="24" t="e">
        <f>B116/B115</f>
        <v>#DIV/0!</v>
      </c>
      <c r="C117" s="24" t="e">
        <f>C116/C115</f>
        <v>#DIV/0!</v>
      </c>
      <c r="D117" s="13"/>
      <c r="E117" s="24" t="e">
        <f>E116/E115</f>
        <v>#DIV/0!</v>
      </c>
      <c r="F117" s="24" t="e">
        <f>F116/F115</f>
        <v>#DIV/0!</v>
      </c>
      <c r="G117" s="24" t="e">
        <f t="shared" ref="G117:AG117" si="20">G116/G115</f>
        <v>#DIV/0!</v>
      </c>
      <c r="H117" s="24" t="e">
        <f t="shared" si="20"/>
        <v>#DIV/0!</v>
      </c>
      <c r="I117" s="24" t="e">
        <f t="shared" si="20"/>
        <v>#DIV/0!</v>
      </c>
      <c r="J117" s="24" t="e">
        <f t="shared" si="20"/>
        <v>#DIV/0!</v>
      </c>
      <c r="K117" s="24"/>
      <c r="L117" s="24" t="e">
        <f t="shared" si="20"/>
        <v>#DIV/0!</v>
      </c>
      <c r="M117" s="24" t="e">
        <f t="shared" si="20"/>
        <v>#DIV/0!</v>
      </c>
      <c r="N117" s="24" t="e">
        <f t="shared" si="20"/>
        <v>#DIV/0!</v>
      </c>
      <c r="O117" s="24" t="e">
        <f t="shared" si="20"/>
        <v>#DIV/0!</v>
      </c>
      <c r="P117" s="24" t="e">
        <f t="shared" si="20"/>
        <v>#DIV/0!</v>
      </c>
      <c r="Q117" s="24" t="e">
        <f t="shared" si="20"/>
        <v>#DIV/0!</v>
      </c>
      <c r="R117" s="24"/>
      <c r="S117" s="24"/>
      <c r="T117" s="24" t="e">
        <f t="shared" si="20"/>
        <v>#DIV/0!</v>
      </c>
      <c r="U117" s="24" t="e">
        <f t="shared" si="20"/>
        <v>#DIV/0!</v>
      </c>
      <c r="V117" s="24"/>
      <c r="W117" s="24"/>
      <c r="X117" s="24" t="e">
        <f t="shared" si="20"/>
        <v>#DIV/0!</v>
      </c>
      <c r="Y117" s="24" t="e">
        <f t="shared" si="20"/>
        <v>#DIV/0!</v>
      </c>
      <c r="Z117" s="24" t="e">
        <f t="shared" si="20"/>
        <v>#DIV/0!</v>
      </c>
      <c r="AA117" s="24" t="e">
        <f t="shared" si="20"/>
        <v>#DIV/0!</v>
      </c>
      <c r="AB117" s="24"/>
      <c r="AC117" s="24" t="e">
        <f t="shared" si="20"/>
        <v>#DIV/0!</v>
      </c>
      <c r="AD117" s="24"/>
      <c r="AE117" s="24"/>
      <c r="AF117" s="24"/>
      <c r="AG117" s="24" t="e">
        <f t="shared" si="20"/>
        <v>#DIV/0!</v>
      </c>
    </row>
    <row r="118" spans="1:33" s="87" customFormat="1" ht="31.9" hidden="1" customHeight="1" x14ac:dyDescent="0.2">
      <c r="A118" s="85" t="s">
        <v>48</v>
      </c>
      <c r="B118" s="88">
        <f>B115-B116</f>
        <v>0</v>
      </c>
      <c r="C118" s="88">
        <f>C115-C116</f>
        <v>0</v>
      </c>
      <c r="D118" s="88"/>
      <c r="E118" s="88">
        <f t="shared" ref="E118:AG118" si="21">E115-E116</f>
        <v>0</v>
      </c>
      <c r="F118" s="88">
        <f t="shared" si="21"/>
        <v>0</v>
      </c>
      <c r="G118" s="88">
        <f t="shared" si="21"/>
        <v>0</v>
      </c>
      <c r="H118" s="88">
        <f t="shared" si="21"/>
        <v>0</v>
      </c>
      <c r="I118" s="88">
        <f t="shared" si="21"/>
        <v>0</v>
      </c>
      <c r="J118" s="88">
        <f t="shared" si="21"/>
        <v>0</v>
      </c>
      <c r="K118" s="88"/>
      <c r="L118" s="88">
        <f t="shared" si="21"/>
        <v>0</v>
      </c>
      <c r="M118" s="88">
        <f t="shared" si="21"/>
        <v>0</v>
      </c>
      <c r="N118" s="88">
        <f t="shared" si="21"/>
        <v>0</v>
      </c>
      <c r="O118" s="88">
        <f t="shared" si="21"/>
        <v>0</v>
      </c>
      <c r="P118" s="88">
        <f t="shared" si="21"/>
        <v>0</v>
      </c>
      <c r="Q118" s="88">
        <f t="shared" si="21"/>
        <v>0</v>
      </c>
      <c r="R118" s="88"/>
      <c r="S118" s="88"/>
      <c r="T118" s="88">
        <f t="shared" si="21"/>
        <v>0</v>
      </c>
      <c r="U118" s="88">
        <f t="shared" si="21"/>
        <v>0</v>
      </c>
      <c r="V118" s="88"/>
      <c r="W118" s="88"/>
      <c r="X118" s="88">
        <f t="shared" si="21"/>
        <v>0</v>
      </c>
      <c r="Y118" s="88">
        <f t="shared" si="21"/>
        <v>0</v>
      </c>
      <c r="Z118" s="88">
        <f t="shared" si="21"/>
        <v>0</v>
      </c>
      <c r="AA118" s="88">
        <f t="shared" si="21"/>
        <v>0</v>
      </c>
      <c r="AB118" s="88"/>
      <c r="AC118" s="88">
        <f t="shared" si="21"/>
        <v>0</v>
      </c>
      <c r="AD118" s="88"/>
      <c r="AE118" s="88"/>
      <c r="AF118" s="88"/>
      <c r="AG118" s="88">
        <f t="shared" si="21"/>
        <v>0</v>
      </c>
    </row>
    <row r="119" spans="1:33" s="11" customFormat="1" ht="30" hidden="1" customHeight="1" x14ac:dyDescent="0.2">
      <c r="A119" s="10" t="s">
        <v>44</v>
      </c>
      <c r="B119" s="34"/>
      <c r="C119" s="22">
        <f>SUM(E119:AG119)</f>
        <v>0</v>
      </c>
      <c r="D119" s="13" t="e">
        <f t="shared" si="19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s="11" customFormat="1" ht="30" hidden="1" customHeight="1" x14ac:dyDescent="0.2">
      <c r="A120" s="10" t="s">
        <v>45</v>
      </c>
      <c r="B120" s="34"/>
      <c r="C120" s="22">
        <f>SUM(E120:AG120)</f>
        <v>0</v>
      </c>
      <c r="D120" s="13" t="e">
        <f t="shared" si="19"/>
        <v>#DIV/0!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11" customFormat="1" ht="30" hidden="1" customHeight="1" x14ac:dyDescent="0.2">
      <c r="A121" s="10" t="s">
        <v>46</v>
      </c>
      <c r="B121" s="34"/>
      <c r="C121" s="22">
        <f>SUM(E121:AG121)</f>
        <v>0</v>
      </c>
      <c r="D121" s="13" t="e">
        <f t="shared" si="19"/>
        <v>#DIV/0!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11" customFormat="1" ht="30" hidden="1" customHeight="1" x14ac:dyDescent="0.2">
      <c r="A122" s="10" t="s">
        <v>47</v>
      </c>
      <c r="B122" s="34"/>
      <c r="C122" s="22">
        <f>SUM(E122:AG122)</f>
        <v>0</v>
      </c>
      <c r="D122" s="13" t="e">
        <f t="shared" si="19"/>
        <v>#DIV/0!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 s="11" customFormat="1" ht="30" hidden="1" customHeight="1" x14ac:dyDescent="0.2">
      <c r="A123" s="27" t="s">
        <v>49</v>
      </c>
      <c r="B123" s="23"/>
      <c r="C123" s="23">
        <f>SUM(E123:AG123)</f>
        <v>0</v>
      </c>
      <c r="D123" s="13" t="e">
        <f t="shared" si="19"/>
        <v>#DIV/0!</v>
      </c>
      <c r="E123" s="34"/>
      <c r="F123" s="34"/>
      <c r="G123" s="34"/>
      <c r="H123" s="34"/>
      <c r="I123" s="34"/>
      <c r="J123" s="34"/>
      <c r="K123" s="93"/>
      <c r="L123" s="34"/>
      <c r="M123" s="34"/>
      <c r="N123" s="34"/>
      <c r="O123" s="34"/>
      <c r="P123" s="34"/>
      <c r="Q123" s="34"/>
      <c r="R123" s="93"/>
      <c r="S123" s="93"/>
      <c r="T123" s="34"/>
      <c r="U123" s="34"/>
      <c r="V123" s="93"/>
      <c r="W123" s="93"/>
      <c r="X123" s="34"/>
      <c r="Y123" s="34"/>
      <c r="Z123" s="34"/>
      <c r="AA123" s="34"/>
      <c r="AB123" s="93"/>
      <c r="AC123" s="34"/>
      <c r="AD123" s="93"/>
      <c r="AE123" s="93"/>
      <c r="AF123" s="93"/>
      <c r="AG123" s="34"/>
    </row>
    <row r="124" spans="1:33" s="11" customFormat="1" ht="31.15" hidden="1" customHeight="1" x14ac:dyDescent="0.2">
      <c r="A124" s="12" t="s">
        <v>131</v>
      </c>
      <c r="B124" s="24" t="e">
        <f>B123/B115</f>
        <v>#DIV/0!</v>
      </c>
      <c r="C124" s="24" t="e">
        <f>C123/C115</f>
        <v>#DIV/0!</v>
      </c>
      <c r="D124" s="24"/>
      <c r="E124" s="24" t="e">
        <f t="shared" ref="E124:AG124" si="22">E123/E115</f>
        <v>#DIV/0!</v>
      </c>
      <c r="F124" s="24" t="e">
        <f t="shared" si="22"/>
        <v>#DIV/0!</v>
      </c>
      <c r="G124" s="24" t="e">
        <f t="shared" si="22"/>
        <v>#DIV/0!</v>
      </c>
      <c r="H124" s="24" t="e">
        <f t="shared" si="22"/>
        <v>#DIV/0!</v>
      </c>
      <c r="I124" s="24" t="e">
        <f t="shared" si="22"/>
        <v>#DIV/0!</v>
      </c>
      <c r="J124" s="24" t="e">
        <f t="shared" si="22"/>
        <v>#DIV/0!</v>
      </c>
      <c r="K124" s="24"/>
      <c r="L124" s="24" t="e">
        <f t="shared" si="22"/>
        <v>#DIV/0!</v>
      </c>
      <c r="M124" s="24" t="e">
        <f t="shared" si="22"/>
        <v>#DIV/0!</v>
      </c>
      <c r="N124" s="24" t="e">
        <f t="shared" si="22"/>
        <v>#DIV/0!</v>
      </c>
      <c r="O124" s="24" t="e">
        <f t="shared" si="22"/>
        <v>#DIV/0!</v>
      </c>
      <c r="P124" s="24" t="e">
        <f t="shared" si="22"/>
        <v>#DIV/0!</v>
      </c>
      <c r="Q124" s="24" t="e">
        <f t="shared" si="22"/>
        <v>#DIV/0!</v>
      </c>
      <c r="R124" s="24"/>
      <c r="S124" s="24"/>
      <c r="T124" s="24" t="e">
        <f t="shared" si="22"/>
        <v>#DIV/0!</v>
      </c>
      <c r="U124" s="24" t="e">
        <f t="shared" si="22"/>
        <v>#DIV/0!</v>
      </c>
      <c r="V124" s="24"/>
      <c r="W124" s="24"/>
      <c r="X124" s="24" t="e">
        <f t="shared" si="22"/>
        <v>#DIV/0!</v>
      </c>
      <c r="Y124" s="24" t="e">
        <f t="shared" si="22"/>
        <v>#DIV/0!</v>
      </c>
      <c r="Z124" s="24" t="e">
        <f t="shared" si="22"/>
        <v>#DIV/0!</v>
      </c>
      <c r="AA124" s="24" t="e">
        <f t="shared" si="22"/>
        <v>#DIV/0!</v>
      </c>
      <c r="AB124" s="24"/>
      <c r="AC124" s="24" t="e">
        <f t="shared" si="22"/>
        <v>#DIV/0!</v>
      </c>
      <c r="AD124" s="24"/>
      <c r="AE124" s="24"/>
      <c r="AF124" s="24"/>
      <c r="AG124" s="24" t="e">
        <f t="shared" si="22"/>
        <v>#DIV/0!</v>
      </c>
    </row>
    <row r="125" spans="1:33" s="11" customFormat="1" ht="30" hidden="1" customHeight="1" x14ac:dyDescent="0.2">
      <c r="A125" s="10" t="s">
        <v>44</v>
      </c>
      <c r="B125" s="34"/>
      <c r="C125" s="22">
        <f>SUM(E125:AG125)</f>
        <v>0</v>
      </c>
      <c r="D125" s="13" t="e">
        <f t="shared" si="19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11" customFormat="1" ht="30" hidden="1" customHeight="1" x14ac:dyDescent="0.2">
      <c r="A126" s="10" t="s">
        <v>45</v>
      </c>
      <c r="B126" s="34"/>
      <c r="C126" s="22">
        <f>SUM(E126:AG126)</f>
        <v>0</v>
      </c>
      <c r="D126" s="13" t="e">
        <f t="shared" si="19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11" customFormat="1" ht="30" hidden="1" customHeight="1" x14ac:dyDescent="0.2">
      <c r="A127" s="10" t="s">
        <v>46</v>
      </c>
      <c r="B127" s="34"/>
      <c r="C127" s="22">
        <f>SUM(E127:AG127)</f>
        <v>0</v>
      </c>
      <c r="D127" s="13" t="e">
        <f t="shared" si="19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11" customFormat="1" ht="30" hidden="1" customHeight="1" x14ac:dyDescent="0.2">
      <c r="A128" s="10" t="s">
        <v>47</v>
      </c>
      <c r="B128" s="34"/>
      <c r="C128" s="22">
        <f>SUM(E128:AG128)</f>
        <v>0</v>
      </c>
      <c r="D128" s="13" t="e">
        <f t="shared" si="19"/>
        <v>#DIV/0!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75"/>
      <c r="Z128" s="21"/>
      <c r="AA128" s="21"/>
      <c r="AB128" s="21"/>
      <c r="AC128" s="21"/>
      <c r="AD128" s="21"/>
      <c r="AE128" s="21"/>
      <c r="AF128" s="21"/>
      <c r="AG128" s="21"/>
    </row>
    <row r="129" spans="1:33" s="45" customFormat="1" ht="48" hidden="1" customHeight="1" x14ac:dyDescent="0.2">
      <c r="A129" s="12" t="s">
        <v>139</v>
      </c>
      <c r="B129" s="34"/>
      <c r="C129" s="22">
        <v>595200</v>
      </c>
      <c r="D129" s="14" t="e">
        <f t="shared" si="19"/>
        <v>#DIV/0!</v>
      </c>
      <c r="E129" s="34"/>
      <c r="F129" s="34"/>
      <c r="G129" s="34"/>
      <c r="H129" s="34"/>
      <c r="I129" s="34"/>
      <c r="J129" s="34"/>
      <c r="K129" s="93"/>
      <c r="L129" s="34"/>
      <c r="M129" s="34"/>
      <c r="N129" s="34"/>
      <c r="O129" s="34"/>
      <c r="P129" s="34"/>
      <c r="Q129" s="34"/>
      <c r="R129" s="93"/>
      <c r="S129" s="93"/>
      <c r="T129" s="34"/>
      <c r="U129" s="34"/>
      <c r="V129" s="93"/>
      <c r="W129" s="93"/>
      <c r="X129" s="34"/>
      <c r="Y129" s="34"/>
      <c r="Z129" s="34"/>
      <c r="AA129" s="34"/>
      <c r="AB129" s="93"/>
      <c r="AC129" s="34"/>
      <c r="AD129" s="93"/>
      <c r="AE129" s="93"/>
      <c r="AF129" s="93"/>
      <c r="AG129" s="34"/>
    </row>
    <row r="130" spans="1:33" s="11" customFormat="1" ht="30" hidden="1" customHeight="1" x14ac:dyDescent="0.2">
      <c r="A130" s="27" t="s">
        <v>140</v>
      </c>
      <c r="B130" s="23"/>
      <c r="C130" s="23">
        <f>SUM(E130:AG130)</f>
        <v>0</v>
      </c>
      <c r="D130" s="13" t="e">
        <f t="shared" si="19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93"/>
      <c r="AC130" s="34"/>
      <c r="AD130" s="93"/>
      <c r="AE130" s="93"/>
      <c r="AF130" s="93"/>
      <c r="AG130" s="34"/>
    </row>
    <row r="131" spans="1:33" s="11" customFormat="1" ht="27" hidden="1" customHeight="1" x14ac:dyDescent="0.2">
      <c r="A131" s="12" t="s">
        <v>5</v>
      </c>
      <c r="B131" s="25" t="e">
        <f>B130/B129</f>
        <v>#DIV/0!</v>
      </c>
      <c r="C131" s="25">
        <f>C130/C129</f>
        <v>0</v>
      </c>
      <c r="D131" s="8"/>
      <c r="E131" s="25" t="e">
        <f t="shared" ref="E131:AG131" si="23">E130/E129</f>
        <v>#DIV/0!</v>
      </c>
      <c r="F131" s="25" t="e">
        <f t="shared" si="23"/>
        <v>#DIV/0!</v>
      </c>
      <c r="G131" s="25" t="e">
        <f t="shared" si="23"/>
        <v>#DIV/0!</v>
      </c>
      <c r="H131" s="25" t="e">
        <f t="shared" si="23"/>
        <v>#DIV/0!</v>
      </c>
      <c r="I131" s="25" t="e">
        <f t="shared" si="23"/>
        <v>#DIV/0!</v>
      </c>
      <c r="J131" s="25" t="e">
        <f t="shared" si="23"/>
        <v>#DIV/0!</v>
      </c>
      <c r="K131" s="92"/>
      <c r="L131" s="25" t="e">
        <f t="shared" si="23"/>
        <v>#DIV/0!</v>
      </c>
      <c r="M131" s="25" t="e">
        <f t="shared" si="23"/>
        <v>#DIV/0!</v>
      </c>
      <c r="N131" s="25" t="e">
        <f t="shared" si="23"/>
        <v>#DIV/0!</v>
      </c>
      <c r="O131" s="25" t="e">
        <f t="shared" si="23"/>
        <v>#DIV/0!</v>
      </c>
      <c r="P131" s="25" t="e">
        <f t="shared" si="23"/>
        <v>#DIV/0!</v>
      </c>
      <c r="Q131" s="25" t="e">
        <f t="shared" si="23"/>
        <v>#DIV/0!</v>
      </c>
      <c r="R131" s="92"/>
      <c r="S131" s="92"/>
      <c r="T131" s="25" t="e">
        <f t="shared" si="23"/>
        <v>#DIV/0!</v>
      </c>
      <c r="U131" s="25" t="e">
        <f t="shared" si="23"/>
        <v>#DIV/0!</v>
      </c>
      <c r="V131" s="92"/>
      <c r="W131" s="92"/>
      <c r="X131" s="25" t="e">
        <f t="shared" si="23"/>
        <v>#DIV/0!</v>
      </c>
      <c r="Y131" s="25" t="e">
        <f t="shared" si="23"/>
        <v>#DIV/0!</v>
      </c>
      <c r="Z131" s="25" t="e">
        <f t="shared" si="23"/>
        <v>#DIV/0!</v>
      </c>
      <c r="AA131" s="25" t="e">
        <f t="shared" si="23"/>
        <v>#DIV/0!</v>
      </c>
      <c r="AB131" s="92"/>
      <c r="AC131" s="25" t="e">
        <f t="shared" si="23"/>
        <v>#DIV/0!</v>
      </c>
      <c r="AD131" s="92"/>
      <c r="AE131" s="92"/>
      <c r="AF131" s="92"/>
      <c r="AG131" s="25" t="e">
        <f t="shared" si="23"/>
        <v>#DIV/0!</v>
      </c>
    </row>
    <row r="132" spans="1:33" s="11" customFormat="1" ht="30" hidden="1" customHeight="1" x14ac:dyDescent="0.2">
      <c r="A132" s="10" t="s">
        <v>44</v>
      </c>
      <c r="B132" s="22"/>
      <c r="C132" s="22">
        <f>SUM(E132:AG132)</f>
        <v>0</v>
      </c>
      <c r="D132" s="13" t="e">
        <f t="shared" si="19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s="11" customFormat="1" ht="30" hidden="1" customHeight="1" x14ac:dyDescent="0.2">
      <c r="A133" s="10" t="s">
        <v>45</v>
      </c>
      <c r="B133" s="22"/>
      <c r="C133" s="22">
        <f>SUM(E133:AG133)</f>
        <v>0</v>
      </c>
      <c r="D133" s="13" t="e">
        <f t="shared" si="19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s="11" customFormat="1" ht="31.15" hidden="1" customHeight="1" x14ac:dyDescent="0.2">
      <c r="A134" s="10" t="s">
        <v>46</v>
      </c>
      <c r="B134" s="22"/>
      <c r="C134" s="22">
        <f>SUM(E134:AG134)</f>
        <v>0</v>
      </c>
      <c r="D134" s="13" t="e">
        <f t="shared" si="19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31.15" hidden="1" customHeight="1" x14ac:dyDescent="0.2">
      <c r="A135" s="10" t="s">
        <v>47</v>
      </c>
      <c r="B135" s="34"/>
      <c r="C135" s="22">
        <f>SUM(E135:AG135)</f>
        <v>0</v>
      </c>
      <c r="D135" s="13" t="e">
        <f t="shared" si="19"/>
        <v>#DIV/0!</v>
      </c>
      <c r="E135" s="21"/>
      <c r="F135" s="21"/>
      <c r="G135" s="46"/>
      <c r="H135" s="46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75"/>
      <c r="Z135" s="21"/>
      <c r="AA135" s="21"/>
      <c r="AB135" s="21"/>
      <c r="AC135" s="21"/>
      <c r="AD135" s="21"/>
      <c r="AE135" s="21"/>
      <c r="AF135" s="21"/>
      <c r="AG135" s="21"/>
    </row>
    <row r="136" spans="1:33" s="11" customFormat="1" ht="31.15" hidden="1" customHeight="1" x14ac:dyDescent="0.2">
      <c r="A136" s="27" t="s">
        <v>50</v>
      </c>
      <c r="B136" s="48" t="e">
        <f>B130/B123*10</f>
        <v>#DIV/0!</v>
      </c>
      <c r="C136" s="48" t="e">
        <f>C130/C123*10</f>
        <v>#DIV/0!</v>
      </c>
      <c r="D136" s="13" t="e">
        <f t="shared" si="19"/>
        <v>#DIV/0!</v>
      </c>
      <c r="E136" s="49" t="e">
        <f t="shared" ref="E136:AG136" si="24">E130/E123*10</f>
        <v>#DIV/0!</v>
      </c>
      <c r="F136" s="49" t="e">
        <f t="shared" si="24"/>
        <v>#DIV/0!</v>
      </c>
      <c r="G136" s="49" t="e">
        <f t="shared" si="24"/>
        <v>#DIV/0!</v>
      </c>
      <c r="H136" s="49" t="e">
        <f t="shared" si="24"/>
        <v>#DIV/0!</v>
      </c>
      <c r="I136" s="49" t="e">
        <f t="shared" si="24"/>
        <v>#DIV/0!</v>
      </c>
      <c r="J136" s="49" t="e">
        <f t="shared" si="24"/>
        <v>#DIV/0!</v>
      </c>
      <c r="K136" s="49"/>
      <c r="L136" s="49" t="e">
        <f t="shared" si="24"/>
        <v>#DIV/0!</v>
      </c>
      <c r="M136" s="49" t="e">
        <f t="shared" si="24"/>
        <v>#DIV/0!</v>
      </c>
      <c r="N136" s="49" t="e">
        <f t="shared" si="24"/>
        <v>#DIV/0!</v>
      </c>
      <c r="O136" s="49" t="e">
        <f t="shared" si="24"/>
        <v>#DIV/0!</v>
      </c>
      <c r="P136" s="49" t="e">
        <f t="shared" si="24"/>
        <v>#DIV/0!</v>
      </c>
      <c r="Q136" s="49" t="e">
        <f t="shared" si="24"/>
        <v>#DIV/0!</v>
      </c>
      <c r="R136" s="49"/>
      <c r="S136" s="49"/>
      <c r="T136" s="49" t="e">
        <f t="shared" si="24"/>
        <v>#DIV/0!</v>
      </c>
      <c r="U136" s="49" t="e">
        <f t="shared" si="24"/>
        <v>#DIV/0!</v>
      </c>
      <c r="V136" s="49"/>
      <c r="W136" s="49"/>
      <c r="X136" s="49" t="e">
        <f t="shared" si="24"/>
        <v>#DIV/0!</v>
      </c>
      <c r="Y136" s="49" t="e">
        <f t="shared" si="24"/>
        <v>#DIV/0!</v>
      </c>
      <c r="Z136" s="49" t="e">
        <f t="shared" si="24"/>
        <v>#DIV/0!</v>
      </c>
      <c r="AA136" s="49" t="e">
        <f t="shared" si="24"/>
        <v>#DIV/0!</v>
      </c>
      <c r="AB136" s="49"/>
      <c r="AC136" s="49" t="e">
        <f t="shared" si="24"/>
        <v>#DIV/0!</v>
      </c>
      <c r="AD136" s="49"/>
      <c r="AE136" s="49"/>
      <c r="AF136" s="49"/>
      <c r="AG136" s="49" t="e">
        <f t="shared" si="24"/>
        <v>#DIV/0!</v>
      </c>
    </row>
    <row r="137" spans="1:33" s="11" customFormat="1" ht="30" hidden="1" customHeight="1" x14ac:dyDescent="0.2">
      <c r="A137" s="10" t="s">
        <v>44</v>
      </c>
      <c r="B137" s="49" t="e">
        <f t="shared" ref="B137:E140" si="25">B132/B125*10</f>
        <v>#DIV/0!</v>
      </c>
      <c r="C137" s="49" t="e">
        <f t="shared" si="25"/>
        <v>#DIV/0!</v>
      </c>
      <c r="D137" s="13" t="e">
        <f t="shared" si="19"/>
        <v>#DIV/0!</v>
      </c>
      <c r="E137" s="49" t="e">
        <f t="shared" ref="E137:AG137" si="26">E132/E125*10</f>
        <v>#DIV/0!</v>
      </c>
      <c r="F137" s="49" t="e">
        <f t="shared" si="26"/>
        <v>#DIV/0!</v>
      </c>
      <c r="G137" s="49" t="e">
        <f t="shared" si="26"/>
        <v>#DIV/0!</v>
      </c>
      <c r="H137" s="49" t="e">
        <f t="shared" si="26"/>
        <v>#DIV/0!</v>
      </c>
      <c r="I137" s="49" t="e">
        <f t="shared" si="26"/>
        <v>#DIV/0!</v>
      </c>
      <c r="J137" s="49" t="e">
        <f t="shared" si="26"/>
        <v>#DIV/0!</v>
      </c>
      <c r="K137" s="49"/>
      <c r="L137" s="49" t="e">
        <f t="shared" si="26"/>
        <v>#DIV/0!</v>
      </c>
      <c r="M137" s="49" t="e">
        <f t="shared" si="26"/>
        <v>#DIV/0!</v>
      </c>
      <c r="N137" s="49" t="e">
        <f t="shared" si="26"/>
        <v>#DIV/0!</v>
      </c>
      <c r="O137" s="49" t="e">
        <f t="shared" si="26"/>
        <v>#DIV/0!</v>
      </c>
      <c r="P137" s="49" t="e">
        <f t="shared" si="26"/>
        <v>#DIV/0!</v>
      </c>
      <c r="Q137" s="49" t="e">
        <f t="shared" si="26"/>
        <v>#DIV/0!</v>
      </c>
      <c r="R137" s="49"/>
      <c r="S137" s="49"/>
      <c r="T137" s="49" t="e">
        <f t="shared" si="26"/>
        <v>#DIV/0!</v>
      </c>
      <c r="U137" s="49" t="e">
        <f t="shared" si="26"/>
        <v>#DIV/0!</v>
      </c>
      <c r="V137" s="49"/>
      <c r="W137" s="49"/>
      <c r="X137" s="49" t="e">
        <f t="shared" si="26"/>
        <v>#DIV/0!</v>
      </c>
      <c r="Y137" s="49" t="e">
        <f t="shared" si="26"/>
        <v>#DIV/0!</v>
      </c>
      <c r="Z137" s="49" t="e">
        <f t="shared" si="26"/>
        <v>#DIV/0!</v>
      </c>
      <c r="AA137" s="49" t="e">
        <f t="shared" si="26"/>
        <v>#DIV/0!</v>
      </c>
      <c r="AB137" s="49"/>
      <c r="AC137" s="49" t="e">
        <f t="shared" si="26"/>
        <v>#DIV/0!</v>
      </c>
      <c r="AD137" s="49"/>
      <c r="AE137" s="49"/>
      <c r="AF137" s="49"/>
      <c r="AG137" s="49" t="e">
        <f t="shared" si="26"/>
        <v>#DIV/0!</v>
      </c>
    </row>
    <row r="138" spans="1:33" s="11" customFormat="1" ht="30" hidden="1" customHeight="1" x14ac:dyDescent="0.2">
      <c r="A138" s="10" t="s">
        <v>45</v>
      </c>
      <c r="B138" s="49" t="e">
        <f t="shared" si="25"/>
        <v>#DIV/0!</v>
      </c>
      <c r="C138" s="49" t="e">
        <f t="shared" si="25"/>
        <v>#DIV/0!</v>
      </c>
      <c r="D138" s="13" t="e">
        <f t="shared" si="19"/>
        <v>#DIV/0!</v>
      </c>
      <c r="E138" s="49"/>
      <c r="F138" s="49" t="e">
        <f t="shared" ref="F138:N139" si="27">F133/F126*10</f>
        <v>#DIV/0!</v>
      </c>
      <c r="G138" s="49" t="e">
        <f t="shared" si="27"/>
        <v>#DIV/0!</v>
      </c>
      <c r="H138" s="49" t="e">
        <f t="shared" si="27"/>
        <v>#DIV/0!</v>
      </c>
      <c r="I138" s="49" t="e">
        <f t="shared" si="27"/>
        <v>#DIV/0!</v>
      </c>
      <c r="J138" s="49" t="e">
        <f t="shared" si="27"/>
        <v>#DIV/0!</v>
      </c>
      <c r="K138" s="49"/>
      <c r="L138" s="49" t="e">
        <f t="shared" si="27"/>
        <v>#DIV/0!</v>
      </c>
      <c r="M138" s="49" t="e">
        <f t="shared" si="27"/>
        <v>#DIV/0!</v>
      </c>
      <c r="N138" s="49" t="e">
        <f t="shared" si="27"/>
        <v>#DIV/0!</v>
      </c>
      <c r="O138" s="49"/>
      <c r="P138" s="49" t="e">
        <f>P133/P126*10</f>
        <v>#DIV/0!</v>
      </c>
      <c r="Q138" s="49" t="e">
        <f>Q133/Q126*10</f>
        <v>#DIV/0!</v>
      </c>
      <c r="R138" s="49"/>
      <c r="S138" s="49"/>
      <c r="T138" s="49"/>
      <c r="U138" s="49" t="e">
        <f t="shared" ref="U138:Y139" si="28">U133/U126*10</f>
        <v>#DIV/0!</v>
      </c>
      <c r="V138" s="49"/>
      <c r="W138" s="49"/>
      <c r="X138" s="49" t="e">
        <f t="shared" si="28"/>
        <v>#DIV/0!</v>
      </c>
      <c r="Y138" s="49" t="e">
        <f t="shared" si="28"/>
        <v>#DIV/0!</v>
      </c>
      <c r="Z138" s="49"/>
      <c r="AA138" s="49"/>
      <c r="AB138" s="49"/>
      <c r="AC138" s="49" t="e">
        <f>AC133/AC126*10</f>
        <v>#DIV/0!</v>
      </c>
      <c r="AD138" s="49"/>
      <c r="AE138" s="49"/>
      <c r="AF138" s="49"/>
      <c r="AG138" s="49" t="e">
        <f>AG133/AG126*10</f>
        <v>#DIV/0!</v>
      </c>
    </row>
    <row r="139" spans="1:33" s="11" customFormat="1" ht="30" hidden="1" customHeight="1" x14ac:dyDescent="0.2">
      <c r="A139" s="10" t="s">
        <v>46</v>
      </c>
      <c r="B139" s="49" t="e">
        <f t="shared" si="25"/>
        <v>#DIV/0!</v>
      </c>
      <c r="C139" s="49" t="e">
        <f t="shared" si="25"/>
        <v>#DIV/0!</v>
      </c>
      <c r="D139" s="13" t="e">
        <f t="shared" si="19"/>
        <v>#DIV/0!</v>
      </c>
      <c r="E139" s="49" t="e">
        <f>E134/E127*10</f>
        <v>#DIV/0!</v>
      </c>
      <c r="F139" s="49" t="e">
        <f t="shared" si="27"/>
        <v>#DIV/0!</v>
      </c>
      <c r="G139" s="49" t="e">
        <f t="shared" si="27"/>
        <v>#DIV/0!</v>
      </c>
      <c r="H139" s="49" t="e">
        <f t="shared" si="27"/>
        <v>#DIV/0!</v>
      </c>
      <c r="I139" s="49" t="e">
        <f t="shared" si="27"/>
        <v>#DIV/0!</v>
      </c>
      <c r="J139" s="49" t="e">
        <f t="shared" si="27"/>
        <v>#DIV/0!</v>
      </c>
      <c r="K139" s="49"/>
      <c r="L139" s="49" t="e">
        <f t="shared" si="27"/>
        <v>#DIV/0!</v>
      </c>
      <c r="M139" s="49" t="e">
        <f t="shared" si="27"/>
        <v>#DIV/0!</v>
      </c>
      <c r="N139" s="49" t="e">
        <f t="shared" si="27"/>
        <v>#DIV/0!</v>
      </c>
      <c r="O139" s="49" t="e">
        <f>O134/O127*10</f>
        <v>#DIV/0!</v>
      </c>
      <c r="P139" s="49" t="e">
        <f>P134/P127*10</f>
        <v>#DIV/0!</v>
      </c>
      <c r="Q139" s="49" t="e">
        <f>Q134/Q127*10</f>
        <v>#DIV/0!</v>
      </c>
      <c r="R139" s="49"/>
      <c r="S139" s="49"/>
      <c r="T139" s="49" t="e">
        <f>T134/T127*10</f>
        <v>#DIV/0!</v>
      </c>
      <c r="U139" s="49" t="e">
        <f t="shared" si="28"/>
        <v>#DIV/0!</v>
      </c>
      <c r="V139" s="49"/>
      <c r="W139" s="49"/>
      <c r="X139" s="49" t="e">
        <f t="shared" si="28"/>
        <v>#DIV/0!</v>
      </c>
      <c r="Y139" s="49" t="e">
        <f t="shared" si="28"/>
        <v>#DIV/0!</v>
      </c>
      <c r="Z139" s="49" t="e">
        <f>Z134/Z127*10</f>
        <v>#DIV/0!</v>
      </c>
      <c r="AA139" s="49" t="e">
        <f>AA134/AA127*10</f>
        <v>#DIV/0!</v>
      </c>
      <c r="AB139" s="49"/>
      <c r="AC139" s="49" t="e">
        <f>AC134/AC127*10</f>
        <v>#DIV/0!</v>
      </c>
      <c r="AD139" s="49"/>
      <c r="AE139" s="49"/>
      <c r="AF139" s="49"/>
      <c r="AG139" s="49" t="e">
        <f>AG134/AG127*10</f>
        <v>#DIV/0!</v>
      </c>
    </row>
    <row r="140" spans="1:33" s="11" customFormat="1" ht="30" hidden="1" customHeight="1" x14ac:dyDescent="0.2">
      <c r="A140" s="10" t="s">
        <v>47</v>
      </c>
      <c r="B140" s="49" t="e">
        <f t="shared" si="25"/>
        <v>#DIV/0!</v>
      </c>
      <c r="C140" s="49" t="e">
        <f t="shared" si="25"/>
        <v>#DIV/0!</v>
      </c>
      <c r="D140" s="13" t="e">
        <f t="shared" si="19"/>
        <v>#DIV/0!</v>
      </c>
      <c r="E140" s="49" t="e">
        <f t="shared" si="25"/>
        <v>#DIV/0!</v>
      </c>
      <c r="F140" s="49"/>
      <c r="G140" s="49">
        <v>10</v>
      </c>
      <c r="H140" s="49"/>
      <c r="I140" s="49" t="e">
        <f>I135/I128*10</f>
        <v>#DIV/0!</v>
      </c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 t="e">
        <f>T135/T128*10</f>
        <v>#DIV/0!</v>
      </c>
      <c r="U140" s="49" t="e">
        <f>U135/U128*10</f>
        <v>#DIV/0!</v>
      </c>
      <c r="V140" s="49"/>
      <c r="W140" s="49"/>
      <c r="X140" s="49"/>
      <c r="Y140" s="49"/>
      <c r="Z140" s="49"/>
      <c r="AA140" s="49" t="e">
        <f>AA135/AA128*10</f>
        <v>#DIV/0!</v>
      </c>
      <c r="AB140" s="49"/>
      <c r="AC140" s="49"/>
      <c r="AD140" s="49"/>
      <c r="AE140" s="49"/>
      <c r="AF140" s="49"/>
      <c r="AG140" s="49"/>
    </row>
    <row r="141" spans="1:33" s="11" customFormat="1" ht="30" hidden="1" customHeight="1" outlineLevel="1" x14ac:dyDescent="0.2">
      <c r="A141" s="50" t="s">
        <v>110</v>
      </c>
      <c r="B141" s="20"/>
      <c r="C141" s="22">
        <f>SUM(E141:AG141)</f>
        <v>0</v>
      </c>
      <c r="D141" s="13"/>
      <c r="E141" s="33"/>
      <c r="F141" s="32"/>
      <c r="G141" s="53"/>
      <c r="H141" s="32"/>
      <c r="I141" s="32"/>
      <c r="J141" s="32"/>
      <c r="K141" s="32"/>
      <c r="L141" s="32"/>
      <c r="M141" s="49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49"/>
      <c r="Y141" s="22"/>
      <c r="Z141" s="89"/>
      <c r="AA141" s="89"/>
      <c r="AB141" s="89"/>
      <c r="AC141" s="22"/>
      <c r="AD141" s="22"/>
      <c r="AE141" s="22"/>
      <c r="AF141" s="22"/>
      <c r="AG141" s="32"/>
    </row>
    <row r="142" spans="1:33" s="11" customFormat="1" ht="30" hidden="1" customHeight="1" x14ac:dyDescent="0.2">
      <c r="A142" s="27" t="s">
        <v>111</v>
      </c>
      <c r="B142" s="20"/>
      <c r="C142" s="22">
        <f>SUM(E142:AG142)</f>
        <v>0</v>
      </c>
      <c r="D142" s="13"/>
      <c r="E142" s="33"/>
      <c r="F142" s="32"/>
      <c r="G142" s="32"/>
      <c r="H142" s="32"/>
      <c r="I142" s="32"/>
      <c r="J142" s="32"/>
      <c r="K142" s="32"/>
      <c r="L142" s="32"/>
      <c r="M142" s="49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49"/>
      <c r="Y142" s="22"/>
      <c r="Z142" s="89"/>
      <c r="AA142" s="89"/>
      <c r="AB142" s="89"/>
      <c r="AC142" s="22"/>
      <c r="AD142" s="22"/>
      <c r="AE142" s="22"/>
      <c r="AF142" s="22"/>
      <c r="AG142" s="32"/>
    </row>
    <row r="143" spans="1:33" s="11" customFormat="1" ht="30" hidden="1" customHeight="1" x14ac:dyDescent="0.2">
      <c r="A143" s="27" t="s">
        <v>50</v>
      </c>
      <c r="B143" s="55"/>
      <c r="C143" s="55" t="e">
        <f>C142/C141*10</f>
        <v>#DIV/0!</v>
      </c>
      <c r="D143" s="53"/>
      <c r="E143" s="53"/>
      <c r="F143" s="53"/>
      <c r="G143" s="53"/>
      <c r="H143" s="53" t="e">
        <f>H142/H141*10</f>
        <v>#DIV/0!</v>
      </c>
      <c r="I143" s="53"/>
      <c r="J143" s="53"/>
      <c r="K143" s="53"/>
      <c r="L143" s="53"/>
      <c r="M143" s="53"/>
      <c r="N143" s="53" t="e">
        <f>N142/N141*10</f>
        <v>#DIV/0!</v>
      </c>
      <c r="O143" s="53"/>
      <c r="P143" s="53"/>
      <c r="Q143" s="53" t="e">
        <f>Q142/Q141*10</f>
        <v>#DIV/0!</v>
      </c>
      <c r="R143" s="53"/>
      <c r="S143" s="53"/>
      <c r="T143" s="53"/>
      <c r="U143" s="49" t="e">
        <f>U142/U141*10</f>
        <v>#DIV/0!</v>
      </c>
      <c r="V143" s="49"/>
      <c r="W143" s="49"/>
      <c r="X143" s="49"/>
      <c r="Y143" s="49" t="e">
        <f>Y142/Y141*10</f>
        <v>#DIV/0!</v>
      </c>
      <c r="Z143" s="53"/>
      <c r="AA143" s="53"/>
      <c r="AB143" s="53"/>
      <c r="AC143" s="49" t="e">
        <f>AC142/AC141*10</f>
        <v>#DIV/0!</v>
      </c>
      <c r="AD143" s="49"/>
      <c r="AE143" s="49"/>
      <c r="AF143" s="49"/>
      <c r="AG143" s="33"/>
    </row>
    <row r="144" spans="1:33" s="11" customFormat="1" ht="30" hidden="1" customHeight="1" x14ac:dyDescent="0.2">
      <c r="A144" s="50" t="s">
        <v>51</v>
      </c>
      <c r="B144" s="51"/>
      <c r="C144" s="51">
        <f>SUM(E144:AG144)</f>
        <v>0</v>
      </c>
      <c r="D144" s="13" t="e">
        <f t="shared" si="19"/>
        <v>#DIV/0!</v>
      </c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spans="1:34" s="11" customFormat="1" ht="30" hidden="1" customHeight="1" x14ac:dyDescent="0.2">
      <c r="A145" s="27" t="s">
        <v>52</v>
      </c>
      <c r="B145" s="23"/>
      <c r="C145" s="23">
        <f>SUM(E145:AG145)</f>
        <v>0</v>
      </c>
      <c r="D145" s="13" t="e">
        <f t="shared" si="19"/>
        <v>#DIV/0!</v>
      </c>
      <c r="E145" s="21"/>
      <c r="F145" s="21"/>
      <c r="G145" s="21"/>
      <c r="H145" s="21"/>
      <c r="I145" s="21"/>
      <c r="J145" s="21"/>
      <c r="K145" s="21"/>
      <c r="L145" s="22"/>
      <c r="M145" s="22"/>
      <c r="N145" s="22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</row>
    <row r="146" spans="1:34" s="11" customFormat="1" ht="30" hidden="1" customHeight="1" x14ac:dyDescent="0.2">
      <c r="A146" s="27" t="s">
        <v>53</v>
      </c>
      <c r="B146" s="49"/>
      <c r="C146" s="49" t="e">
        <f>C144/C145</f>
        <v>#DIV/0!</v>
      </c>
      <c r="D146" s="13" t="e">
        <f t="shared" si="19"/>
        <v>#DIV/0!</v>
      </c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</row>
    <row r="147" spans="1:34" s="11" customFormat="1" ht="30" hidden="1" customHeight="1" x14ac:dyDescent="0.2">
      <c r="A147" s="10" t="s">
        <v>54</v>
      </c>
      <c r="B147" s="23"/>
      <c r="C147" s="23"/>
      <c r="D147" s="13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</row>
    <row r="148" spans="1:34" s="11" customFormat="1" ht="27" hidden="1" customHeight="1" x14ac:dyDescent="0.2">
      <c r="A148" s="12" t="s">
        <v>55</v>
      </c>
      <c r="B148" s="20"/>
      <c r="C148" s="23">
        <f>SUM(E148:AG148)</f>
        <v>0</v>
      </c>
      <c r="D148" s="13"/>
      <c r="E148" s="46"/>
      <c r="F148" s="46"/>
      <c r="G148" s="46"/>
      <c r="H148" s="46"/>
      <c r="I148" s="46"/>
      <c r="J148" s="46"/>
      <c r="K148" s="46"/>
      <c r="L148" s="46"/>
      <c r="M148" s="22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9"/>
      <c r="Z148" s="46"/>
      <c r="AA148" s="46"/>
      <c r="AB148" s="46"/>
      <c r="AC148" s="46"/>
      <c r="AD148" s="46"/>
      <c r="AE148" s="46"/>
      <c r="AF148" s="46"/>
      <c r="AG148" s="46"/>
    </row>
    <row r="149" spans="1:34" s="11" customFormat="1" ht="31.9" hidden="1" customHeight="1" outlineLevel="1" x14ac:dyDescent="0.2">
      <c r="A149" s="12" t="s">
        <v>56</v>
      </c>
      <c r="B149" s="23"/>
      <c r="C149" s="23"/>
      <c r="D149" s="13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69"/>
    </row>
    <row r="150" spans="1:34" s="11" customFormat="1" ht="30" hidden="1" customHeight="1" outlineLevel="1" x14ac:dyDescent="0.2">
      <c r="A150" s="50" t="s">
        <v>57</v>
      </c>
      <c r="B150" s="20"/>
      <c r="C150" s="23">
        <f>SUM(E150:AG150)</f>
        <v>0</v>
      </c>
      <c r="D150" s="13" t="e">
        <f t="shared" ref="D150:D190" si="29">C150/B150</f>
        <v>#DIV/0!</v>
      </c>
      <c r="E150" s="34"/>
      <c r="F150" s="34"/>
      <c r="G150" s="34"/>
      <c r="H150" s="34"/>
      <c r="I150" s="34"/>
      <c r="J150" s="34"/>
      <c r="K150" s="93"/>
      <c r="L150" s="34"/>
      <c r="M150" s="34"/>
      <c r="N150" s="34"/>
      <c r="O150" s="34"/>
      <c r="P150" s="34"/>
      <c r="Q150" s="34"/>
      <c r="R150" s="93"/>
      <c r="S150" s="93"/>
      <c r="T150" s="34"/>
      <c r="U150" s="34"/>
      <c r="V150" s="93"/>
      <c r="W150" s="93"/>
      <c r="X150" s="34"/>
      <c r="Y150" s="34"/>
      <c r="Z150" s="34"/>
      <c r="AA150" s="34"/>
      <c r="AB150" s="93"/>
      <c r="AC150" s="34"/>
      <c r="AD150" s="93"/>
      <c r="AE150" s="93"/>
      <c r="AF150" s="93"/>
      <c r="AG150" s="34"/>
    </row>
    <row r="151" spans="1:34" s="11" customFormat="1" ht="19.149999999999999" hidden="1" customHeight="1" x14ac:dyDescent="0.2">
      <c r="A151" s="12" t="s">
        <v>135</v>
      </c>
      <c r="B151" s="28" t="e">
        <f>B150/B149</f>
        <v>#DIV/0!</v>
      </c>
      <c r="C151" s="28" t="e">
        <f>C150/C149</f>
        <v>#DIV/0!</v>
      </c>
      <c r="D151" s="13"/>
      <c r="E151" s="30" t="e">
        <f t="shared" ref="E151:AG151" si="30">E150/E149</f>
        <v>#DIV/0!</v>
      </c>
      <c r="F151" s="30" t="e">
        <f t="shared" si="30"/>
        <v>#DIV/0!</v>
      </c>
      <c r="G151" s="30" t="e">
        <f t="shared" si="30"/>
        <v>#DIV/0!</v>
      </c>
      <c r="H151" s="30" t="e">
        <f t="shared" si="30"/>
        <v>#DIV/0!</v>
      </c>
      <c r="I151" s="30" t="e">
        <f t="shared" si="30"/>
        <v>#DIV/0!</v>
      </c>
      <c r="J151" s="30" t="e">
        <f t="shared" si="30"/>
        <v>#DIV/0!</v>
      </c>
      <c r="K151" s="30"/>
      <c r="L151" s="30" t="e">
        <f t="shared" si="30"/>
        <v>#DIV/0!</v>
      </c>
      <c r="M151" s="30" t="e">
        <f t="shared" si="30"/>
        <v>#DIV/0!</v>
      </c>
      <c r="N151" s="30" t="e">
        <f t="shared" si="30"/>
        <v>#DIV/0!</v>
      </c>
      <c r="O151" s="30" t="e">
        <f t="shared" si="30"/>
        <v>#DIV/0!</v>
      </c>
      <c r="P151" s="30" t="e">
        <f t="shared" si="30"/>
        <v>#DIV/0!</v>
      </c>
      <c r="Q151" s="30" t="e">
        <f t="shared" si="30"/>
        <v>#DIV/0!</v>
      </c>
      <c r="R151" s="30"/>
      <c r="S151" s="30"/>
      <c r="T151" s="30" t="e">
        <f t="shared" si="30"/>
        <v>#DIV/0!</v>
      </c>
      <c r="U151" s="30" t="e">
        <f t="shared" si="30"/>
        <v>#DIV/0!</v>
      </c>
      <c r="V151" s="30"/>
      <c r="W151" s="30"/>
      <c r="X151" s="30" t="e">
        <f t="shared" si="30"/>
        <v>#DIV/0!</v>
      </c>
      <c r="Y151" s="30" t="e">
        <f t="shared" si="30"/>
        <v>#DIV/0!</v>
      </c>
      <c r="Z151" s="30" t="e">
        <f t="shared" si="30"/>
        <v>#DIV/0!</v>
      </c>
      <c r="AA151" s="30" t="e">
        <f t="shared" si="30"/>
        <v>#DIV/0!</v>
      </c>
      <c r="AB151" s="30"/>
      <c r="AC151" s="30" t="e">
        <f t="shared" si="30"/>
        <v>#DIV/0!</v>
      </c>
      <c r="AD151" s="30"/>
      <c r="AE151" s="30"/>
      <c r="AF151" s="30"/>
      <c r="AG151" s="30" t="e">
        <f t="shared" si="30"/>
        <v>#DIV/0!</v>
      </c>
    </row>
    <row r="152" spans="1:34" s="87" customFormat="1" ht="21" hidden="1" customHeight="1" x14ac:dyDescent="0.2">
      <c r="A152" s="85" t="s">
        <v>48</v>
      </c>
      <c r="B152" s="86">
        <f>B149-B150</f>
        <v>0</v>
      </c>
      <c r="C152" s="86">
        <f>C149-C150</f>
        <v>0</v>
      </c>
      <c r="D152" s="86"/>
      <c r="E152" s="86">
        <f t="shared" ref="E152:AG152" si="31">E149-E150</f>
        <v>0</v>
      </c>
      <c r="F152" s="86">
        <f t="shared" si="31"/>
        <v>0</v>
      </c>
      <c r="G152" s="86">
        <f t="shared" si="31"/>
        <v>0</v>
      </c>
      <c r="H152" s="86">
        <f t="shared" si="31"/>
        <v>0</v>
      </c>
      <c r="I152" s="86">
        <f t="shared" si="31"/>
        <v>0</v>
      </c>
      <c r="J152" s="86">
        <f t="shared" si="31"/>
        <v>0</v>
      </c>
      <c r="K152" s="86"/>
      <c r="L152" s="86">
        <f t="shared" si="31"/>
        <v>0</v>
      </c>
      <c r="M152" s="86">
        <f t="shared" si="31"/>
        <v>0</v>
      </c>
      <c r="N152" s="86">
        <f t="shared" si="31"/>
        <v>0</v>
      </c>
      <c r="O152" s="86">
        <f t="shared" si="31"/>
        <v>0</v>
      </c>
      <c r="P152" s="86">
        <f t="shared" si="31"/>
        <v>0</v>
      </c>
      <c r="Q152" s="86">
        <f t="shared" si="31"/>
        <v>0</v>
      </c>
      <c r="R152" s="86"/>
      <c r="S152" s="86"/>
      <c r="T152" s="86">
        <f t="shared" si="31"/>
        <v>0</v>
      </c>
      <c r="U152" s="86">
        <f t="shared" si="31"/>
        <v>0</v>
      </c>
      <c r="V152" s="86"/>
      <c r="W152" s="86"/>
      <c r="X152" s="86">
        <f t="shared" si="31"/>
        <v>0</v>
      </c>
      <c r="Y152" s="86">
        <f t="shared" si="31"/>
        <v>0</v>
      </c>
      <c r="Z152" s="86">
        <f t="shared" si="31"/>
        <v>0</v>
      </c>
      <c r="AA152" s="86">
        <f t="shared" si="31"/>
        <v>0</v>
      </c>
      <c r="AB152" s="86"/>
      <c r="AC152" s="86">
        <f t="shared" si="31"/>
        <v>0</v>
      </c>
      <c r="AD152" s="86"/>
      <c r="AE152" s="86"/>
      <c r="AF152" s="86"/>
      <c r="AG152" s="86">
        <f t="shared" si="31"/>
        <v>0</v>
      </c>
    </row>
    <row r="153" spans="1:34" s="11" customFormat="1" ht="22.9" hidden="1" customHeight="1" x14ac:dyDescent="0.2">
      <c r="A153" s="12" t="s">
        <v>137</v>
      </c>
      <c r="B153" s="34"/>
      <c r="C153" s="22"/>
      <c r="D153" s="14" t="e">
        <f t="shared" si="29"/>
        <v>#DIV/0!</v>
      </c>
      <c r="E153" s="34"/>
      <c r="F153" s="34"/>
      <c r="G153" s="34"/>
      <c r="H153" s="34"/>
      <c r="I153" s="34"/>
      <c r="J153" s="34"/>
      <c r="K153" s="93"/>
      <c r="L153" s="34"/>
      <c r="M153" s="34"/>
      <c r="N153" s="34"/>
      <c r="O153" s="34"/>
      <c r="P153" s="34"/>
      <c r="Q153" s="34"/>
      <c r="R153" s="93"/>
      <c r="S153" s="93"/>
      <c r="T153" s="34"/>
      <c r="U153" s="34"/>
      <c r="V153" s="93"/>
      <c r="W153" s="93"/>
      <c r="X153" s="34"/>
      <c r="Y153" s="34"/>
      <c r="Z153" s="34"/>
      <c r="AA153" s="34"/>
      <c r="AB153" s="93"/>
      <c r="AC153" s="34"/>
      <c r="AD153" s="93"/>
      <c r="AE153" s="93"/>
      <c r="AF153" s="93"/>
      <c r="AG153" s="34"/>
    </row>
    <row r="154" spans="1:34" s="11" customFormat="1" ht="30" hidden="1" customHeight="1" x14ac:dyDescent="0.2">
      <c r="A154" s="27" t="s">
        <v>58</v>
      </c>
      <c r="B154" s="20"/>
      <c r="C154" s="23">
        <f>SUM(E154:AG154)</f>
        <v>0</v>
      </c>
      <c r="D154" s="13" t="e">
        <f t="shared" si="29"/>
        <v>#DIV/0!</v>
      </c>
      <c r="E154" s="34"/>
      <c r="F154" s="34"/>
      <c r="G154" s="34"/>
      <c r="H154" s="34"/>
      <c r="I154" s="34"/>
      <c r="J154" s="34"/>
      <c r="K154" s="93"/>
      <c r="L154" s="34"/>
      <c r="M154" s="34"/>
      <c r="N154" s="34"/>
      <c r="O154" s="34"/>
      <c r="P154" s="34"/>
      <c r="Q154" s="34"/>
      <c r="R154" s="93"/>
      <c r="S154" s="93"/>
      <c r="T154" s="34"/>
      <c r="U154" s="34"/>
      <c r="V154" s="93"/>
      <c r="W154" s="93"/>
      <c r="X154" s="34"/>
      <c r="Y154" s="34"/>
      <c r="Z154" s="34"/>
      <c r="AA154" s="34"/>
      <c r="AB154" s="93"/>
      <c r="AC154" s="34"/>
      <c r="AD154" s="93"/>
      <c r="AE154" s="93"/>
      <c r="AF154" s="93"/>
      <c r="AG154" s="34"/>
    </row>
    <row r="155" spans="1:34" s="11" customFormat="1" ht="31.15" hidden="1" customHeight="1" x14ac:dyDescent="0.2">
      <c r="A155" s="12" t="s">
        <v>5</v>
      </c>
      <c r="B155" s="13" t="e">
        <f>B154/B153</f>
        <v>#DIV/0!</v>
      </c>
      <c r="C155" s="8" t="e">
        <f>C154/C153</f>
        <v>#DIV/0!</v>
      </c>
      <c r="D155" s="13"/>
      <c r="E155" s="24" t="e">
        <f t="shared" ref="E155:AG155" si="32">E154/E153</f>
        <v>#DIV/0!</v>
      </c>
      <c r="F155" s="24" t="e">
        <f t="shared" si="32"/>
        <v>#DIV/0!</v>
      </c>
      <c r="G155" s="24" t="e">
        <f t="shared" si="32"/>
        <v>#DIV/0!</v>
      </c>
      <c r="H155" s="24" t="e">
        <f t="shared" si="32"/>
        <v>#DIV/0!</v>
      </c>
      <c r="I155" s="24" t="e">
        <f t="shared" si="32"/>
        <v>#DIV/0!</v>
      </c>
      <c r="J155" s="24" t="e">
        <f t="shared" si="32"/>
        <v>#DIV/0!</v>
      </c>
      <c r="K155" s="24"/>
      <c r="L155" s="24" t="e">
        <f t="shared" si="32"/>
        <v>#DIV/0!</v>
      </c>
      <c r="M155" s="24" t="e">
        <f t="shared" si="32"/>
        <v>#DIV/0!</v>
      </c>
      <c r="N155" s="24" t="e">
        <f t="shared" si="32"/>
        <v>#DIV/0!</v>
      </c>
      <c r="O155" s="24" t="e">
        <f t="shared" si="32"/>
        <v>#DIV/0!</v>
      </c>
      <c r="P155" s="24" t="e">
        <f t="shared" si="32"/>
        <v>#DIV/0!</v>
      </c>
      <c r="Q155" s="24" t="e">
        <f t="shared" si="32"/>
        <v>#DIV/0!</v>
      </c>
      <c r="R155" s="24"/>
      <c r="S155" s="24"/>
      <c r="T155" s="24" t="e">
        <f t="shared" si="32"/>
        <v>#DIV/0!</v>
      </c>
      <c r="U155" s="24" t="e">
        <f t="shared" si="32"/>
        <v>#DIV/0!</v>
      </c>
      <c r="V155" s="24"/>
      <c r="W155" s="24"/>
      <c r="X155" s="24" t="e">
        <f t="shared" si="32"/>
        <v>#DIV/0!</v>
      </c>
      <c r="Y155" s="24" t="e">
        <f t="shared" si="32"/>
        <v>#DIV/0!</v>
      </c>
      <c r="Z155" s="24" t="e">
        <f t="shared" si="32"/>
        <v>#DIV/0!</v>
      </c>
      <c r="AA155" s="24" t="e">
        <f t="shared" si="32"/>
        <v>#DIV/0!</v>
      </c>
      <c r="AB155" s="24"/>
      <c r="AC155" s="24" t="e">
        <f t="shared" si="32"/>
        <v>#DIV/0!</v>
      </c>
      <c r="AD155" s="24"/>
      <c r="AE155" s="24"/>
      <c r="AF155" s="24"/>
      <c r="AG155" s="24" t="e">
        <f t="shared" si="32"/>
        <v>#DIV/0!</v>
      </c>
    </row>
    <row r="156" spans="1:34" s="11" customFormat="1" ht="30" hidden="1" customHeight="1" x14ac:dyDescent="0.2">
      <c r="A156" s="27" t="s">
        <v>50</v>
      </c>
      <c r="B156" s="55" t="e">
        <f>B154/B150*10</f>
        <v>#DIV/0!</v>
      </c>
      <c r="C156" s="55" t="e">
        <f>C154/C150*10</f>
        <v>#DIV/0!</v>
      </c>
      <c r="D156" s="13" t="e">
        <f t="shared" si="29"/>
        <v>#DIV/0!</v>
      </c>
      <c r="E156" s="53" t="e">
        <f t="shared" ref="E156:Q156" si="33">E154/E150*10</f>
        <v>#DIV/0!</v>
      </c>
      <c r="F156" s="53" t="e">
        <f t="shared" si="33"/>
        <v>#DIV/0!</v>
      </c>
      <c r="G156" s="53" t="e">
        <f t="shared" si="33"/>
        <v>#DIV/0!</v>
      </c>
      <c r="H156" s="53" t="e">
        <f t="shared" si="33"/>
        <v>#DIV/0!</v>
      </c>
      <c r="I156" s="53" t="e">
        <f t="shared" si="33"/>
        <v>#DIV/0!</v>
      </c>
      <c r="J156" s="53" t="e">
        <f t="shared" si="33"/>
        <v>#DIV/0!</v>
      </c>
      <c r="K156" s="53"/>
      <c r="L156" s="53" t="e">
        <f t="shared" si="33"/>
        <v>#DIV/0!</v>
      </c>
      <c r="M156" s="53" t="e">
        <f t="shared" si="33"/>
        <v>#DIV/0!</v>
      </c>
      <c r="N156" s="53" t="e">
        <f t="shared" si="33"/>
        <v>#DIV/0!</v>
      </c>
      <c r="O156" s="53" t="e">
        <f t="shared" si="33"/>
        <v>#DIV/0!</v>
      </c>
      <c r="P156" s="53" t="e">
        <f t="shared" si="33"/>
        <v>#DIV/0!</v>
      </c>
      <c r="Q156" s="53" t="e">
        <f t="shared" si="33"/>
        <v>#DIV/0!</v>
      </c>
      <c r="R156" s="53"/>
      <c r="S156" s="53"/>
      <c r="T156" s="53" t="e">
        <f t="shared" ref="T156:Z156" si="34">T154/T150*10</f>
        <v>#DIV/0!</v>
      </c>
      <c r="U156" s="53" t="e">
        <f t="shared" si="34"/>
        <v>#DIV/0!</v>
      </c>
      <c r="V156" s="53"/>
      <c r="W156" s="53"/>
      <c r="X156" s="53" t="e">
        <f t="shared" si="34"/>
        <v>#DIV/0!</v>
      </c>
      <c r="Y156" s="53" t="e">
        <f t="shared" si="34"/>
        <v>#DIV/0!</v>
      </c>
      <c r="Z156" s="53" t="e">
        <f t="shared" si="34"/>
        <v>#DIV/0!</v>
      </c>
      <c r="AA156" s="53" t="e">
        <f>AA154/AA150*10</f>
        <v>#DIV/0!</v>
      </c>
      <c r="AB156" s="53"/>
      <c r="AC156" s="53" t="e">
        <f>AC154/AC150*10</f>
        <v>#DIV/0!</v>
      </c>
      <c r="AD156" s="53"/>
      <c r="AE156" s="53"/>
      <c r="AF156" s="53"/>
      <c r="AG156" s="53" t="e">
        <f>AG154/AG150*10</f>
        <v>#DIV/0!</v>
      </c>
    </row>
    <row r="157" spans="1:34" s="11" customFormat="1" ht="30" hidden="1" customHeight="1" outlineLevel="1" x14ac:dyDescent="0.2">
      <c r="A157" s="10" t="s">
        <v>59</v>
      </c>
      <c r="B157" s="7"/>
      <c r="C157" s="23" t="e">
        <f>E157+F157+G157+H157+I157+J157+L157+M157+N157+O157+P157+Q157+T157+U157+X157+Y157+#REF!+Z157+AA157+AC157+AG157</f>
        <v>#REF!</v>
      </c>
      <c r="D157" s="13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</row>
    <row r="158" spans="1:34" s="11" customFormat="1" ht="30" hidden="1" customHeight="1" x14ac:dyDescent="0.2">
      <c r="A158" s="10" t="s">
        <v>60</v>
      </c>
      <c r="B158" s="52"/>
      <c r="C158" s="23">
        <f>SUM(E158:AG158)</f>
        <v>0</v>
      </c>
      <c r="D158" s="13"/>
      <c r="E158" s="53"/>
      <c r="F158" s="53"/>
      <c r="G158" s="54"/>
      <c r="H158" s="53"/>
      <c r="I158" s="53"/>
      <c r="J158" s="53"/>
      <c r="K158" s="53"/>
      <c r="L158" s="53"/>
      <c r="M158" s="22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49"/>
      <c r="Z158" s="53"/>
      <c r="AA158" s="53"/>
      <c r="AB158" s="53"/>
      <c r="AC158" s="52"/>
      <c r="AD158" s="52"/>
      <c r="AE158" s="52"/>
      <c r="AF158" s="52"/>
      <c r="AG158" s="53"/>
    </row>
    <row r="159" spans="1:34" s="11" customFormat="1" ht="30" hidden="1" customHeight="1" outlineLevel="1" x14ac:dyDescent="0.2">
      <c r="A159" s="10" t="s">
        <v>61</v>
      </c>
      <c r="B159" s="51"/>
      <c r="C159" s="51" t="e">
        <f>C157-C158</f>
        <v>#REF!</v>
      </c>
      <c r="D159" s="13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spans="1:34" s="11" customFormat="1" ht="30" hidden="1" customHeight="1" outlineLevel="1" x14ac:dyDescent="0.2">
      <c r="A160" s="50" t="s">
        <v>126</v>
      </c>
      <c r="B160" s="20"/>
      <c r="C160" s="23">
        <f>SUM(E160:AG160)</f>
        <v>0</v>
      </c>
      <c r="D160" s="13" t="e">
        <f t="shared" si="29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93"/>
      <c r="W160" s="93"/>
      <c r="X160" s="34"/>
      <c r="Y160" s="34"/>
      <c r="Z160" s="34"/>
      <c r="AA160" s="34"/>
      <c r="AB160" s="93"/>
      <c r="AC160" s="34"/>
      <c r="AD160" s="93"/>
      <c r="AE160" s="93"/>
      <c r="AF160" s="93"/>
      <c r="AG160" s="34"/>
    </row>
    <row r="161" spans="1:33" s="11" customFormat="1" ht="27" hidden="1" customHeight="1" x14ac:dyDescent="0.2">
      <c r="A161" s="12" t="s">
        <v>135</v>
      </c>
      <c r="B161" s="28" t="e">
        <f>B160/B159</f>
        <v>#DIV/0!</v>
      </c>
      <c r="C161" s="28" t="e">
        <f>C160/C159</f>
        <v>#REF!</v>
      </c>
      <c r="D161" s="13"/>
      <c r="E161" s="24" t="e">
        <f>E160/E159</f>
        <v>#DIV/0!</v>
      </c>
      <c r="F161" s="24" t="e">
        <f t="shared" ref="F161:AG161" si="35">F160/F159</f>
        <v>#DIV/0!</v>
      </c>
      <c r="G161" s="24" t="e">
        <f t="shared" si="35"/>
        <v>#DIV/0!</v>
      </c>
      <c r="H161" s="24" t="e">
        <f t="shared" si="35"/>
        <v>#DIV/0!</v>
      </c>
      <c r="I161" s="24" t="e">
        <f t="shared" si="35"/>
        <v>#DIV/0!</v>
      </c>
      <c r="J161" s="24" t="e">
        <f t="shared" si="35"/>
        <v>#DIV/0!</v>
      </c>
      <c r="K161" s="24"/>
      <c r="L161" s="24" t="e">
        <f t="shared" si="35"/>
        <v>#DIV/0!</v>
      </c>
      <c r="M161" s="24" t="e">
        <f t="shared" si="35"/>
        <v>#DIV/0!</v>
      </c>
      <c r="N161" s="24" t="e">
        <f t="shared" si="35"/>
        <v>#DIV/0!</v>
      </c>
      <c r="O161" s="24" t="e">
        <f t="shared" si="35"/>
        <v>#DIV/0!</v>
      </c>
      <c r="P161" s="24" t="e">
        <f t="shared" si="35"/>
        <v>#DIV/0!</v>
      </c>
      <c r="Q161" s="24" t="e">
        <f t="shared" si="35"/>
        <v>#DIV/0!</v>
      </c>
      <c r="R161" s="24"/>
      <c r="S161" s="24"/>
      <c r="T161" s="24"/>
      <c r="U161" s="24" t="e">
        <f t="shared" si="35"/>
        <v>#DIV/0!</v>
      </c>
      <c r="V161" s="24"/>
      <c r="W161" s="24"/>
      <c r="X161" s="24" t="e">
        <f t="shared" si="35"/>
        <v>#DIV/0!</v>
      </c>
      <c r="Y161" s="24" t="e">
        <f t="shared" si="35"/>
        <v>#DIV/0!</v>
      </c>
      <c r="Z161" s="24" t="e">
        <f t="shared" si="35"/>
        <v>#DIV/0!</v>
      </c>
      <c r="AA161" s="24" t="e">
        <f t="shared" si="35"/>
        <v>#DIV/0!</v>
      </c>
      <c r="AB161" s="24"/>
      <c r="AC161" s="24" t="e">
        <f t="shared" si="35"/>
        <v>#DIV/0!</v>
      </c>
      <c r="AD161" s="24"/>
      <c r="AE161" s="24"/>
      <c r="AF161" s="24"/>
      <c r="AG161" s="24" t="e">
        <f t="shared" si="35"/>
        <v>#DIV/0!</v>
      </c>
    </row>
    <row r="162" spans="1:33" s="11" customFormat="1" ht="31.15" hidden="1" customHeight="1" x14ac:dyDescent="0.2">
      <c r="A162" s="12" t="s">
        <v>138</v>
      </c>
      <c r="B162" s="34"/>
      <c r="C162" s="34"/>
      <c r="D162" s="14" t="e">
        <f t="shared" si="29"/>
        <v>#DIV/0!</v>
      </c>
      <c r="E162" s="34"/>
      <c r="F162" s="34"/>
      <c r="G162" s="34"/>
      <c r="H162" s="34"/>
      <c r="I162" s="34"/>
      <c r="J162" s="34"/>
      <c r="K162" s="93"/>
      <c r="L162" s="34"/>
      <c r="M162" s="34"/>
      <c r="N162" s="34"/>
      <c r="O162" s="34"/>
      <c r="P162" s="34"/>
      <c r="Q162" s="34"/>
      <c r="R162" s="93"/>
      <c r="S162" s="93"/>
      <c r="T162" s="34"/>
      <c r="U162" s="34"/>
      <c r="V162" s="93"/>
      <c r="W162" s="93"/>
      <c r="X162" s="34"/>
      <c r="Y162" s="34"/>
      <c r="Z162" s="34"/>
      <c r="AA162" s="34"/>
      <c r="AB162" s="93"/>
      <c r="AC162" s="34"/>
      <c r="AD162" s="93"/>
      <c r="AE162" s="93"/>
      <c r="AF162" s="93"/>
      <c r="AG162" s="34"/>
    </row>
    <row r="163" spans="1:33" s="11" customFormat="1" ht="30" hidden="1" customHeight="1" x14ac:dyDescent="0.2">
      <c r="A163" s="27" t="s">
        <v>62</v>
      </c>
      <c r="B163" s="20"/>
      <c r="C163" s="23">
        <f>SUM(E163:AG163)</f>
        <v>0</v>
      </c>
      <c r="D163" s="13" t="e">
        <f t="shared" si="29"/>
        <v>#DIV/0!</v>
      </c>
      <c r="E163" s="34"/>
      <c r="F163" s="34"/>
      <c r="G163" s="34"/>
      <c r="H163" s="34"/>
      <c r="I163" s="34"/>
      <c r="J163" s="34"/>
      <c r="K163" s="93"/>
      <c r="L163" s="34"/>
      <c r="M163" s="34"/>
      <c r="N163" s="34"/>
      <c r="O163" s="34"/>
      <c r="P163" s="34"/>
      <c r="Q163" s="34"/>
      <c r="R163" s="93"/>
      <c r="S163" s="93"/>
      <c r="T163" s="34"/>
      <c r="U163" s="34"/>
      <c r="V163" s="93"/>
      <c r="W163" s="93"/>
      <c r="X163" s="34"/>
      <c r="Y163" s="34"/>
      <c r="Z163" s="34"/>
      <c r="AA163" s="34"/>
      <c r="AB163" s="93"/>
      <c r="AC163" s="34"/>
      <c r="AD163" s="93"/>
      <c r="AE163" s="93"/>
      <c r="AF163" s="93"/>
      <c r="AG163" s="34"/>
    </row>
    <row r="164" spans="1:33" s="11" customFormat="1" ht="30" hidden="1" customHeight="1" x14ac:dyDescent="0.2">
      <c r="A164" s="12" t="s">
        <v>5</v>
      </c>
      <c r="B164" s="25" t="e">
        <f>B163/B162</f>
        <v>#DIV/0!</v>
      </c>
      <c r="C164" s="25" t="e">
        <f>C163/C162</f>
        <v>#DIV/0!</v>
      </c>
      <c r="D164" s="8"/>
      <c r="E164" s="25" t="e">
        <f t="shared" ref="E164:N164" si="36">E163/E162</f>
        <v>#DIV/0!</v>
      </c>
      <c r="F164" s="25" t="e">
        <f t="shared" si="36"/>
        <v>#DIV/0!</v>
      </c>
      <c r="G164" s="25" t="e">
        <f t="shared" si="36"/>
        <v>#DIV/0!</v>
      </c>
      <c r="H164" s="25" t="e">
        <f t="shared" si="36"/>
        <v>#DIV/0!</v>
      </c>
      <c r="I164" s="25" t="e">
        <f t="shared" si="36"/>
        <v>#DIV/0!</v>
      </c>
      <c r="J164" s="25" t="e">
        <f t="shared" si="36"/>
        <v>#DIV/0!</v>
      </c>
      <c r="K164" s="92"/>
      <c r="L164" s="25" t="e">
        <f t="shared" si="36"/>
        <v>#DIV/0!</v>
      </c>
      <c r="M164" s="25" t="e">
        <f t="shared" si="36"/>
        <v>#DIV/0!</v>
      </c>
      <c r="N164" s="25" t="e">
        <f t="shared" si="36"/>
        <v>#DIV/0!</v>
      </c>
      <c r="O164" s="25"/>
      <c r="P164" s="25" t="e">
        <f>P163/P162</f>
        <v>#DIV/0!</v>
      </c>
      <c r="Q164" s="25" t="e">
        <f>Q163/Q162</f>
        <v>#DIV/0!</v>
      </c>
      <c r="R164" s="92"/>
      <c r="S164" s="92"/>
      <c r="T164" s="25"/>
      <c r="U164" s="25" t="e">
        <f>U163/U162</f>
        <v>#DIV/0!</v>
      </c>
      <c r="V164" s="92"/>
      <c r="W164" s="92"/>
      <c r="X164" s="25" t="e">
        <f>X163/X162</f>
        <v>#DIV/0!</v>
      </c>
      <c r="Y164" s="25" t="e">
        <f>Y163/Y162</f>
        <v>#DIV/0!</v>
      </c>
      <c r="Z164" s="25"/>
      <c r="AA164" s="25" t="e">
        <f>AA163/AA162</f>
        <v>#DIV/0!</v>
      </c>
      <c r="AB164" s="92"/>
      <c r="AC164" s="25" t="e">
        <f>AC163/AC162</f>
        <v>#DIV/0!</v>
      </c>
      <c r="AD164" s="92"/>
      <c r="AE164" s="92"/>
      <c r="AF164" s="92"/>
      <c r="AG164" s="25" t="e">
        <f>AG163/AG162</f>
        <v>#DIV/0!</v>
      </c>
    </row>
    <row r="165" spans="1:33" s="11" customFormat="1" ht="30" hidden="1" customHeight="1" x14ac:dyDescent="0.2">
      <c r="A165" s="27" t="s">
        <v>50</v>
      </c>
      <c r="B165" s="55" t="e">
        <f>B163/B160*10</f>
        <v>#DIV/0!</v>
      </c>
      <c r="C165" s="55" t="e">
        <f>C163/C160*10</f>
        <v>#DIV/0!</v>
      </c>
      <c r="D165" s="13" t="e">
        <f t="shared" si="29"/>
        <v>#DIV/0!</v>
      </c>
      <c r="E165" s="53" t="e">
        <f>E163/E160*10</f>
        <v>#DIV/0!</v>
      </c>
      <c r="F165" s="53" t="e">
        <f>F163/F160*10</f>
        <v>#DIV/0!</v>
      </c>
      <c r="G165" s="53" t="e">
        <f>G163/G160*10</f>
        <v>#DIV/0!</v>
      </c>
      <c r="H165" s="53" t="e">
        <f t="shared" ref="H165:O165" si="37">H163/H160*10</f>
        <v>#DIV/0!</v>
      </c>
      <c r="I165" s="53" t="e">
        <f t="shared" si="37"/>
        <v>#DIV/0!</v>
      </c>
      <c r="J165" s="53" t="e">
        <f t="shared" si="37"/>
        <v>#DIV/0!</v>
      </c>
      <c r="K165" s="53"/>
      <c r="L165" s="53" t="e">
        <f t="shared" si="37"/>
        <v>#DIV/0!</v>
      </c>
      <c r="M165" s="53" t="e">
        <f t="shared" si="37"/>
        <v>#DIV/0!</v>
      </c>
      <c r="N165" s="53" t="e">
        <f t="shared" si="37"/>
        <v>#DIV/0!</v>
      </c>
      <c r="O165" s="53" t="e">
        <f t="shared" si="37"/>
        <v>#DIV/0!</v>
      </c>
      <c r="P165" s="53" t="e">
        <f>P163/P160*10</f>
        <v>#DIV/0!</v>
      </c>
      <c r="Q165" s="53" t="e">
        <f>Q163/Q160*10</f>
        <v>#DIV/0!</v>
      </c>
      <c r="R165" s="53"/>
      <c r="S165" s="53"/>
      <c r="T165" s="53"/>
      <c r="U165" s="53" t="e">
        <f t="shared" ref="U165:AG165" si="38">U163/U160*10</f>
        <v>#DIV/0!</v>
      </c>
      <c r="V165" s="53"/>
      <c r="W165" s="53"/>
      <c r="X165" s="53" t="e">
        <f t="shared" si="38"/>
        <v>#DIV/0!</v>
      </c>
      <c r="Y165" s="53" t="e">
        <f t="shared" si="38"/>
        <v>#DIV/0!</v>
      </c>
      <c r="Z165" s="53" t="e">
        <f t="shared" si="38"/>
        <v>#DIV/0!</v>
      </c>
      <c r="AA165" s="53" t="e">
        <f t="shared" si="38"/>
        <v>#DIV/0!</v>
      </c>
      <c r="AB165" s="53"/>
      <c r="AC165" s="53" t="e">
        <f t="shared" si="38"/>
        <v>#DIV/0!</v>
      </c>
      <c r="AD165" s="53"/>
      <c r="AE165" s="53"/>
      <c r="AF165" s="53"/>
      <c r="AG165" s="53" t="e">
        <f t="shared" si="38"/>
        <v>#DIV/0!</v>
      </c>
    </row>
    <row r="166" spans="1:33" s="11" customFormat="1" ht="30" hidden="1" customHeight="1" outlineLevel="1" x14ac:dyDescent="0.2">
      <c r="A166" s="50" t="s">
        <v>127</v>
      </c>
      <c r="B166" s="20"/>
      <c r="C166" s="23">
        <f>SUM(E166:AG166)</f>
        <v>0</v>
      </c>
      <c r="D166" s="13" t="e">
        <f t="shared" si="29"/>
        <v>#DIV/0!</v>
      </c>
      <c r="E166" s="33"/>
      <c r="F166" s="32"/>
      <c r="G166" s="5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56"/>
      <c r="Y166" s="32"/>
      <c r="Z166" s="32"/>
      <c r="AA166" s="32"/>
      <c r="AB166" s="32"/>
      <c r="AC166" s="32"/>
      <c r="AD166" s="32"/>
      <c r="AE166" s="32"/>
      <c r="AF166" s="32"/>
      <c r="AG166" s="32"/>
    </row>
    <row r="167" spans="1:33" s="11" customFormat="1" ht="30" hidden="1" customHeight="1" x14ac:dyDescent="0.2">
      <c r="A167" s="27" t="s">
        <v>128</v>
      </c>
      <c r="B167" s="20"/>
      <c r="C167" s="23">
        <f>SUM(E167:AG167)</f>
        <v>0</v>
      </c>
      <c r="D167" s="13" t="e">
        <f t="shared" si="29"/>
        <v>#DIV/0!</v>
      </c>
      <c r="E167" s="33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56"/>
      <c r="Y167" s="32"/>
      <c r="Z167" s="32"/>
      <c r="AA167" s="32"/>
      <c r="AB167" s="32"/>
      <c r="AC167" s="32"/>
      <c r="AD167" s="32"/>
      <c r="AE167" s="32"/>
      <c r="AF167" s="32"/>
      <c r="AG167" s="32"/>
    </row>
    <row r="168" spans="1:33" s="11" customFormat="1" ht="30" hidden="1" customHeight="1" x14ac:dyDescent="0.2">
      <c r="A168" s="27" t="s">
        <v>50</v>
      </c>
      <c r="B168" s="55" t="e">
        <f>B167/B166*10</f>
        <v>#DIV/0!</v>
      </c>
      <c r="C168" s="55" t="e">
        <f>C167/C166*10</f>
        <v>#DIV/0!</v>
      </c>
      <c r="D168" s="13" t="e">
        <f t="shared" si="29"/>
        <v>#DIV/0!</v>
      </c>
      <c r="E168" s="33"/>
      <c r="F168" s="53"/>
      <c r="G168" s="53" t="e">
        <f>G167/G166*10</f>
        <v>#DIV/0!</v>
      </c>
      <c r="H168" s="53"/>
      <c r="I168" s="53"/>
      <c r="J168" s="53"/>
      <c r="K168" s="53"/>
      <c r="L168" s="53"/>
      <c r="M168" s="53" t="e">
        <f>M167/M166*10</f>
        <v>#DIV/0!</v>
      </c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33"/>
      <c r="AA168" s="53"/>
      <c r="AB168" s="53"/>
      <c r="AC168" s="33"/>
      <c r="AD168" s="33"/>
      <c r="AE168" s="33"/>
      <c r="AF168" s="33"/>
      <c r="AG168" s="53" t="e">
        <f>AG167/AG166*10</f>
        <v>#DIV/0!</v>
      </c>
    </row>
    <row r="169" spans="1:33" s="11" customFormat="1" ht="30" hidden="1" customHeight="1" outlineLevel="1" x14ac:dyDescent="0.2">
      <c r="A169" s="50" t="s">
        <v>63</v>
      </c>
      <c r="B169" s="17"/>
      <c r="C169" s="48">
        <f>SUM(E169:AG169)</f>
        <v>0</v>
      </c>
      <c r="D169" s="13" t="e">
        <f t="shared" si="29"/>
        <v>#DIV/0!</v>
      </c>
      <c r="E169" s="33"/>
      <c r="F169" s="32"/>
      <c r="G169" s="53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56"/>
      <c r="Y169" s="32"/>
      <c r="Z169" s="32"/>
      <c r="AA169" s="32"/>
      <c r="AB169" s="32"/>
      <c r="AC169" s="32"/>
      <c r="AD169" s="32"/>
      <c r="AE169" s="32"/>
      <c r="AF169" s="32"/>
      <c r="AG169" s="32"/>
    </row>
    <row r="170" spans="1:33" s="11" customFormat="1" ht="30" hidden="1" customHeight="1" x14ac:dyDescent="0.2">
      <c r="A170" s="27" t="s">
        <v>64</v>
      </c>
      <c r="B170" s="17"/>
      <c r="C170" s="48">
        <f>SUM(E170:AG170)</f>
        <v>0</v>
      </c>
      <c r="D170" s="13" t="e">
        <f t="shared" si="29"/>
        <v>#DIV/0!</v>
      </c>
      <c r="E170" s="33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56"/>
      <c r="Y170" s="32"/>
      <c r="Z170" s="32"/>
      <c r="AA170" s="56"/>
      <c r="AB170" s="56"/>
      <c r="AC170" s="32"/>
      <c r="AD170" s="32"/>
      <c r="AE170" s="32"/>
      <c r="AF170" s="32"/>
      <c r="AG170" s="32"/>
    </row>
    <row r="171" spans="1:33" s="11" customFormat="1" ht="30" hidden="1" customHeight="1" x14ac:dyDescent="0.2">
      <c r="A171" s="27" t="s">
        <v>50</v>
      </c>
      <c r="B171" s="55" t="e">
        <f>B170/B169*10</f>
        <v>#DIV/0!</v>
      </c>
      <c r="C171" s="55" t="e">
        <f>C170/C169*10</f>
        <v>#DIV/0!</v>
      </c>
      <c r="D171" s="13" t="e">
        <f t="shared" si="29"/>
        <v>#DIV/0!</v>
      </c>
      <c r="E171" s="33"/>
      <c r="F171" s="53"/>
      <c r="G171" s="53"/>
      <c r="H171" s="53" t="e">
        <f>H170/H169*10</f>
        <v>#DIV/0!</v>
      </c>
      <c r="I171" s="53"/>
      <c r="J171" s="53"/>
      <c r="K171" s="53"/>
      <c r="L171" s="53"/>
      <c r="M171" s="53"/>
      <c r="N171" s="53"/>
      <c r="O171" s="53" t="e">
        <f>O170/O169*10</f>
        <v>#DIV/0!</v>
      </c>
      <c r="P171" s="53"/>
      <c r="Q171" s="53"/>
      <c r="R171" s="53"/>
      <c r="S171" s="53"/>
      <c r="T171" s="53"/>
      <c r="U171" s="53" t="e">
        <f>U170/U169*10</f>
        <v>#DIV/0!</v>
      </c>
      <c r="V171" s="53"/>
      <c r="W171" s="53"/>
      <c r="X171" s="53" t="e">
        <f>X170/X169*10</f>
        <v>#DIV/0!</v>
      </c>
      <c r="Y171" s="53"/>
      <c r="Z171" s="53"/>
      <c r="AA171" s="53" t="e">
        <f>AA170/AA169*10</f>
        <v>#DIV/0!</v>
      </c>
      <c r="AB171" s="53"/>
      <c r="AC171" s="33"/>
      <c r="AD171" s="33"/>
      <c r="AE171" s="33"/>
      <c r="AF171" s="33"/>
      <c r="AG171" s="33"/>
    </row>
    <row r="172" spans="1:33" s="11" customFormat="1" ht="30" hidden="1" customHeight="1" x14ac:dyDescent="0.2">
      <c r="A172" s="50" t="s">
        <v>108</v>
      </c>
      <c r="B172" s="55"/>
      <c r="C172" s="48">
        <f>SUM(E172:AG172)</f>
        <v>0</v>
      </c>
      <c r="D172" s="13" t="e">
        <f t="shared" si="29"/>
        <v>#DIV/0!</v>
      </c>
      <c r="E172" s="3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33"/>
      <c r="AA172" s="53"/>
      <c r="AB172" s="53"/>
      <c r="AC172" s="33"/>
      <c r="AD172" s="33"/>
      <c r="AE172" s="33"/>
      <c r="AF172" s="33"/>
      <c r="AG172" s="33"/>
    </row>
    <row r="173" spans="1:33" s="11" customFormat="1" ht="30" hidden="1" customHeight="1" x14ac:dyDescent="0.2">
      <c r="A173" s="27" t="s">
        <v>109</v>
      </c>
      <c r="B173" s="55"/>
      <c r="C173" s="48">
        <f>SUM(E173:AG173)</f>
        <v>0</v>
      </c>
      <c r="D173" s="13" t="e">
        <f t="shared" si="29"/>
        <v>#DIV/0!</v>
      </c>
      <c r="E173" s="3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33"/>
      <c r="AA173" s="53"/>
      <c r="AB173" s="53"/>
      <c r="AC173" s="33"/>
      <c r="AD173" s="33"/>
      <c r="AE173" s="33"/>
      <c r="AF173" s="33"/>
      <c r="AG173" s="33"/>
    </row>
    <row r="174" spans="1:33" s="11" customFormat="1" ht="30" hidden="1" customHeight="1" x14ac:dyDescent="0.2">
      <c r="A174" s="27" t="s">
        <v>50</v>
      </c>
      <c r="B174" s="55" t="e">
        <f>B173/B172*10</f>
        <v>#DIV/0!</v>
      </c>
      <c r="C174" s="55" t="e">
        <f>C173/C172*10</f>
        <v>#DIV/0!</v>
      </c>
      <c r="D174" s="13" t="e">
        <f t="shared" si="29"/>
        <v>#DIV/0!</v>
      </c>
      <c r="E174" s="33"/>
      <c r="F174" s="53"/>
      <c r="G174" s="53"/>
      <c r="H174" s="53"/>
      <c r="I174" s="53"/>
      <c r="J174" s="53"/>
      <c r="K174" s="53"/>
      <c r="L174" s="53"/>
      <c r="M174" s="53"/>
      <c r="N174" s="53" t="e">
        <f>N173/N172*10</f>
        <v>#DIV/0!</v>
      </c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 t="e">
        <f>Y173/Y172*10</f>
        <v>#DIV/0!</v>
      </c>
      <c r="Z174" s="33"/>
      <c r="AA174" s="53"/>
      <c r="AB174" s="53"/>
      <c r="AC174" s="33"/>
      <c r="AD174" s="33"/>
      <c r="AE174" s="33"/>
      <c r="AF174" s="33"/>
      <c r="AG174" s="33"/>
    </row>
    <row r="175" spans="1:33" s="11" customFormat="1" ht="30" hidden="1" customHeight="1" x14ac:dyDescent="0.2">
      <c r="A175" s="50" t="s">
        <v>65</v>
      </c>
      <c r="B175" s="23"/>
      <c r="C175" s="23">
        <f>SUM(E175:AG175)</f>
        <v>0</v>
      </c>
      <c r="D175" s="13" t="e">
        <f t="shared" si="29"/>
        <v>#DIV/0!</v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</row>
    <row r="176" spans="1:33" s="11" customFormat="1" ht="30" hidden="1" customHeight="1" x14ac:dyDescent="0.2">
      <c r="A176" s="27" t="s">
        <v>66</v>
      </c>
      <c r="B176" s="23"/>
      <c r="C176" s="23">
        <f>SUM(E176:AG176)</f>
        <v>0</v>
      </c>
      <c r="D176" s="13" t="e">
        <f t="shared" si="29"/>
        <v>#DIV/0!</v>
      </c>
      <c r="E176" s="32"/>
      <c r="F176" s="30"/>
      <c r="G176" s="53"/>
      <c r="H176" s="22"/>
      <c r="I176" s="22"/>
      <c r="J176" s="22"/>
      <c r="K176" s="22"/>
      <c r="L176" s="22"/>
      <c r="M176" s="33"/>
      <c r="N176" s="33"/>
      <c r="O176" s="30"/>
      <c r="P176" s="30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0"/>
    </row>
    <row r="177" spans="1:33" s="11" customFormat="1" ht="30" hidden="1" customHeight="1" x14ac:dyDescent="0.2">
      <c r="A177" s="27" t="s">
        <v>50</v>
      </c>
      <c r="B177" s="48" t="e">
        <f>B176/B175*10</f>
        <v>#DIV/0!</v>
      </c>
      <c r="C177" s="48" t="e">
        <f>C176/C175*10</f>
        <v>#DIV/0!</v>
      </c>
      <c r="D177" s="13" t="e">
        <f t="shared" si="29"/>
        <v>#DIV/0!</v>
      </c>
      <c r="E177" s="49" t="e">
        <f>E176/E175*10</f>
        <v>#DIV/0!</v>
      </c>
      <c r="F177" s="49"/>
      <c r="G177" s="49"/>
      <c r="H177" s="49" t="e">
        <f t="shared" ref="H177:N177" si="39">H176/H175*10</f>
        <v>#DIV/0!</v>
      </c>
      <c r="I177" s="49" t="e">
        <f t="shared" si="39"/>
        <v>#DIV/0!</v>
      </c>
      <c r="J177" s="49" t="e">
        <f t="shared" si="39"/>
        <v>#DIV/0!</v>
      </c>
      <c r="K177" s="49"/>
      <c r="L177" s="49" t="e">
        <f t="shared" si="39"/>
        <v>#DIV/0!</v>
      </c>
      <c r="M177" s="49" t="e">
        <f t="shared" si="39"/>
        <v>#DIV/0!</v>
      </c>
      <c r="N177" s="49" t="e">
        <f t="shared" si="39"/>
        <v>#DIV/0!</v>
      </c>
      <c r="O177" s="22"/>
      <c r="P177" s="22"/>
      <c r="Q177" s="49" t="e">
        <f>Q176/Q175*10</f>
        <v>#DIV/0!</v>
      </c>
      <c r="R177" s="49"/>
      <c r="S177" s="49"/>
      <c r="T177" s="49" t="e">
        <f>T176/T175*10</f>
        <v>#DIV/0!</v>
      </c>
      <c r="U177" s="49"/>
      <c r="V177" s="49"/>
      <c r="W177" s="49"/>
      <c r="X177" s="49" t="e">
        <f t="shared" ref="X177:AC177" si="40">X176/X175*10</f>
        <v>#DIV/0!</v>
      </c>
      <c r="Y177" s="49" t="e">
        <f t="shared" si="40"/>
        <v>#DIV/0!</v>
      </c>
      <c r="Z177" s="49" t="e">
        <f t="shared" si="40"/>
        <v>#DIV/0!</v>
      </c>
      <c r="AA177" s="49" t="e">
        <f t="shared" si="40"/>
        <v>#DIV/0!</v>
      </c>
      <c r="AB177" s="49"/>
      <c r="AC177" s="49" t="e">
        <f t="shared" si="40"/>
        <v>#DIV/0!</v>
      </c>
      <c r="AD177" s="49"/>
      <c r="AE177" s="49"/>
      <c r="AF177" s="49"/>
      <c r="AG177" s="22"/>
    </row>
    <row r="178" spans="1:33" s="11" customFormat="1" ht="30" hidden="1" customHeight="1" x14ac:dyDescent="0.2">
      <c r="A178" s="50" t="s">
        <v>133</v>
      </c>
      <c r="B178" s="23"/>
      <c r="C178" s="23">
        <f>SUM(E178:AG178)</f>
        <v>0</v>
      </c>
      <c r="D178" s="13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</row>
    <row r="179" spans="1:33" s="11" customFormat="1" ht="30" hidden="1" customHeight="1" x14ac:dyDescent="0.2">
      <c r="A179" s="27" t="s">
        <v>134</v>
      </c>
      <c r="B179" s="23"/>
      <c r="C179" s="23">
        <f>SUM(E179:AG179)</f>
        <v>0</v>
      </c>
      <c r="D179" s="13"/>
      <c r="E179" s="32"/>
      <c r="F179" s="30"/>
      <c r="G179" s="53"/>
      <c r="H179" s="22"/>
      <c r="I179" s="22"/>
      <c r="J179" s="22"/>
      <c r="K179" s="22"/>
      <c r="L179" s="22"/>
      <c r="M179" s="33"/>
      <c r="N179" s="33"/>
      <c r="O179" s="22"/>
      <c r="P179" s="30"/>
      <c r="Q179" s="30"/>
      <c r="R179" s="30"/>
      <c r="S179" s="30"/>
      <c r="T179" s="33"/>
      <c r="U179" s="33"/>
      <c r="V179" s="33"/>
      <c r="W179" s="33"/>
      <c r="X179" s="33"/>
      <c r="Y179" s="30"/>
      <c r="Z179" s="33"/>
      <c r="AA179" s="30"/>
      <c r="AB179" s="30"/>
      <c r="AC179" s="33"/>
      <c r="AD179" s="33"/>
      <c r="AE179" s="33"/>
      <c r="AF179" s="33"/>
      <c r="AG179" s="30"/>
    </row>
    <row r="180" spans="1:33" s="11" customFormat="1" ht="30" hidden="1" customHeight="1" x14ac:dyDescent="0.2">
      <c r="A180" s="27" t="s">
        <v>50</v>
      </c>
      <c r="B180" s="48"/>
      <c r="C180" s="48" t="e">
        <f>C179/C178*10</f>
        <v>#DIV/0!</v>
      </c>
      <c r="D180" s="13"/>
      <c r="E180" s="49"/>
      <c r="F180" s="49"/>
      <c r="G180" s="49"/>
      <c r="H180" s="49" t="e">
        <f>H179/H178*10</f>
        <v>#DIV/0!</v>
      </c>
      <c r="I180" s="49" t="e">
        <f>I179/I178*10</f>
        <v>#DIV/0!</v>
      </c>
      <c r="J180" s="49" t="e">
        <f>J179/J178*10</f>
        <v>#DIV/0!</v>
      </c>
      <c r="K180" s="49"/>
      <c r="L180" s="49" t="e">
        <f>L179/L178*10</f>
        <v>#DIV/0!</v>
      </c>
      <c r="M180" s="49"/>
      <c r="N180" s="49" t="e">
        <f>N179/N178*10</f>
        <v>#DIV/0!</v>
      </c>
      <c r="O180" s="49"/>
      <c r="P180" s="22"/>
      <c r="Q180" s="22"/>
      <c r="R180" s="22"/>
      <c r="S180" s="22"/>
      <c r="T180" s="49" t="e">
        <f>T179/T178*10</f>
        <v>#DIV/0!</v>
      </c>
      <c r="U180" s="49" t="e">
        <f>U179/U178*10</f>
        <v>#DIV/0!</v>
      </c>
      <c r="V180" s="49"/>
      <c r="W180" s="49"/>
      <c r="X180" s="49"/>
      <c r="Y180" s="22"/>
      <c r="Z180" s="49" t="e">
        <f>Z179/Z178*10</f>
        <v>#DIV/0!</v>
      </c>
      <c r="AA180" s="49"/>
      <c r="AB180" s="49"/>
      <c r="AC180" s="49" t="e">
        <f>AC179/AC178*10</f>
        <v>#DIV/0!</v>
      </c>
      <c r="AD180" s="49"/>
      <c r="AE180" s="49"/>
      <c r="AF180" s="49"/>
      <c r="AG180" s="22"/>
    </row>
    <row r="181" spans="1:33" s="11" customFormat="1" ht="30" hidden="1" customHeight="1" x14ac:dyDescent="0.2">
      <c r="A181" s="50" t="s">
        <v>129</v>
      </c>
      <c r="B181" s="23">
        <v>75</v>
      </c>
      <c r="C181" s="23">
        <f>SUM(E181:AG181)</f>
        <v>165</v>
      </c>
      <c r="D181" s="13">
        <f>C181/B181</f>
        <v>2.2000000000000002</v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>
        <v>50</v>
      </c>
      <c r="U181" s="32"/>
      <c r="V181" s="32"/>
      <c r="W181" s="32"/>
      <c r="X181" s="32"/>
      <c r="Y181" s="32">
        <v>115</v>
      </c>
      <c r="Z181" s="32"/>
      <c r="AA181" s="32"/>
      <c r="AB181" s="32"/>
      <c r="AC181" s="32"/>
      <c r="AD181" s="32"/>
      <c r="AE181" s="32"/>
      <c r="AF181" s="32"/>
      <c r="AG181" s="32"/>
    </row>
    <row r="182" spans="1:33" s="11" customFormat="1" ht="30" hidden="1" customHeight="1" x14ac:dyDescent="0.2">
      <c r="A182" s="27" t="s">
        <v>130</v>
      </c>
      <c r="B182" s="23">
        <v>83</v>
      </c>
      <c r="C182" s="23">
        <f>SUM(E182:AG182)</f>
        <v>104</v>
      </c>
      <c r="D182" s="13">
        <f t="shared" si="29"/>
        <v>1.2530120481927711</v>
      </c>
      <c r="E182" s="32"/>
      <c r="F182" s="30"/>
      <c r="G182" s="53"/>
      <c r="H182" s="30"/>
      <c r="I182" s="30"/>
      <c r="J182" s="30"/>
      <c r="K182" s="30"/>
      <c r="L182" s="33"/>
      <c r="M182" s="33"/>
      <c r="N182" s="33"/>
      <c r="O182" s="30"/>
      <c r="P182" s="30"/>
      <c r="Q182" s="30"/>
      <c r="R182" s="30"/>
      <c r="S182" s="30"/>
      <c r="T182" s="33">
        <v>20</v>
      </c>
      <c r="U182" s="33"/>
      <c r="V182" s="33"/>
      <c r="W182" s="33"/>
      <c r="X182" s="33"/>
      <c r="Y182" s="33">
        <v>84</v>
      </c>
      <c r="Z182" s="33"/>
      <c r="AA182" s="30"/>
      <c r="AB182" s="30"/>
      <c r="AC182" s="33"/>
      <c r="AD182" s="33"/>
      <c r="AE182" s="33"/>
      <c r="AF182" s="33"/>
      <c r="AG182" s="30"/>
    </row>
    <row r="183" spans="1:33" s="11" customFormat="1" ht="30" hidden="1" customHeight="1" x14ac:dyDescent="0.2">
      <c r="A183" s="27" t="s">
        <v>50</v>
      </c>
      <c r="B183" s="48">
        <f>B182/B181*10</f>
        <v>11.066666666666666</v>
      </c>
      <c r="C183" s="48">
        <f>C182/C181*10</f>
        <v>6.3030303030303028</v>
      </c>
      <c r="D183" s="13">
        <f t="shared" si="29"/>
        <v>0.56955093099671417</v>
      </c>
      <c r="E183" s="49"/>
      <c r="F183" s="49"/>
      <c r="G183" s="49"/>
      <c r="H183" s="22"/>
      <c r="I183" s="22"/>
      <c r="J183" s="22"/>
      <c r="K183" s="22"/>
      <c r="L183" s="49"/>
      <c r="M183" s="49"/>
      <c r="N183" s="49"/>
      <c r="O183" s="22"/>
      <c r="P183" s="22"/>
      <c r="Q183" s="22"/>
      <c r="R183" s="22"/>
      <c r="S183" s="22"/>
      <c r="T183" s="49">
        <f>T182/T181*10</f>
        <v>4</v>
      </c>
      <c r="U183" s="49"/>
      <c r="V183" s="49"/>
      <c r="W183" s="49"/>
      <c r="X183" s="49"/>
      <c r="Y183" s="49">
        <f>Y182/Y181*10</f>
        <v>7.304347826086957</v>
      </c>
      <c r="Z183" s="49"/>
      <c r="AA183" s="49"/>
      <c r="AB183" s="49"/>
      <c r="AC183" s="49"/>
      <c r="AD183" s="49"/>
      <c r="AE183" s="49"/>
      <c r="AF183" s="49"/>
      <c r="AG183" s="22"/>
    </row>
    <row r="184" spans="1:33" s="11" customFormat="1" ht="30" hidden="1" customHeight="1" outlineLevel="1" x14ac:dyDescent="0.2">
      <c r="A184" s="50" t="s">
        <v>67</v>
      </c>
      <c r="B184" s="23"/>
      <c r="C184" s="23">
        <f>SUM(E184:AG184)</f>
        <v>0</v>
      </c>
      <c r="D184" s="13" t="e">
        <f t="shared" si="29"/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</row>
    <row r="185" spans="1:33" s="11" customFormat="1" ht="30" hidden="1" customHeight="1" outlineLevel="1" x14ac:dyDescent="0.2">
      <c r="A185" s="27" t="s">
        <v>68</v>
      </c>
      <c r="B185" s="23"/>
      <c r="C185" s="23">
        <f>SUM(E185:AG185)</f>
        <v>0</v>
      </c>
      <c r="D185" s="13" t="e">
        <f t="shared" si="29"/>
        <v>#DIV/0!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</row>
    <row r="186" spans="1:33" s="11" customFormat="1" ht="30" hidden="1" customHeight="1" x14ac:dyDescent="0.2">
      <c r="A186" s="27" t="s">
        <v>50</v>
      </c>
      <c r="B186" s="55" t="e">
        <f>B185/B184*10</f>
        <v>#DIV/0!</v>
      </c>
      <c r="C186" s="55" t="e">
        <f>C185/C184*10</f>
        <v>#DIV/0!</v>
      </c>
      <c r="D186" s="13" t="e">
        <f t="shared" si="29"/>
        <v>#DIV/0!</v>
      </c>
      <c r="E186" s="53"/>
      <c r="F186" s="53"/>
      <c r="G186" s="53" t="e">
        <f>G185/G184*10</f>
        <v>#DIV/0!</v>
      </c>
      <c r="H186" s="53"/>
      <c r="I186" s="53"/>
      <c r="J186" s="53"/>
      <c r="K186" s="53"/>
      <c r="L186" s="53"/>
      <c r="M186" s="53" t="e">
        <f>M185/M184*10</f>
        <v>#DIV/0!</v>
      </c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</row>
    <row r="187" spans="1:33" s="11" customFormat="1" ht="30" hidden="1" customHeight="1" outlineLevel="1" x14ac:dyDescent="0.2">
      <c r="A187" s="50" t="s">
        <v>69</v>
      </c>
      <c r="B187" s="23"/>
      <c r="C187" s="23">
        <f>SUM(E187:AG187)</f>
        <v>0</v>
      </c>
      <c r="D187" s="13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s="11" customFormat="1" ht="30" hidden="1" customHeight="1" outlineLevel="1" x14ac:dyDescent="0.2">
      <c r="A188" s="27" t="s">
        <v>70</v>
      </c>
      <c r="B188" s="23"/>
      <c r="C188" s="23">
        <f>SUM(E188:AG188)</f>
        <v>0</v>
      </c>
      <c r="D188" s="13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</row>
    <row r="189" spans="1:33" s="11" customFormat="1" ht="30" hidden="1" customHeight="1" x14ac:dyDescent="0.2">
      <c r="A189" s="27" t="s">
        <v>50</v>
      </c>
      <c r="B189" s="55" t="e">
        <f>B188/B187*10</f>
        <v>#DIV/0!</v>
      </c>
      <c r="C189" s="55" t="e">
        <f>C188/C187*10</f>
        <v>#DIV/0!</v>
      </c>
      <c r="D189" s="13" t="e">
        <f t="shared" si="29"/>
        <v>#DIV/0!</v>
      </c>
      <c r="E189" s="55"/>
      <c r="F189" s="55"/>
      <c r="G189" s="53" t="e">
        <f>G188/G187*10</f>
        <v>#DIV/0!</v>
      </c>
      <c r="H189" s="55"/>
      <c r="I189" s="55"/>
      <c r="J189" s="53" t="e">
        <f>J188/J187*10</f>
        <v>#DIV/0!</v>
      </c>
      <c r="K189" s="53"/>
      <c r="L189" s="53" t="e">
        <f>L188/L187*10</f>
        <v>#DIV/0!</v>
      </c>
      <c r="M189" s="53" t="e">
        <f>M188/M187*10</f>
        <v>#DIV/0!</v>
      </c>
      <c r="N189" s="53"/>
      <c r="O189" s="53"/>
      <c r="P189" s="53"/>
      <c r="Q189" s="53"/>
      <c r="R189" s="53"/>
      <c r="S189" s="53"/>
      <c r="T189" s="53"/>
      <c r="U189" s="53" t="e">
        <f>U188/U187*10</f>
        <v>#DIV/0!</v>
      </c>
      <c r="V189" s="53"/>
      <c r="W189" s="53"/>
      <c r="X189" s="53"/>
      <c r="Y189" s="53"/>
      <c r="Z189" s="53"/>
      <c r="AA189" s="53"/>
      <c r="AB189" s="53"/>
      <c r="AC189" s="53" t="e">
        <f>AC188/AC187*10</f>
        <v>#DIV/0!</v>
      </c>
      <c r="AD189" s="53"/>
      <c r="AE189" s="53"/>
      <c r="AF189" s="53"/>
      <c r="AG189" s="53"/>
    </row>
    <row r="190" spans="1:33" s="11" customFormat="1" ht="30" hidden="1" customHeight="1" x14ac:dyDescent="0.2">
      <c r="A190" s="50" t="s">
        <v>71</v>
      </c>
      <c r="B190" s="20"/>
      <c r="C190" s="23">
        <f>SUM(E190:AG190)</f>
        <v>0</v>
      </c>
      <c r="D190" s="13" t="e">
        <f t="shared" si="29"/>
        <v>#DIV/0!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52"/>
      <c r="R190" s="52"/>
      <c r="S190" s="5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</row>
    <row r="191" spans="1:33" s="11" customFormat="1" ht="30" hidden="1" customHeight="1" x14ac:dyDescent="0.2">
      <c r="A191" s="50" t="s">
        <v>72</v>
      </c>
      <c r="B191" s="20"/>
      <c r="C191" s="23"/>
      <c r="D191" s="13" t="e">
        <f>C191/B191</f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s="11" customFormat="1" ht="30" hidden="1" customHeight="1" x14ac:dyDescent="0.2">
      <c r="A192" s="50" t="s">
        <v>73</v>
      </c>
      <c r="B192" s="20"/>
      <c r="C192" s="23"/>
      <c r="D192" s="13" t="e">
        <f>C192/B192</f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s="45" customFormat="1" ht="30" hidden="1" customHeight="1" x14ac:dyDescent="0.2">
      <c r="A193" s="27" t="s">
        <v>74</v>
      </c>
      <c r="B193" s="20"/>
      <c r="C193" s="23">
        <f>SUM(E193:AG193)</f>
        <v>0</v>
      </c>
      <c r="D193" s="13" t="e">
        <f>C193/B193</f>
        <v>#DIV/0!</v>
      </c>
      <c r="E193" s="34"/>
      <c r="F193" s="34"/>
      <c r="G193" s="34"/>
      <c r="H193" s="34"/>
      <c r="I193" s="34"/>
      <c r="J193" s="34"/>
      <c r="K193" s="93"/>
      <c r="L193" s="34"/>
      <c r="M193" s="34"/>
      <c r="N193" s="34"/>
      <c r="O193" s="34"/>
      <c r="P193" s="34"/>
      <c r="Q193" s="34"/>
      <c r="R193" s="93"/>
      <c r="S193" s="93"/>
      <c r="T193" s="34"/>
      <c r="U193" s="34"/>
      <c r="V193" s="93"/>
      <c r="W193" s="93"/>
      <c r="X193" s="34"/>
      <c r="Y193" s="34"/>
      <c r="Z193" s="34"/>
      <c r="AA193" s="34"/>
      <c r="AB193" s="93"/>
      <c r="AC193" s="34"/>
      <c r="AD193" s="93"/>
      <c r="AE193" s="93"/>
      <c r="AF193" s="93"/>
      <c r="AG193" s="34"/>
    </row>
    <row r="194" spans="1:33" s="45" customFormat="1" ht="30" hidden="1" customHeight="1" x14ac:dyDescent="0.2">
      <c r="A194" s="12" t="s">
        <v>75</v>
      </c>
      <c r="B194" s="82"/>
      <c r="C194" s="82" t="e">
        <f>C193/C196</f>
        <v>#DIV/0!</v>
      </c>
      <c r="D194" s="8"/>
      <c r="E194" s="25"/>
      <c r="F194" s="25"/>
      <c r="G194" s="25"/>
      <c r="H194" s="25"/>
      <c r="I194" s="25"/>
      <c r="J194" s="25"/>
      <c r="K194" s="92"/>
      <c r="L194" s="25"/>
      <c r="M194" s="25"/>
      <c r="N194" s="25"/>
      <c r="O194" s="25"/>
      <c r="P194" s="25"/>
      <c r="Q194" s="25"/>
      <c r="R194" s="92"/>
      <c r="S194" s="92"/>
      <c r="T194" s="25"/>
      <c r="U194" s="25"/>
      <c r="V194" s="92"/>
      <c r="W194" s="92"/>
      <c r="X194" s="25"/>
      <c r="Y194" s="25"/>
      <c r="Z194" s="25"/>
      <c r="AA194" s="25"/>
      <c r="AB194" s="92"/>
      <c r="AC194" s="25"/>
      <c r="AD194" s="92"/>
      <c r="AE194" s="92"/>
      <c r="AF194" s="92"/>
      <c r="AG194" s="25"/>
    </row>
    <row r="195" spans="1:33" s="11" customFormat="1" ht="30" hidden="1" customHeight="1" x14ac:dyDescent="0.2">
      <c r="A195" s="27" t="s">
        <v>76</v>
      </c>
      <c r="B195" s="20"/>
      <c r="C195" s="23">
        <f>SUM(E195:AG195)</f>
        <v>0</v>
      </c>
      <c r="D195" s="13" t="e">
        <f t="shared" ref="D195:D207" si="41">C195/B195</f>
        <v>#DIV/0!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</row>
    <row r="196" spans="1:33" s="11" customFormat="1" ht="30" hidden="1" customHeight="1" outlineLevel="1" x14ac:dyDescent="0.2">
      <c r="A196" s="27" t="s">
        <v>77</v>
      </c>
      <c r="B196" s="20"/>
      <c r="C196" s="20"/>
      <c r="D196" s="13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</row>
    <row r="197" spans="1:33" s="11" customFormat="1" ht="30" hidden="1" customHeight="1" outlineLevel="1" x14ac:dyDescent="0.2">
      <c r="A197" s="27" t="s">
        <v>78</v>
      </c>
      <c r="B197" s="20"/>
      <c r="C197" s="23">
        <f>SUM(E197:AG197)</f>
        <v>0</v>
      </c>
      <c r="D197" s="13" t="e">
        <f t="shared" si="41"/>
        <v>#DIV/0!</v>
      </c>
      <c r="E197" s="34"/>
      <c r="F197" s="34"/>
      <c r="G197" s="34"/>
      <c r="H197" s="34"/>
      <c r="I197" s="34"/>
      <c r="J197" s="34"/>
      <c r="K197" s="93"/>
      <c r="L197" s="34"/>
      <c r="M197" s="34"/>
      <c r="N197" s="34"/>
      <c r="O197" s="34"/>
      <c r="P197" s="34"/>
      <c r="Q197" s="34"/>
      <c r="R197" s="93"/>
      <c r="S197" s="93"/>
      <c r="T197" s="34"/>
      <c r="U197" s="34"/>
      <c r="V197" s="93"/>
      <c r="W197" s="93"/>
      <c r="X197" s="34"/>
      <c r="Y197" s="34"/>
      <c r="Z197" s="34"/>
      <c r="AA197" s="34"/>
      <c r="AB197" s="93"/>
      <c r="AC197" s="34"/>
      <c r="AD197" s="93"/>
      <c r="AE197" s="93"/>
      <c r="AF197" s="93"/>
      <c r="AG197" s="34"/>
    </row>
    <row r="198" spans="1:33" s="11" customFormat="1" ht="30" hidden="1" customHeight="1" x14ac:dyDescent="0.2">
      <c r="A198" s="12" t="s">
        <v>5</v>
      </c>
      <c r="B198" s="83" t="e">
        <f>B197/B196</f>
        <v>#DIV/0!</v>
      </c>
      <c r="C198" s="83" t="e">
        <f>C197/C196</f>
        <v>#DIV/0!</v>
      </c>
      <c r="D198" s="13"/>
      <c r="E198" s="14" t="e">
        <f>E197/E196</f>
        <v>#DIV/0!</v>
      </c>
      <c r="F198" s="14" t="e">
        <f t="shared" ref="F198:AG198" si="42">F197/F196</f>
        <v>#DIV/0!</v>
      </c>
      <c r="G198" s="14" t="e">
        <f t="shared" si="42"/>
        <v>#DIV/0!</v>
      </c>
      <c r="H198" s="14" t="e">
        <f t="shared" si="42"/>
        <v>#DIV/0!</v>
      </c>
      <c r="I198" s="14" t="e">
        <f t="shared" si="42"/>
        <v>#DIV/0!</v>
      </c>
      <c r="J198" s="14" t="e">
        <f t="shared" si="42"/>
        <v>#DIV/0!</v>
      </c>
      <c r="K198" s="14"/>
      <c r="L198" s="14" t="e">
        <f t="shared" si="42"/>
        <v>#DIV/0!</v>
      </c>
      <c r="M198" s="14" t="e">
        <f t="shared" si="42"/>
        <v>#DIV/0!</v>
      </c>
      <c r="N198" s="14" t="e">
        <f t="shared" si="42"/>
        <v>#DIV/0!</v>
      </c>
      <c r="O198" s="14" t="e">
        <f t="shared" si="42"/>
        <v>#DIV/0!</v>
      </c>
      <c r="P198" s="14" t="e">
        <f t="shared" si="42"/>
        <v>#DIV/0!</v>
      </c>
      <c r="Q198" s="14" t="e">
        <f t="shared" si="42"/>
        <v>#DIV/0!</v>
      </c>
      <c r="R198" s="14"/>
      <c r="S198" s="14"/>
      <c r="T198" s="14" t="e">
        <f t="shared" si="42"/>
        <v>#DIV/0!</v>
      </c>
      <c r="U198" s="14" t="e">
        <f t="shared" si="42"/>
        <v>#DIV/0!</v>
      </c>
      <c r="V198" s="14"/>
      <c r="W198" s="14"/>
      <c r="X198" s="14" t="e">
        <f t="shared" si="42"/>
        <v>#DIV/0!</v>
      </c>
      <c r="Y198" s="14" t="e">
        <f t="shared" si="42"/>
        <v>#DIV/0!</v>
      </c>
      <c r="Z198" s="14" t="e">
        <f t="shared" si="42"/>
        <v>#DIV/0!</v>
      </c>
      <c r="AA198" s="14" t="e">
        <f t="shared" si="42"/>
        <v>#DIV/0!</v>
      </c>
      <c r="AB198" s="14"/>
      <c r="AC198" s="14" t="e">
        <f t="shared" si="42"/>
        <v>#DIV/0!</v>
      </c>
      <c r="AD198" s="14"/>
      <c r="AE198" s="14"/>
      <c r="AF198" s="14"/>
      <c r="AG198" s="14" t="e">
        <f t="shared" si="42"/>
        <v>#DIV/0!</v>
      </c>
    </row>
    <row r="199" spans="1:33" s="11" customFormat="1" ht="30" hidden="1" customHeight="1" x14ac:dyDescent="0.2">
      <c r="A199" s="10" t="s">
        <v>79</v>
      </c>
      <c r="B199" s="22"/>
      <c r="C199" s="22">
        <f>SUM(E199:AG199)</f>
        <v>0</v>
      </c>
      <c r="D199" s="13" t="e">
        <f t="shared" si="41"/>
        <v>#DIV/0!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1:33" s="11" customFormat="1" ht="30" hidden="1" customHeight="1" x14ac:dyDescent="0.2">
      <c r="A200" s="10" t="s">
        <v>80</v>
      </c>
      <c r="B200" s="22"/>
      <c r="C200" s="22">
        <f>SUM(E200:AG200)</f>
        <v>0</v>
      </c>
      <c r="D200" s="13" t="e">
        <f t="shared" si="41"/>
        <v>#DIV/0!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s="11" customFormat="1" ht="30" hidden="1" customHeight="1" x14ac:dyDescent="0.2">
      <c r="A201" s="27" t="s">
        <v>103</v>
      </c>
      <c r="B201" s="20"/>
      <c r="C201" s="23">
        <f>SUM(E201:AG201)</f>
        <v>0</v>
      </c>
      <c r="D201" s="13" t="e">
        <f t="shared" si="41"/>
        <v>#DIV/0!</v>
      </c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</row>
    <row r="202" spans="1:33" s="45" customFormat="1" ht="30" hidden="1" customHeight="1" outlineLevel="1" x14ac:dyDescent="0.2">
      <c r="A202" s="10" t="s">
        <v>124</v>
      </c>
      <c r="B202" s="23"/>
      <c r="C202" s="23">
        <f>SUM(E202:AG202)</f>
        <v>99083</v>
      </c>
      <c r="D202" s="13" t="e">
        <f t="shared" si="41"/>
        <v>#DIV/0!</v>
      </c>
      <c r="E202" s="26">
        <v>1366</v>
      </c>
      <c r="F202" s="26">
        <v>2847</v>
      </c>
      <c r="G202" s="26">
        <v>5196</v>
      </c>
      <c r="H202" s="26">
        <v>6543</v>
      </c>
      <c r="I202" s="26">
        <v>7357</v>
      </c>
      <c r="J202" s="26">
        <v>5788</v>
      </c>
      <c r="K202" s="26"/>
      <c r="L202" s="26">
        <v>3545</v>
      </c>
      <c r="M202" s="26">
        <v>5170</v>
      </c>
      <c r="N202" s="26">
        <v>3029</v>
      </c>
      <c r="O202" s="26">
        <v>3517</v>
      </c>
      <c r="P202" s="26">
        <v>3888</v>
      </c>
      <c r="Q202" s="26">
        <v>6744</v>
      </c>
      <c r="R202" s="26"/>
      <c r="S202" s="26"/>
      <c r="T202" s="26">
        <v>6037</v>
      </c>
      <c r="U202" s="26">
        <v>3845</v>
      </c>
      <c r="V202" s="26"/>
      <c r="W202" s="26"/>
      <c r="X202" s="26">
        <v>3946</v>
      </c>
      <c r="Y202" s="26">
        <v>5043</v>
      </c>
      <c r="Z202" s="26">
        <v>1351</v>
      </c>
      <c r="AA202" s="26">
        <v>8708</v>
      </c>
      <c r="AB202" s="26"/>
      <c r="AC202" s="26">
        <v>9901</v>
      </c>
      <c r="AD202" s="26"/>
      <c r="AE202" s="26"/>
      <c r="AF202" s="26"/>
      <c r="AG202" s="26">
        <v>5262</v>
      </c>
    </row>
    <row r="203" spans="1:33" s="58" customFormat="1" ht="30" hidden="1" customHeight="1" outlineLevel="1" x14ac:dyDescent="0.2">
      <c r="A203" s="27" t="s">
        <v>81</v>
      </c>
      <c r="B203" s="23"/>
      <c r="C203" s="23">
        <f>SUM(E203:AG203)</f>
        <v>97581</v>
      </c>
      <c r="D203" s="13" t="e">
        <f t="shared" si="41"/>
        <v>#DIV/0!</v>
      </c>
      <c r="E203" s="32">
        <v>1366</v>
      </c>
      <c r="F203" s="32">
        <v>2847</v>
      </c>
      <c r="G203" s="32">
        <v>5196</v>
      </c>
      <c r="H203" s="32">
        <v>6543</v>
      </c>
      <c r="I203" s="32">
        <v>7250</v>
      </c>
      <c r="J203" s="32">
        <v>5539</v>
      </c>
      <c r="K203" s="32"/>
      <c r="L203" s="32">
        <v>3467</v>
      </c>
      <c r="M203" s="32">
        <v>5170</v>
      </c>
      <c r="N203" s="32">
        <v>3029</v>
      </c>
      <c r="O203" s="32">
        <v>3517</v>
      </c>
      <c r="P203" s="32">
        <v>3752</v>
      </c>
      <c r="Q203" s="32">
        <v>6565</v>
      </c>
      <c r="R203" s="32"/>
      <c r="S203" s="32"/>
      <c r="T203" s="32">
        <v>6037</v>
      </c>
      <c r="U203" s="32">
        <v>3845</v>
      </c>
      <c r="V203" s="32"/>
      <c r="W203" s="32"/>
      <c r="X203" s="32">
        <v>3946</v>
      </c>
      <c r="Y203" s="32">
        <v>5043</v>
      </c>
      <c r="Z203" s="32">
        <v>1351</v>
      </c>
      <c r="AA203" s="32">
        <v>8708</v>
      </c>
      <c r="AB203" s="32"/>
      <c r="AC203" s="32">
        <v>9350</v>
      </c>
      <c r="AD203" s="32"/>
      <c r="AE203" s="32"/>
      <c r="AF203" s="32"/>
      <c r="AG203" s="32">
        <v>5060</v>
      </c>
    </row>
    <row r="204" spans="1:33" s="45" customFormat="1" ht="30" hidden="1" customHeight="1" x14ac:dyDescent="0.2">
      <c r="A204" s="10" t="s">
        <v>82</v>
      </c>
      <c r="B204" s="47"/>
      <c r="C204" s="47">
        <f>C203/C202</f>
        <v>0.98484099189568342</v>
      </c>
      <c r="D204" s="13" t="e">
        <f t="shared" si="41"/>
        <v>#DIV/0!</v>
      </c>
      <c r="E204" s="68">
        <f t="shared" ref="E204:AG204" si="43">E203/E202</f>
        <v>1</v>
      </c>
      <c r="F204" s="68">
        <f t="shared" si="43"/>
        <v>1</v>
      </c>
      <c r="G204" s="68">
        <f t="shared" si="43"/>
        <v>1</v>
      </c>
      <c r="H204" s="68">
        <f t="shared" si="43"/>
        <v>1</v>
      </c>
      <c r="I204" s="68">
        <f t="shared" si="43"/>
        <v>0.98545602827239365</v>
      </c>
      <c r="J204" s="68">
        <f t="shared" si="43"/>
        <v>0.95697995853489981</v>
      </c>
      <c r="K204" s="68"/>
      <c r="L204" s="68">
        <f t="shared" si="43"/>
        <v>0.97799717912552886</v>
      </c>
      <c r="M204" s="68">
        <f t="shared" si="43"/>
        <v>1</v>
      </c>
      <c r="N204" s="68">
        <f t="shared" si="43"/>
        <v>1</v>
      </c>
      <c r="O204" s="68">
        <f t="shared" si="43"/>
        <v>1</v>
      </c>
      <c r="P204" s="68">
        <f t="shared" si="43"/>
        <v>0.96502057613168724</v>
      </c>
      <c r="Q204" s="68">
        <f t="shared" si="43"/>
        <v>0.9734578884934757</v>
      </c>
      <c r="R204" s="68"/>
      <c r="S204" s="68"/>
      <c r="T204" s="68">
        <f t="shared" si="43"/>
        <v>1</v>
      </c>
      <c r="U204" s="68">
        <f t="shared" si="43"/>
        <v>1</v>
      </c>
      <c r="V204" s="68"/>
      <c r="W204" s="68"/>
      <c r="X204" s="68">
        <f t="shared" si="43"/>
        <v>1</v>
      </c>
      <c r="Y204" s="68">
        <f t="shared" si="43"/>
        <v>1</v>
      </c>
      <c r="Z204" s="68">
        <f t="shared" si="43"/>
        <v>1</v>
      </c>
      <c r="AA204" s="68">
        <f t="shared" si="43"/>
        <v>1</v>
      </c>
      <c r="AB204" s="68"/>
      <c r="AC204" s="68">
        <f t="shared" si="43"/>
        <v>0.9443490556509444</v>
      </c>
      <c r="AD204" s="68"/>
      <c r="AE204" s="68"/>
      <c r="AF204" s="68"/>
      <c r="AG204" s="68">
        <f t="shared" si="43"/>
        <v>0.9616115545419992</v>
      </c>
    </row>
    <row r="205" spans="1:33" s="45" customFormat="1" ht="30" hidden="1" customHeight="1" outlineLevel="1" x14ac:dyDescent="0.2">
      <c r="A205" s="10" t="s">
        <v>83</v>
      </c>
      <c r="B205" s="23"/>
      <c r="C205" s="23">
        <f>SUM(E205:AG205)</f>
        <v>0</v>
      </c>
      <c r="D205" s="13" t="e">
        <f t="shared" si="41"/>
        <v>#DIV/0!</v>
      </c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</row>
    <row r="206" spans="1:33" s="58" customFormat="1" ht="30" hidden="1" customHeight="1" outlineLevel="1" x14ac:dyDescent="0.2">
      <c r="A206" s="27" t="s">
        <v>84</v>
      </c>
      <c r="B206" s="20"/>
      <c r="C206" s="23">
        <f>SUM(E206:AG206)</f>
        <v>15489</v>
      </c>
      <c r="D206" s="13" t="e">
        <f t="shared" si="41"/>
        <v>#DIV/0!</v>
      </c>
      <c r="E206" s="44">
        <v>17</v>
      </c>
      <c r="F206" s="32">
        <v>360</v>
      </c>
      <c r="G206" s="32">
        <v>2381</v>
      </c>
      <c r="H206" s="32">
        <v>435</v>
      </c>
      <c r="I206" s="32">
        <v>387</v>
      </c>
      <c r="J206" s="32">
        <v>1130</v>
      </c>
      <c r="K206" s="32"/>
      <c r="L206" s="32"/>
      <c r="M206" s="32">
        <v>1360</v>
      </c>
      <c r="N206" s="32">
        <v>202</v>
      </c>
      <c r="O206" s="32">
        <v>581</v>
      </c>
      <c r="P206" s="44">
        <v>217</v>
      </c>
      <c r="Q206" s="32">
        <v>663</v>
      </c>
      <c r="R206" s="32"/>
      <c r="S206" s="32"/>
      <c r="T206" s="32">
        <v>1813</v>
      </c>
      <c r="U206" s="32">
        <v>170</v>
      </c>
      <c r="V206" s="32"/>
      <c r="W206" s="32"/>
      <c r="X206" s="32">
        <v>630</v>
      </c>
      <c r="Y206" s="32"/>
      <c r="Z206" s="32"/>
      <c r="AA206" s="32">
        <v>1225</v>
      </c>
      <c r="AB206" s="32"/>
      <c r="AC206" s="32">
        <v>3778</v>
      </c>
      <c r="AD206" s="32"/>
      <c r="AE206" s="32"/>
      <c r="AF206" s="32"/>
      <c r="AG206" s="32">
        <v>140</v>
      </c>
    </row>
    <row r="207" spans="1:33" s="45" customFormat="1" ht="30" hidden="1" customHeight="1" x14ac:dyDescent="0.2">
      <c r="A207" s="10" t="s">
        <v>85</v>
      </c>
      <c r="B207" s="13"/>
      <c r="C207" s="13" t="e">
        <f>C206/C205</f>
        <v>#DIV/0!</v>
      </c>
      <c r="D207" s="13" t="e">
        <f t="shared" si="41"/>
        <v>#DIV/0!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</row>
    <row r="208" spans="1:33" s="45" customFormat="1" ht="30" hidden="1" customHeight="1" x14ac:dyDescent="0.2">
      <c r="A208" s="12" t="s">
        <v>86</v>
      </c>
      <c r="B208" s="20"/>
      <c r="C208" s="23"/>
      <c r="D208" s="23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</row>
    <row r="209" spans="1:43" s="58" customFormat="1" ht="30" hidden="1" customHeight="1" outlineLevel="1" x14ac:dyDescent="0.2">
      <c r="A209" s="50" t="s">
        <v>87</v>
      </c>
      <c r="B209" s="20"/>
      <c r="C209" s="23">
        <f>SUM(E209:AG209)</f>
        <v>0</v>
      </c>
      <c r="D209" s="8" t="e">
        <f t="shared" ref="D209:D228" si="44">C209/B209</f>
        <v>#DIV/0!</v>
      </c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</row>
    <row r="210" spans="1:43" s="45" customFormat="1" ht="30" hidden="1" customHeight="1" outlineLevel="1" x14ac:dyDescent="0.2">
      <c r="A210" s="12" t="s">
        <v>88</v>
      </c>
      <c r="B210" s="20"/>
      <c r="C210" s="23">
        <f>SUM(E210:AG210)</f>
        <v>0</v>
      </c>
      <c r="D210" s="8" t="e">
        <f t="shared" si="44"/>
        <v>#DIV/0!</v>
      </c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Q210" s="45" t="s">
        <v>0</v>
      </c>
    </row>
    <row r="211" spans="1:43" s="45" customFormat="1" ht="30" hidden="1" customHeight="1" outlineLevel="1" x14ac:dyDescent="0.2">
      <c r="A211" s="12" t="s">
        <v>89</v>
      </c>
      <c r="B211" s="23">
        <f>B209*0.45</f>
        <v>0</v>
      </c>
      <c r="C211" s="23">
        <f>C209*0.45</f>
        <v>0</v>
      </c>
      <c r="D211" s="8" t="e">
        <f t="shared" si="44"/>
        <v>#DIV/0!</v>
      </c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59"/>
    </row>
    <row r="212" spans="1:43" s="45" customFormat="1" ht="30" hidden="1" customHeight="1" x14ac:dyDescent="0.2">
      <c r="A212" s="12" t="s">
        <v>90</v>
      </c>
      <c r="B212" s="47" t="e">
        <f>B209/B210</f>
        <v>#DIV/0!</v>
      </c>
      <c r="C212" s="47" t="e">
        <f>C209/C210</f>
        <v>#DIV/0!</v>
      </c>
      <c r="D212" s="8"/>
      <c r="E212" s="68" t="e">
        <f t="shared" ref="E212:AG212" si="45">E209/E210</f>
        <v>#DIV/0!</v>
      </c>
      <c r="F212" s="68" t="e">
        <f t="shared" si="45"/>
        <v>#DIV/0!</v>
      </c>
      <c r="G212" s="68" t="e">
        <f t="shared" si="45"/>
        <v>#DIV/0!</v>
      </c>
      <c r="H212" s="68" t="e">
        <f t="shared" si="45"/>
        <v>#DIV/0!</v>
      </c>
      <c r="I212" s="68" t="e">
        <f t="shared" si="45"/>
        <v>#DIV/0!</v>
      </c>
      <c r="J212" s="68" t="e">
        <f t="shared" si="45"/>
        <v>#DIV/0!</v>
      </c>
      <c r="K212" s="68"/>
      <c r="L212" s="68" t="e">
        <f t="shared" si="45"/>
        <v>#DIV/0!</v>
      </c>
      <c r="M212" s="68" t="e">
        <f t="shared" si="45"/>
        <v>#DIV/0!</v>
      </c>
      <c r="N212" s="68" t="e">
        <f t="shared" si="45"/>
        <v>#DIV/0!</v>
      </c>
      <c r="O212" s="68" t="e">
        <f t="shared" si="45"/>
        <v>#DIV/0!</v>
      </c>
      <c r="P212" s="68" t="e">
        <f t="shared" si="45"/>
        <v>#DIV/0!</v>
      </c>
      <c r="Q212" s="68" t="e">
        <f t="shared" si="45"/>
        <v>#DIV/0!</v>
      </c>
      <c r="R212" s="68"/>
      <c r="S212" s="68"/>
      <c r="T212" s="68" t="e">
        <f t="shared" si="45"/>
        <v>#DIV/0!</v>
      </c>
      <c r="U212" s="68" t="e">
        <f t="shared" si="45"/>
        <v>#DIV/0!</v>
      </c>
      <c r="V212" s="68"/>
      <c r="W212" s="68"/>
      <c r="X212" s="68" t="e">
        <f t="shared" si="45"/>
        <v>#DIV/0!</v>
      </c>
      <c r="Y212" s="68" t="e">
        <f t="shared" si="45"/>
        <v>#DIV/0!</v>
      </c>
      <c r="Z212" s="68" t="e">
        <f t="shared" si="45"/>
        <v>#DIV/0!</v>
      </c>
      <c r="AA212" s="68" t="e">
        <f t="shared" si="45"/>
        <v>#DIV/0!</v>
      </c>
      <c r="AB212" s="68"/>
      <c r="AC212" s="68" t="e">
        <f t="shared" si="45"/>
        <v>#DIV/0!</v>
      </c>
      <c r="AD212" s="68"/>
      <c r="AE212" s="68"/>
      <c r="AF212" s="68"/>
      <c r="AG212" s="68" t="e">
        <f t="shared" si="45"/>
        <v>#DIV/0!</v>
      </c>
    </row>
    <row r="213" spans="1:43" s="58" customFormat="1" ht="30" hidden="1" customHeight="1" outlineLevel="1" x14ac:dyDescent="0.2">
      <c r="A213" s="50" t="s">
        <v>91</v>
      </c>
      <c r="B213" s="20"/>
      <c r="C213" s="23">
        <f>SUM(E213:AG213)</f>
        <v>0</v>
      </c>
      <c r="D213" s="8" t="e">
        <f t="shared" si="44"/>
        <v>#DIV/0!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</row>
    <row r="214" spans="1:43" s="45" customFormat="1" ht="28.15" hidden="1" customHeight="1" outlineLevel="1" x14ac:dyDescent="0.2">
      <c r="A214" s="12" t="s">
        <v>88</v>
      </c>
      <c r="B214" s="20"/>
      <c r="C214" s="23">
        <f>SUM(E214:AG214)</f>
        <v>0</v>
      </c>
      <c r="D214" s="8" t="e">
        <f t="shared" si="44"/>
        <v>#DIV/0!</v>
      </c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:43" s="45" customFormat="1" ht="27" hidden="1" customHeight="1" outlineLevel="1" x14ac:dyDescent="0.2">
      <c r="A215" s="12" t="s">
        <v>89</v>
      </c>
      <c r="B215" s="23">
        <f>B213*0.3</f>
        <v>0</v>
      </c>
      <c r="C215" s="23">
        <f>C213*0.3</f>
        <v>0</v>
      </c>
      <c r="D215" s="8" t="e">
        <f t="shared" si="44"/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</row>
    <row r="216" spans="1:43" s="58" customFormat="1" ht="30" hidden="1" customHeight="1" x14ac:dyDescent="0.2">
      <c r="A216" s="12" t="s">
        <v>90</v>
      </c>
      <c r="B216" s="8" t="e">
        <f>B213/B214</f>
        <v>#DIV/0!</v>
      </c>
      <c r="C216" s="8" t="e">
        <f>C213/C214</f>
        <v>#DIV/0!</v>
      </c>
      <c r="D216" s="8"/>
      <c r="E216" s="25" t="e">
        <f t="shared" ref="E216:AG216" si="46">E213/E214</f>
        <v>#DIV/0!</v>
      </c>
      <c r="F216" s="25" t="e">
        <f t="shared" si="46"/>
        <v>#DIV/0!</v>
      </c>
      <c r="G216" s="25" t="e">
        <f t="shared" si="46"/>
        <v>#DIV/0!</v>
      </c>
      <c r="H216" s="25" t="e">
        <f t="shared" si="46"/>
        <v>#DIV/0!</v>
      </c>
      <c r="I216" s="25" t="e">
        <f t="shared" si="46"/>
        <v>#DIV/0!</v>
      </c>
      <c r="J216" s="25" t="e">
        <f t="shared" si="46"/>
        <v>#DIV/0!</v>
      </c>
      <c r="K216" s="92"/>
      <c r="L216" s="25" t="e">
        <f t="shared" si="46"/>
        <v>#DIV/0!</v>
      </c>
      <c r="M216" s="25" t="e">
        <f t="shared" si="46"/>
        <v>#DIV/0!</v>
      </c>
      <c r="N216" s="25" t="e">
        <f t="shared" si="46"/>
        <v>#DIV/0!</v>
      </c>
      <c r="O216" s="25" t="e">
        <f t="shared" si="46"/>
        <v>#DIV/0!</v>
      </c>
      <c r="P216" s="25" t="e">
        <f t="shared" si="46"/>
        <v>#DIV/0!</v>
      </c>
      <c r="Q216" s="25" t="e">
        <f t="shared" si="46"/>
        <v>#DIV/0!</v>
      </c>
      <c r="R216" s="92"/>
      <c r="S216" s="92"/>
      <c r="T216" s="25" t="e">
        <f t="shared" si="46"/>
        <v>#DIV/0!</v>
      </c>
      <c r="U216" s="25" t="e">
        <f t="shared" si="46"/>
        <v>#DIV/0!</v>
      </c>
      <c r="V216" s="92"/>
      <c r="W216" s="92"/>
      <c r="X216" s="25" t="e">
        <f t="shared" si="46"/>
        <v>#DIV/0!</v>
      </c>
      <c r="Y216" s="25" t="e">
        <f t="shared" si="46"/>
        <v>#DIV/0!</v>
      </c>
      <c r="Z216" s="25" t="e">
        <f t="shared" si="46"/>
        <v>#DIV/0!</v>
      </c>
      <c r="AA216" s="25" t="e">
        <f t="shared" si="46"/>
        <v>#DIV/0!</v>
      </c>
      <c r="AB216" s="92"/>
      <c r="AC216" s="25" t="e">
        <f t="shared" si="46"/>
        <v>#DIV/0!</v>
      </c>
      <c r="AD216" s="92"/>
      <c r="AE216" s="92"/>
      <c r="AF216" s="92"/>
      <c r="AG216" s="25" t="e">
        <f t="shared" si="46"/>
        <v>#DIV/0!</v>
      </c>
    </row>
    <row r="217" spans="1:43" s="58" customFormat="1" ht="30" hidden="1" customHeight="1" outlineLevel="1" x14ac:dyDescent="0.2">
      <c r="A217" s="50" t="s">
        <v>92</v>
      </c>
      <c r="B217" s="20"/>
      <c r="C217" s="23">
        <f>SUM(E217:AG217)</f>
        <v>0</v>
      </c>
      <c r="D217" s="8" t="e">
        <f t="shared" si="44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</row>
    <row r="218" spans="1:43" s="45" customFormat="1" ht="30" hidden="1" customHeight="1" outlineLevel="1" x14ac:dyDescent="0.2">
      <c r="A218" s="12" t="s">
        <v>88</v>
      </c>
      <c r="B218" s="20"/>
      <c r="C218" s="23">
        <f>SUM(E218:AG218)</f>
        <v>0</v>
      </c>
      <c r="D218" s="8" t="e">
        <f t="shared" si="44"/>
        <v>#DIV/0!</v>
      </c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:43" s="45" customFormat="1" ht="30" hidden="1" customHeight="1" outlineLevel="1" x14ac:dyDescent="0.2">
      <c r="A219" s="12" t="s">
        <v>93</v>
      </c>
      <c r="B219" s="23">
        <f>B217*0.19</f>
        <v>0</v>
      </c>
      <c r="C219" s="23">
        <f>C217*0.19</f>
        <v>0</v>
      </c>
      <c r="D219" s="8" t="e">
        <f t="shared" si="44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</row>
    <row r="220" spans="1:43" s="58" customFormat="1" ht="30" hidden="1" customHeight="1" x14ac:dyDescent="0.2">
      <c r="A220" s="12" t="s">
        <v>94</v>
      </c>
      <c r="B220" s="8" t="e">
        <f>B217/B218</f>
        <v>#DIV/0!</v>
      </c>
      <c r="C220" s="8" t="e">
        <f>C217/C218</f>
        <v>#DIV/0!</v>
      </c>
      <c r="D220" s="8"/>
      <c r="E220" s="25" t="e">
        <f>E217/E218</f>
        <v>#DIV/0!</v>
      </c>
      <c r="F220" s="25" t="e">
        <f>F217/F218</f>
        <v>#DIV/0!</v>
      </c>
      <c r="G220" s="25" t="e">
        <f t="shared" ref="G220:AG220" si="47">G217/G218</f>
        <v>#DIV/0!</v>
      </c>
      <c r="H220" s="25" t="e">
        <f t="shared" si="47"/>
        <v>#DIV/0!</v>
      </c>
      <c r="I220" s="25" t="e">
        <f t="shared" si="47"/>
        <v>#DIV/0!</v>
      </c>
      <c r="J220" s="25" t="e">
        <f t="shared" si="47"/>
        <v>#DIV/0!</v>
      </c>
      <c r="K220" s="92"/>
      <c r="L220" s="25" t="e">
        <f t="shared" si="47"/>
        <v>#DIV/0!</v>
      </c>
      <c r="M220" s="25" t="e">
        <f t="shared" si="47"/>
        <v>#DIV/0!</v>
      </c>
      <c r="N220" s="25" t="e">
        <f t="shared" si="47"/>
        <v>#DIV/0!</v>
      </c>
      <c r="O220" s="25" t="e">
        <f t="shared" si="47"/>
        <v>#DIV/0!</v>
      </c>
      <c r="P220" s="25" t="e">
        <f t="shared" si="47"/>
        <v>#DIV/0!</v>
      </c>
      <c r="Q220" s="25" t="e">
        <f t="shared" si="47"/>
        <v>#DIV/0!</v>
      </c>
      <c r="R220" s="92"/>
      <c r="S220" s="92"/>
      <c r="T220" s="25" t="e">
        <f t="shared" si="47"/>
        <v>#DIV/0!</v>
      </c>
      <c r="U220" s="25" t="e">
        <f t="shared" si="47"/>
        <v>#DIV/0!</v>
      </c>
      <c r="V220" s="92"/>
      <c r="W220" s="92"/>
      <c r="X220" s="25" t="e">
        <f t="shared" si="47"/>
        <v>#DIV/0!</v>
      </c>
      <c r="Y220" s="25" t="e">
        <f t="shared" si="47"/>
        <v>#DIV/0!</v>
      </c>
      <c r="Z220" s="25" t="e">
        <f t="shared" si="47"/>
        <v>#DIV/0!</v>
      </c>
      <c r="AA220" s="25" t="e">
        <f t="shared" si="47"/>
        <v>#DIV/0!</v>
      </c>
      <c r="AB220" s="92"/>
      <c r="AC220" s="25" t="e">
        <f t="shared" si="47"/>
        <v>#DIV/0!</v>
      </c>
      <c r="AD220" s="92"/>
      <c r="AE220" s="92"/>
      <c r="AF220" s="92"/>
      <c r="AG220" s="25" t="e">
        <f t="shared" si="47"/>
        <v>#DIV/0!</v>
      </c>
    </row>
    <row r="221" spans="1:43" s="45" customFormat="1" ht="30" hidden="1" customHeight="1" x14ac:dyDescent="0.2">
      <c r="A221" s="50" t="s">
        <v>95</v>
      </c>
      <c r="B221" s="23"/>
      <c r="C221" s="23">
        <f>SUM(E221:AG221)</f>
        <v>0</v>
      </c>
      <c r="D221" s="8" t="e">
        <f t="shared" si="44"/>
        <v>#DIV/0!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</row>
    <row r="222" spans="1:43" s="45" customFormat="1" ht="30" hidden="1" customHeight="1" x14ac:dyDescent="0.2">
      <c r="A222" s="12" t="s">
        <v>93</v>
      </c>
      <c r="B222" s="23"/>
      <c r="C222" s="23">
        <f>C221*0.7</f>
        <v>0</v>
      </c>
      <c r="D222" s="8" t="e">
        <f t="shared" si="44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</row>
    <row r="223" spans="1:43" s="45" customFormat="1" ht="30" hidden="1" customHeight="1" x14ac:dyDescent="0.2">
      <c r="A223" s="27" t="s">
        <v>96</v>
      </c>
      <c r="B223" s="23"/>
      <c r="C223" s="23">
        <f>SUM(E223:AG223)</f>
        <v>0</v>
      </c>
      <c r="D223" s="8" t="e">
        <f t="shared" si="44"/>
        <v>#DIV/0!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</row>
    <row r="224" spans="1:43" s="45" customFormat="1" ht="30" hidden="1" customHeight="1" x14ac:dyDescent="0.2">
      <c r="A224" s="12" t="s">
        <v>93</v>
      </c>
      <c r="B224" s="23">
        <f>B223*0.2</f>
        <v>0</v>
      </c>
      <c r="C224" s="23">
        <f>C223*0.2</f>
        <v>0</v>
      </c>
      <c r="D224" s="8" t="e">
        <f t="shared" si="44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</row>
    <row r="225" spans="1:33" s="45" customFormat="1" ht="30" hidden="1" customHeight="1" x14ac:dyDescent="0.2">
      <c r="A225" s="27" t="s">
        <v>117</v>
      </c>
      <c r="B225" s="23"/>
      <c r="C225" s="23">
        <f>SUM(E225:AG225)</f>
        <v>0</v>
      </c>
      <c r="D225" s="8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</row>
    <row r="226" spans="1:33" s="45" customFormat="1" ht="30" hidden="1" customHeight="1" x14ac:dyDescent="0.2">
      <c r="A226" s="27" t="s">
        <v>97</v>
      </c>
      <c r="B226" s="23">
        <f>B224+B222+B219+B215+B211</f>
        <v>0</v>
      </c>
      <c r="C226" s="23">
        <f>C224+C222+C219+C215+C211</f>
        <v>0</v>
      </c>
      <c r="D226" s="8" t="e">
        <f t="shared" si="44"/>
        <v>#DIV/0!</v>
      </c>
      <c r="E226" s="22">
        <f>E224+E222+E219+E215+E211</f>
        <v>0</v>
      </c>
      <c r="F226" s="22">
        <f t="shared" ref="F226:AG226" si="48">F224+F222+F219+F215+F211</f>
        <v>0</v>
      </c>
      <c r="G226" s="22">
        <f t="shared" si="48"/>
        <v>0</v>
      </c>
      <c r="H226" s="22">
        <f t="shared" si="48"/>
        <v>0</v>
      </c>
      <c r="I226" s="22">
        <f t="shared" si="48"/>
        <v>0</v>
      </c>
      <c r="J226" s="22">
        <f t="shared" si="48"/>
        <v>0</v>
      </c>
      <c r="K226" s="22"/>
      <c r="L226" s="22">
        <f t="shared" si="48"/>
        <v>0</v>
      </c>
      <c r="M226" s="22">
        <f t="shared" si="48"/>
        <v>0</v>
      </c>
      <c r="N226" s="22">
        <f t="shared" si="48"/>
        <v>0</v>
      </c>
      <c r="O226" s="22">
        <f t="shared" si="48"/>
        <v>0</v>
      </c>
      <c r="P226" s="22">
        <f t="shared" si="48"/>
        <v>0</v>
      </c>
      <c r="Q226" s="22">
        <f t="shared" si="48"/>
        <v>0</v>
      </c>
      <c r="R226" s="22"/>
      <c r="S226" s="22"/>
      <c r="T226" s="22">
        <f t="shared" si="48"/>
        <v>0</v>
      </c>
      <c r="U226" s="22">
        <f t="shared" si="48"/>
        <v>0</v>
      </c>
      <c r="V226" s="22"/>
      <c r="W226" s="22"/>
      <c r="X226" s="22">
        <f t="shared" si="48"/>
        <v>0</v>
      </c>
      <c r="Y226" s="22">
        <f t="shared" si="48"/>
        <v>0</v>
      </c>
      <c r="Z226" s="22">
        <f t="shared" si="48"/>
        <v>0</v>
      </c>
      <c r="AA226" s="22">
        <f t="shared" si="48"/>
        <v>0</v>
      </c>
      <c r="AB226" s="22"/>
      <c r="AC226" s="22">
        <f t="shared" si="48"/>
        <v>0</v>
      </c>
      <c r="AD226" s="22"/>
      <c r="AE226" s="22"/>
      <c r="AF226" s="22"/>
      <c r="AG226" s="22">
        <f t="shared" si="48"/>
        <v>0</v>
      </c>
    </row>
    <row r="227" spans="1:33" s="45" customFormat="1" ht="6" hidden="1" customHeight="1" x14ac:dyDescent="0.2">
      <c r="A227" s="12" t="s">
        <v>123</v>
      </c>
      <c r="B227" s="22"/>
      <c r="C227" s="22">
        <f>SUM(E227:AG227)</f>
        <v>0</v>
      </c>
      <c r="D227" s="8" t="e">
        <f t="shared" si="44"/>
        <v>#DIV/0!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</row>
    <row r="228" spans="1:33" s="45" customFormat="1" ht="0.6" hidden="1" customHeight="1" x14ac:dyDescent="0.2">
      <c r="A228" s="50" t="s">
        <v>116</v>
      </c>
      <c r="B228" s="48" t="e">
        <f>B226/B227*10</f>
        <v>#DIV/0!</v>
      </c>
      <c r="C228" s="48" t="e">
        <f>C226/C227*10</f>
        <v>#DIV/0!</v>
      </c>
      <c r="D228" s="8" t="e">
        <f t="shared" si="44"/>
        <v>#DIV/0!</v>
      </c>
      <c r="E228" s="49" t="e">
        <f>E226/E227*10</f>
        <v>#DIV/0!</v>
      </c>
      <c r="F228" s="49" t="e">
        <f t="shared" ref="F228:AG228" si="49">F226/F227*10</f>
        <v>#DIV/0!</v>
      </c>
      <c r="G228" s="49" t="e">
        <f t="shared" si="49"/>
        <v>#DIV/0!</v>
      </c>
      <c r="H228" s="49" t="e">
        <f t="shared" si="49"/>
        <v>#DIV/0!</v>
      </c>
      <c r="I228" s="49" t="e">
        <f t="shared" si="49"/>
        <v>#DIV/0!</v>
      </c>
      <c r="J228" s="49" t="e">
        <f t="shared" si="49"/>
        <v>#DIV/0!</v>
      </c>
      <c r="K228" s="49"/>
      <c r="L228" s="49" t="e">
        <f t="shared" si="49"/>
        <v>#DIV/0!</v>
      </c>
      <c r="M228" s="49" t="e">
        <f t="shared" si="49"/>
        <v>#DIV/0!</v>
      </c>
      <c r="N228" s="49" t="e">
        <f t="shared" si="49"/>
        <v>#DIV/0!</v>
      </c>
      <c r="O228" s="49" t="e">
        <f t="shared" si="49"/>
        <v>#DIV/0!</v>
      </c>
      <c r="P228" s="49" t="e">
        <f t="shared" si="49"/>
        <v>#DIV/0!</v>
      </c>
      <c r="Q228" s="49" t="e">
        <f t="shared" si="49"/>
        <v>#DIV/0!</v>
      </c>
      <c r="R228" s="49"/>
      <c r="S228" s="49"/>
      <c r="T228" s="49" t="e">
        <f t="shared" si="49"/>
        <v>#DIV/0!</v>
      </c>
      <c r="U228" s="49" t="e">
        <f t="shared" si="49"/>
        <v>#DIV/0!</v>
      </c>
      <c r="V228" s="49"/>
      <c r="W228" s="49"/>
      <c r="X228" s="49" t="e">
        <f t="shared" si="49"/>
        <v>#DIV/0!</v>
      </c>
      <c r="Y228" s="49" t="e">
        <f t="shared" si="49"/>
        <v>#DIV/0!</v>
      </c>
      <c r="Z228" s="49" t="e">
        <f t="shared" si="49"/>
        <v>#DIV/0!</v>
      </c>
      <c r="AA228" s="49" t="e">
        <f t="shared" si="49"/>
        <v>#DIV/0!</v>
      </c>
      <c r="AB228" s="49"/>
      <c r="AC228" s="49" t="e">
        <f t="shared" si="49"/>
        <v>#DIV/0!</v>
      </c>
      <c r="AD228" s="49"/>
      <c r="AE228" s="49"/>
      <c r="AF228" s="49"/>
      <c r="AG228" s="49" t="e">
        <f t="shared" si="49"/>
        <v>#DIV/0!</v>
      </c>
    </row>
    <row r="229" spans="1:33" ht="18" hidden="1" customHeight="1" x14ac:dyDescent="0.25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</row>
    <row r="230" spans="1:33" ht="27" hidden="1" customHeight="1" x14ac:dyDescent="0.25">
      <c r="A230" s="12" t="s">
        <v>132</v>
      </c>
      <c r="B230" s="76"/>
      <c r="C230" s="76">
        <f>SUM(E230:AG230)</f>
        <v>270</v>
      </c>
      <c r="D230" s="76"/>
      <c r="E230" s="76">
        <v>11</v>
      </c>
      <c r="F230" s="76">
        <v>12</v>
      </c>
      <c r="G230" s="76">
        <v>15</v>
      </c>
      <c r="H230" s="76">
        <v>20</v>
      </c>
      <c r="I230" s="76">
        <v>12</v>
      </c>
      <c r="J230" s="76">
        <v>36</v>
      </c>
      <c r="K230" s="76"/>
      <c r="L230" s="76">
        <v>18</v>
      </c>
      <c r="M230" s="76">
        <v>20</v>
      </c>
      <c r="N230" s="76">
        <v>5</v>
      </c>
      <c r="O230" s="76">
        <v>4</v>
      </c>
      <c r="P230" s="76">
        <v>5</v>
      </c>
      <c r="Q230" s="76">
        <v>16</v>
      </c>
      <c r="R230" s="76"/>
      <c r="S230" s="76"/>
      <c r="T230" s="76">
        <v>16</v>
      </c>
      <c r="U230" s="76">
        <v>13</v>
      </c>
      <c r="V230" s="76"/>
      <c r="W230" s="76"/>
      <c r="X230" s="76">
        <v>18</v>
      </c>
      <c r="Y230" s="76">
        <v>10</v>
      </c>
      <c r="Z230" s="76">
        <v>4</v>
      </c>
      <c r="AA230" s="76">
        <v>3</v>
      </c>
      <c r="AB230" s="76"/>
      <c r="AC230" s="76">
        <v>23</v>
      </c>
      <c r="AD230" s="76"/>
      <c r="AE230" s="76"/>
      <c r="AF230" s="76"/>
      <c r="AG230" s="76">
        <v>9</v>
      </c>
    </row>
    <row r="231" spans="1:33" ht="18" hidden="1" customHeight="1" x14ac:dyDescent="0.25">
      <c r="A231" s="12" t="s">
        <v>136</v>
      </c>
      <c r="B231" s="76">
        <v>108</v>
      </c>
      <c r="C231" s="76">
        <f>SUM(E231:AG231)</f>
        <v>425</v>
      </c>
      <c r="D231" s="76"/>
      <c r="E231" s="76">
        <v>20</v>
      </c>
      <c r="F231" s="76">
        <v>5</v>
      </c>
      <c r="G231" s="76">
        <v>59</v>
      </c>
      <c r="H231" s="76">
        <v>16</v>
      </c>
      <c r="I231" s="76">
        <v>21</v>
      </c>
      <c r="J231" s="76">
        <v>28</v>
      </c>
      <c r="K231" s="76"/>
      <c r="L231" s="76">
        <v>9</v>
      </c>
      <c r="M231" s="76">
        <v>20</v>
      </c>
      <c r="N231" s="76">
        <v>22</v>
      </c>
      <c r="O231" s="76">
        <v>5</v>
      </c>
      <c r="P231" s="76">
        <v>5</v>
      </c>
      <c r="Q231" s="76">
        <v>28</v>
      </c>
      <c r="R231" s="76"/>
      <c r="S231" s="76"/>
      <c r="T231" s="76">
        <v>25</v>
      </c>
      <c r="U231" s="76">
        <v>57</v>
      </c>
      <c r="V231" s="76"/>
      <c r="W231" s="76"/>
      <c r="X231" s="76">
        <v>7</v>
      </c>
      <c r="Y231" s="76">
        <v>17</v>
      </c>
      <c r="Z231" s="76">
        <v>11</v>
      </c>
      <c r="AA231" s="76">
        <v>5</v>
      </c>
      <c r="AB231" s="76"/>
      <c r="AC231" s="76">
        <v>50</v>
      </c>
      <c r="AD231" s="76"/>
      <c r="AE231" s="76"/>
      <c r="AF231" s="76"/>
      <c r="AG231" s="76">
        <v>15</v>
      </c>
    </row>
    <row r="232" spans="1:33" ht="24.6" hidden="1" customHeight="1" x14ac:dyDescent="0.35">
      <c r="A232" s="77" t="s">
        <v>98</v>
      </c>
      <c r="B232" s="61"/>
      <c r="C232" s="61">
        <f>SUM(E232:AG232)</f>
        <v>0</v>
      </c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</row>
    <row r="233" spans="1:33" s="63" customFormat="1" ht="21.6" hidden="1" customHeight="1" x14ac:dyDescent="0.35">
      <c r="A233" s="62" t="s">
        <v>99</v>
      </c>
      <c r="B233" s="62"/>
      <c r="C233" s="62">
        <f>SUM(E233:AG233)</f>
        <v>0</v>
      </c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</row>
    <row r="234" spans="1:33" s="63" customFormat="1" ht="21.6" hidden="1" customHeight="1" x14ac:dyDescent="0.35">
      <c r="A234" s="62" t="s">
        <v>100</v>
      </c>
      <c r="B234" s="62"/>
      <c r="C234" s="62">
        <f>SUM(E234:AG234)</f>
        <v>0</v>
      </c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1:33" s="63" customFormat="1" ht="21.6" hidden="1" customHeight="1" x14ac:dyDescent="0.3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</row>
    <row r="236" spans="1:33" s="63" customFormat="1" ht="21.6" hidden="1" customHeight="1" x14ac:dyDescent="0.35">
      <c r="A236" s="64" t="s">
        <v>101</v>
      </c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</row>
    <row r="237" spans="1:33" ht="16.899999999999999" hidden="1" customHeight="1" x14ac:dyDescent="0.25">
      <c r="A237" s="78"/>
      <c r="B237" s="79"/>
      <c r="C237" s="79"/>
      <c r="D237" s="79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41.45" hidden="1" customHeight="1" x14ac:dyDescent="0.35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  <c r="AC238" s="123"/>
      <c r="AD238" s="123"/>
      <c r="AE238" s="123"/>
      <c r="AF238" s="123"/>
      <c r="AG238" s="123"/>
    </row>
    <row r="239" spans="1:33" ht="20.45" hidden="1" customHeight="1" x14ac:dyDescent="0.25">
      <c r="A239" s="121"/>
      <c r="B239" s="122"/>
      <c r="C239" s="122"/>
      <c r="D239" s="122"/>
      <c r="E239" s="122"/>
      <c r="F239" s="122"/>
      <c r="G239" s="122"/>
      <c r="H239" s="122"/>
      <c r="I239" s="122"/>
      <c r="J239" s="122"/>
      <c r="K239" s="96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6.899999999999999" hidden="1" customHeight="1" x14ac:dyDescent="0.25">
      <c r="A240" s="80"/>
      <c r="B240" s="6"/>
      <c r="C240" s="6"/>
      <c r="D240" s="6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9" hidden="1" customHeight="1" x14ac:dyDescent="0.25">
      <c r="A241" s="65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</row>
    <row r="242" spans="1:33" s="11" customFormat="1" ht="49.15" hidden="1" customHeight="1" x14ac:dyDescent="0.2">
      <c r="A242" s="27" t="s">
        <v>102</v>
      </c>
      <c r="B242" s="23"/>
      <c r="C242" s="23">
        <f>SUM(E242:AG242)</f>
        <v>251940</v>
      </c>
      <c r="D242" s="23"/>
      <c r="E242" s="34">
        <v>9345</v>
      </c>
      <c r="F242" s="34">
        <v>9100</v>
      </c>
      <c r="G242" s="34">
        <v>16579</v>
      </c>
      <c r="H242" s="34">
        <v>16195</v>
      </c>
      <c r="I242" s="34">
        <v>7250</v>
      </c>
      <c r="J242" s="34">
        <v>17539</v>
      </c>
      <c r="K242" s="93"/>
      <c r="L242" s="34">
        <v>12001</v>
      </c>
      <c r="M242" s="34">
        <v>14609</v>
      </c>
      <c r="N242" s="34">
        <v>13004</v>
      </c>
      <c r="O242" s="34">
        <v>3780</v>
      </c>
      <c r="P242" s="34">
        <v>8536</v>
      </c>
      <c r="Q242" s="34">
        <v>11438</v>
      </c>
      <c r="R242" s="93"/>
      <c r="S242" s="93"/>
      <c r="T242" s="34">
        <v>16561</v>
      </c>
      <c r="U242" s="34">
        <v>15418</v>
      </c>
      <c r="V242" s="93"/>
      <c r="W242" s="93"/>
      <c r="X242" s="34">
        <v>18986</v>
      </c>
      <c r="Y242" s="34">
        <v>13238</v>
      </c>
      <c r="Z242" s="34">
        <v>4504</v>
      </c>
      <c r="AA242" s="34">
        <v>11688</v>
      </c>
      <c r="AB242" s="93"/>
      <c r="AC242" s="34">
        <v>21385</v>
      </c>
      <c r="AD242" s="93"/>
      <c r="AE242" s="93"/>
      <c r="AF242" s="93"/>
      <c r="AG242" s="34">
        <v>10784</v>
      </c>
    </row>
    <row r="243" spans="1:33" ht="21" hidden="1" customHeight="1" x14ac:dyDescent="0.25">
      <c r="A243" s="60" t="s">
        <v>104</v>
      </c>
      <c r="B243" s="67"/>
      <c r="C243" s="23">
        <f>SUM(E243:AG243)</f>
        <v>372</v>
      </c>
      <c r="D243" s="23"/>
      <c r="E243" s="60">
        <v>16</v>
      </c>
      <c r="F243" s="60">
        <v>21</v>
      </c>
      <c r="G243" s="60">
        <v>32</v>
      </c>
      <c r="H243" s="60">
        <v>25</v>
      </c>
      <c r="I243" s="60">
        <v>16</v>
      </c>
      <c r="J243" s="60">
        <v>31</v>
      </c>
      <c r="K243" s="60"/>
      <c r="L243" s="60">
        <v>14</v>
      </c>
      <c r="M243" s="60">
        <v>29</v>
      </c>
      <c r="N243" s="60">
        <v>18</v>
      </c>
      <c r="O243" s="60">
        <v>8</v>
      </c>
      <c r="P243" s="60">
        <v>7</v>
      </c>
      <c r="Q243" s="60">
        <v>15</v>
      </c>
      <c r="R243" s="60"/>
      <c r="S243" s="60"/>
      <c r="T243" s="60">
        <v>25</v>
      </c>
      <c r="U243" s="60">
        <v>31</v>
      </c>
      <c r="V243" s="60"/>
      <c r="W243" s="60"/>
      <c r="X243" s="60">
        <v>10</v>
      </c>
      <c r="Y243" s="60">
        <v>8</v>
      </c>
      <c r="Z243" s="60">
        <v>6</v>
      </c>
      <c r="AA243" s="60">
        <v>12</v>
      </c>
      <c r="AB243" s="60"/>
      <c r="AC243" s="60">
        <v>35</v>
      </c>
      <c r="AD243" s="60"/>
      <c r="AE243" s="60"/>
      <c r="AF243" s="60"/>
      <c r="AG243" s="60">
        <v>13</v>
      </c>
    </row>
    <row r="244" spans="1:33" ht="0.6" hidden="1" customHeight="1" x14ac:dyDescent="0.25">
      <c r="A244" s="60" t="s">
        <v>105</v>
      </c>
      <c r="B244" s="67"/>
      <c r="C244" s="23">
        <f>SUM(E244:AG244)</f>
        <v>207</v>
      </c>
      <c r="D244" s="23"/>
      <c r="E244" s="60">
        <v>10</v>
      </c>
      <c r="F244" s="60">
        <v>2</v>
      </c>
      <c r="G244" s="60">
        <v>42</v>
      </c>
      <c r="H244" s="60">
        <v>11</v>
      </c>
      <c r="I244" s="60">
        <v>9</v>
      </c>
      <c r="J244" s="60">
        <v>30</v>
      </c>
      <c r="K244" s="60"/>
      <c r="L244" s="60">
        <v>9</v>
      </c>
      <c r="M244" s="60">
        <v>15</v>
      </c>
      <c r="N244" s="60">
        <v>1</v>
      </c>
      <c r="O244" s="60">
        <v>2</v>
      </c>
      <c r="P244" s="60">
        <v>5</v>
      </c>
      <c r="Q244" s="60">
        <v>1</v>
      </c>
      <c r="R244" s="60"/>
      <c r="S244" s="60"/>
      <c r="T244" s="60">
        <v>4</v>
      </c>
      <c r="U244" s="60">
        <v>8</v>
      </c>
      <c r="V244" s="60"/>
      <c r="W244" s="60"/>
      <c r="X244" s="60">
        <v>14</v>
      </c>
      <c r="Y244" s="60">
        <v>2</v>
      </c>
      <c r="Z244" s="60">
        <v>2</v>
      </c>
      <c r="AA244" s="60">
        <v>16</v>
      </c>
      <c r="AB244" s="60"/>
      <c r="AC244" s="60">
        <v>16</v>
      </c>
      <c r="AD244" s="60"/>
      <c r="AE244" s="60"/>
      <c r="AF244" s="60"/>
      <c r="AG244" s="60">
        <v>8</v>
      </c>
    </row>
    <row r="245" spans="1:33" ht="2.4500000000000002" hidden="1" customHeight="1" x14ac:dyDescent="0.25">
      <c r="A245" s="60" t="s">
        <v>105</v>
      </c>
      <c r="B245" s="67"/>
      <c r="C245" s="23">
        <f>SUM(E245:AG245)</f>
        <v>193</v>
      </c>
      <c r="D245" s="23"/>
      <c r="E245" s="60">
        <v>10</v>
      </c>
      <c r="F245" s="60">
        <v>2</v>
      </c>
      <c r="G245" s="60">
        <v>42</v>
      </c>
      <c r="H245" s="60">
        <v>11</v>
      </c>
      <c r="I245" s="60">
        <v>2</v>
      </c>
      <c r="J245" s="60">
        <v>30</v>
      </c>
      <c r="K245" s="60"/>
      <c r="L245" s="60">
        <v>9</v>
      </c>
      <c r="M245" s="60">
        <v>15</v>
      </c>
      <c r="N245" s="60">
        <v>1</v>
      </c>
      <c r="O245" s="60">
        <v>2</v>
      </c>
      <c r="P245" s="60">
        <v>5</v>
      </c>
      <c r="Q245" s="60">
        <v>1</v>
      </c>
      <c r="R245" s="60"/>
      <c r="S245" s="60"/>
      <c r="T245" s="60">
        <v>4</v>
      </c>
      <c r="U245" s="60">
        <v>1</v>
      </c>
      <c r="V245" s="60"/>
      <c r="W245" s="60"/>
      <c r="X245" s="60">
        <v>14</v>
      </c>
      <c r="Y245" s="60">
        <v>2</v>
      </c>
      <c r="Z245" s="60">
        <v>2</v>
      </c>
      <c r="AA245" s="60">
        <v>16</v>
      </c>
      <c r="AB245" s="60"/>
      <c r="AC245" s="60">
        <v>16</v>
      </c>
      <c r="AD245" s="60"/>
      <c r="AE245" s="60"/>
      <c r="AF245" s="60"/>
      <c r="AG245" s="60">
        <v>8</v>
      </c>
    </row>
    <row r="246" spans="1:33" ht="24" hidden="1" customHeight="1" x14ac:dyDescent="0.25">
      <c r="A246" s="60" t="s">
        <v>30</v>
      </c>
      <c r="B246" s="23">
        <v>554</v>
      </c>
      <c r="C246" s="23">
        <f>SUM(E246:AG246)</f>
        <v>552</v>
      </c>
      <c r="D246" s="23"/>
      <c r="E246" s="73">
        <v>11</v>
      </c>
      <c r="F246" s="73">
        <v>15</v>
      </c>
      <c r="G246" s="73">
        <v>93</v>
      </c>
      <c r="H246" s="73">
        <v>30</v>
      </c>
      <c r="I246" s="73">
        <v>15</v>
      </c>
      <c r="J246" s="73">
        <v>55</v>
      </c>
      <c r="K246" s="73"/>
      <c r="L246" s="73">
        <v>16</v>
      </c>
      <c r="M246" s="73">
        <v>18</v>
      </c>
      <c r="N246" s="73">
        <v>16</v>
      </c>
      <c r="O246" s="73">
        <v>10</v>
      </c>
      <c r="P246" s="73">
        <v>11</v>
      </c>
      <c r="Q246" s="73">
        <v>40</v>
      </c>
      <c r="R246" s="73"/>
      <c r="S246" s="73"/>
      <c r="T246" s="73">
        <v>22</v>
      </c>
      <c r="U246" s="73">
        <v>55</v>
      </c>
      <c r="V246" s="73"/>
      <c r="W246" s="73"/>
      <c r="X246" s="73">
        <v>14</v>
      </c>
      <c r="Y246" s="73">
        <v>29</v>
      </c>
      <c r="Z246" s="73">
        <v>9</v>
      </c>
      <c r="AA246" s="73">
        <v>7</v>
      </c>
      <c r="AB246" s="73"/>
      <c r="AC246" s="73">
        <v>60</v>
      </c>
      <c r="AD246" s="73"/>
      <c r="AE246" s="73"/>
      <c r="AF246" s="73"/>
      <c r="AG246" s="73">
        <v>26</v>
      </c>
    </row>
    <row r="247" spans="1:33" hidden="1" x14ac:dyDescent="0.25"/>
    <row r="248" spans="1:33" s="60" customFormat="1" hidden="1" x14ac:dyDescent="0.25">
      <c r="A248" s="60" t="s">
        <v>112</v>
      </c>
      <c r="B248" s="67"/>
      <c r="C248" s="60">
        <f>SUM(E248:AG248)</f>
        <v>39</v>
      </c>
      <c r="E248" s="60">
        <v>3</v>
      </c>
      <c r="G248" s="60">
        <v>1</v>
      </c>
      <c r="H248" s="60">
        <v>6</v>
      </c>
      <c r="J248" s="60">
        <v>1</v>
      </c>
      <c r="N248" s="60">
        <v>1</v>
      </c>
      <c r="P248" s="60">
        <v>2</v>
      </c>
      <c r="Q248" s="60">
        <v>1</v>
      </c>
      <c r="T248" s="60">
        <v>3</v>
      </c>
      <c r="U248" s="60">
        <v>1</v>
      </c>
      <c r="X248" s="60">
        <v>3</v>
      </c>
      <c r="Y248" s="60">
        <v>7</v>
      </c>
      <c r="Z248" s="60">
        <v>1</v>
      </c>
      <c r="AA248" s="60">
        <v>1</v>
      </c>
      <c r="AC248" s="60">
        <v>4</v>
      </c>
      <c r="AG248" s="60">
        <v>4</v>
      </c>
    </row>
    <row r="249" spans="1:33" hidden="1" x14ac:dyDescent="0.25"/>
    <row r="250" spans="1:33" ht="21.6" hidden="1" customHeight="1" x14ac:dyDescent="0.25">
      <c r="A250" s="60" t="s">
        <v>115</v>
      </c>
      <c r="B250" s="23">
        <v>45</v>
      </c>
      <c r="C250" s="23">
        <f>SUM(E250:AG250)</f>
        <v>57</v>
      </c>
      <c r="D250" s="23"/>
      <c r="E250" s="73">
        <v>5</v>
      </c>
      <c r="F250" s="73">
        <v>3</v>
      </c>
      <c r="G250" s="73"/>
      <c r="H250" s="73">
        <v>5</v>
      </c>
      <c r="I250" s="73">
        <v>2</v>
      </c>
      <c r="J250" s="73"/>
      <c r="K250" s="73"/>
      <c r="L250" s="73">
        <v>2</v>
      </c>
      <c r="M250" s="73">
        <v>0</v>
      </c>
      <c r="N250" s="73">
        <v>3</v>
      </c>
      <c r="O250" s="73">
        <v>3</v>
      </c>
      <c r="P250" s="73">
        <v>3</v>
      </c>
      <c r="Q250" s="73">
        <v>2</v>
      </c>
      <c r="R250" s="73"/>
      <c r="S250" s="73"/>
      <c r="T250" s="73">
        <v>2</v>
      </c>
      <c r="U250" s="73">
        <v>10</v>
      </c>
      <c r="V250" s="73"/>
      <c r="W250" s="73"/>
      <c r="X250" s="73">
        <v>6</v>
      </c>
      <c r="Y250" s="73">
        <v>6</v>
      </c>
      <c r="Z250" s="73">
        <v>1</v>
      </c>
      <c r="AA250" s="73">
        <v>4</v>
      </c>
      <c r="AB250" s="73"/>
      <c r="AC250" s="73"/>
      <c r="AD250" s="73"/>
      <c r="AE250" s="73"/>
      <c r="AF250" s="73"/>
      <c r="AG250" s="73"/>
    </row>
    <row r="251" spans="1:33" hidden="1" x14ac:dyDescent="0.25"/>
    <row r="252" spans="1:33" ht="20.25" customHeight="1" x14ac:dyDescent="0.25"/>
    <row r="253" spans="1:33" ht="21.75" customHeight="1" x14ac:dyDescent="0.25"/>
    <row r="254" spans="1:33" ht="21.75" customHeight="1" x14ac:dyDescent="0.25"/>
    <row r="255" spans="1:33" ht="2.25" customHeight="1" x14ac:dyDescent="0.25"/>
  </sheetData>
  <dataConsolidate/>
  <mergeCells count="37"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K7:K8"/>
    <mergeCell ref="D4:D8"/>
    <mergeCell ref="AB7:AB8"/>
    <mergeCell ref="AF7:AF8"/>
    <mergeCell ref="P7:P8"/>
    <mergeCell ref="A239:J239"/>
    <mergeCell ref="A238:AG23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E7:AE8"/>
    <mergeCell ref="U7:U8"/>
    <mergeCell ref="AD7:AD8"/>
    <mergeCell ref="V7:V8"/>
    <mergeCell ref="R7:R8"/>
    <mergeCell ref="Q7:Q8"/>
    <mergeCell ref="S7:S8"/>
    <mergeCell ref="E4:AG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2022-04-29T08:35:15Z</cp:lastPrinted>
  <dcterms:created xsi:type="dcterms:W3CDTF">2017-06-08T05:54:08Z</dcterms:created>
  <dcterms:modified xsi:type="dcterms:W3CDTF">2022-05-04T06:09:20Z</dcterms:modified>
</cp:coreProperties>
</file>