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оперативка!$A$2:$AI$117</definedName>
  </definedNames>
  <calcPr calcId="152511"/>
</workbook>
</file>

<file path=xl/calcChain.xml><?xml version="1.0" encoding="utf-8"?>
<calcChain xmlns="http://schemas.openxmlformats.org/spreadsheetml/2006/main">
  <c r="C36" i="1" l="1"/>
  <c r="C58" i="1"/>
  <c r="C59" i="1" l="1"/>
  <c r="C57" i="1"/>
  <c r="C56" i="1"/>
  <c r="C55" i="1"/>
  <c r="C54" i="1"/>
  <c r="C53" i="1"/>
  <c r="C52" i="1"/>
  <c r="C51" i="1"/>
  <c r="C50" i="1"/>
  <c r="C47" i="1"/>
  <c r="C46" i="1"/>
  <c r="C45" i="1"/>
  <c r="C44" i="1"/>
  <c r="C43" i="1"/>
  <c r="C42" i="1"/>
  <c r="C40" i="1"/>
  <c r="C38" i="1"/>
  <c r="C37" i="1"/>
  <c r="C29" i="1"/>
  <c r="C17" i="1"/>
  <c r="C11" i="1"/>
  <c r="C10" i="1"/>
  <c r="C60" i="1" l="1"/>
  <c r="T49" i="1" l="1"/>
  <c r="L49" i="1"/>
  <c r="F48" i="1"/>
  <c r="F49" i="1" s="1"/>
  <c r="H48" i="1" l="1"/>
  <c r="H49" i="1" s="1"/>
  <c r="D53" i="1"/>
  <c r="C61" i="1" l="1"/>
  <c r="D55" i="1"/>
  <c r="D52" i="1"/>
  <c r="D51" i="1"/>
  <c r="D50" i="1"/>
  <c r="D46" i="1"/>
  <c r="C35" i="1"/>
  <c r="C39" i="1" l="1"/>
  <c r="C41" i="1"/>
  <c r="AI48" i="1"/>
  <c r="AI49" i="1" s="1"/>
  <c r="AH48" i="1"/>
  <c r="AH49" i="1" s="1"/>
  <c r="AG48" i="1"/>
  <c r="AG49" i="1" s="1"/>
  <c r="AF48" i="1"/>
  <c r="AF49" i="1" s="1"/>
  <c r="AE48" i="1"/>
  <c r="AE49" i="1" s="1"/>
  <c r="AD48" i="1"/>
  <c r="AD49" i="1" s="1"/>
  <c r="AC48" i="1"/>
  <c r="AC49" i="1" s="1"/>
  <c r="AB48" i="1"/>
  <c r="AB49" i="1" s="1"/>
  <c r="AA48" i="1"/>
  <c r="AA49" i="1" s="1"/>
  <c r="Z48" i="1"/>
  <c r="Z49" i="1" s="1"/>
  <c r="Y48" i="1"/>
  <c r="Y49" i="1" s="1"/>
  <c r="X48" i="1"/>
  <c r="X49" i="1" s="1"/>
  <c r="W48" i="1"/>
  <c r="W49" i="1" s="1"/>
  <c r="V48" i="1"/>
  <c r="V49" i="1" s="1"/>
  <c r="U48" i="1"/>
  <c r="U49" i="1" s="1"/>
  <c r="S48" i="1"/>
  <c r="S49" i="1" s="1"/>
  <c r="R48" i="1"/>
  <c r="R49" i="1" s="1"/>
  <c r="Q48" i="1"/>
  <c r="Q49" i="1" s="1"/>
  <c r="P48" i="1"/>
  <c r="P49" i="1" s="1"/>
  <c r="O48" i="1"/>
  <c r="O49" i="1" s="1"/>
  <c r="N48" i="1"/>
  <c r="N49" i="1" s="1"/>
  <c r="M48" i="1"/>
  <c r="M49" i="1" s="1"/>
  <c r="K48" i="1"/>
  <c r="K49" i="1" s="1"/>
  <c r="J48" i="1"/>
  <c r="J49" i="1" s="1"/>
  <c r="I48" i="1"/>
  <c r="I49" i="1" s="1"/>
  <c r="G48" i="1"/>
  <c r="G49" i="1" s="1"/>
  <c r="E48" i="1"/>
  <c r="E49" i="1" l="1"/>
  <c r="C48" i="1"/>
  <c r="B16" i="1"/>
  <c r="D48" i="1" l="1"/>
  <c r="C49" i="1"/>
  <c r="B39" i="1"/>
  <c r="D45" i="1" l="1"/>
  <c r="D44" i="1"/>
  <c r="U39" i="1" l="1"/>
  <c r="S39" i="1"/>
  <c r="R39" i="1"/>
  <c r="D43" i="1" l="1"/>
  <c r="G62" i="1" l="1"/>
  <c r="F62" i="1"/>
  <c r="E62" i="1"/>
  <c r="V39" i="1" l="1"/>
  <c r="D37" i="1"/>
  <c r="D38" i="1" l="1"/>
  <c r="C62" i="1"/>
  <c r="H34" i="1" l="1"/>
  <c r="E34" i="1" l="1"/>
  <c r="C34" i="1" s="1"/>
  <c r="C22" i="1"/>
  <c r="D22" i="1" s="1"/>
  <c r="C28" i="1"/>
  <c r="U32" i="1" l="1"/>
  <c r="AG32" i="1" l="1"/>
  <c r="AD17" i="1" l="1"/>
  <c r="B33" i="1" l="1"/>
  <c r="B32" i="1"/>
  <c r="B30" i="1"/>
  <c r="D15" i="1"/>
  <c r="AI16" i="1" l="1"/>
  <c r="AH16" i="1"/>
  <c r="AG17" i="1"/>
  <c r="AF16" i="1"/>
  <c r="AE16" i="1"/>
  <c r="AC16" i="1"/>
  <c r="AB16" i="1"/>
  <c r="AA16" i="1"/>
  <c r="Z16" i="1"/>
  <c r="W17" i="1"/>
  <c r="V17" i="1"/>
  <c r="U17" i="1"/>
  <c r="S17" i="1"/>
  <c r="R17" i="1"/>
  <c r="Q17" i="1"/>
  <c r="O17" i="1"/>
  <c r="N17" i="1"/>
  <c r="M17" i="1"/>
  <c r="K16" i="1"/>
  <c r="K17" i="1" s="1"/>
  <c r="J17" i="1"/>
  <c r="I16" i="1"/>
  <c r="I17" i="1" s="1"/>
  <c r="AI23" i="1"/>
  <c r="AH23" i="1"/>
  <c r="AF23" i="1"/>
  <c r="AE23" i="1"/>
  <c r="AC23" i="1"/>
  <c r="AB23" i="1"/>
  <c r="AA23" i="1"/>
  <c r="Z23" i="1"/>
  <c r="V23" i="1"/>
  <c r="K23" i="1"/>
  <c r="I23" i="1"/>
  <c r="AI33" i="1"/>
  <c r="AH33" i="1"/>
  <c r="AG33" i="1"/>
  <c r="AF33" i="1"/>
  <c r="AE33" i="1"/>
  <c r="AD33" i="1"/>
  <c r="AC33" i="1"/>
  <c r="AB33" i="1"/>
  <c r="AA33" i="1"/>
  <c r="Z33" i="1"/>
  <c r="W33" i="1"/>
  <c r="V33" i="1"/>
  <c r="U33" i="1"/>
  <c r="S33" i="1"/>
  <c r="R33" i="1"/>
  <c r="Q33" i="1"/>
  <c r="P33" i="1"/>
  <c r="O33" i="1"/>
  <c r="N33" i="1"/>
  <c r="M33" i="1"/>
  <c r="K33" i="1"/>
  <c r="J33" i="1"/>
  <c r="I33" i="1"/>
  <c r="H33" i="1"/>
  <c r="G33" i="1"/>
  <c r="F33" i="1"/>
  <c r="E33" i="1"/>
  <c r="C27" i="1"/>
  <c r="D27" i="1" s="1"/>
  <c r="C21" i="1"/>
  <c r="D21" i="1" s="1"/>
  <c r="C23" i="1" l="1"/>
  <c r="C33" i="1"/>
  <c r="AI10" i="1"/>
  <c r="AH10" i="1"/>
  <c r="AF10" i="1"/>
  <c r="AE10" i="1"/>
  <c r="AC10" i="1"/>
  <c r="AB10" i="1"/>
  <c r="AA10" i="1"/>
  <c r="Z10" i="1"/>
  <c r="V10" i="1"/>
  <c r="K10" i="1"/>
  <c r="C14" i="1"/>
  <c r="D14" i="1" s="1"/>
  <c r="C20" i="1"/>
  <c r="D20" i="1" s="1"/>
  <c r="C26" i="1"/>
  <c r="D26" i="1" s="1"/>
  <c r="P32" i="1"/>
  <c r="O32" i="1"/>
  <c r="N32" i="1"/>
  <c r="M32" i="1"/>
  <c r="K32" i="1"/>
  <c r="J32" i="1"/>
  <c r="I32" i="1"/>
  <c r="H32" i="1"/>
  <c r="G32" i="1"/>
  <c r="F32" i="1"/>
  <c r="E32" i="1"/>
  <c r="C32" i="1" l="1"/>
  <c r="C13" i="1"/>
  <c r="D13" i="1" s="1"/>
  <c r="C19" i="1"/>
  <c r="D19" i="1" s="1"/>
  <c r="C25" i="1"/>
  <c r="D25" i="1" s="1"/>
  <c r="H31" i="1"/>
  <c r="C31" i="1" s="1"/>
  <c r="C9" i="1" l="1"/>
  <c r="D9" i="1" s="1"/>
  <c r="D40" i="1" l="1"/>
  <c r="AI30" i="1"/>
  <c r="AH30" i="1"/>
  <c r="AG30" i="1"/>
  <c r="AF30" i="1"/>
  <c r="AE30" i="1"/>
  <c r="AD30" i="1"/>
  <c r="AC30" i="1"/>
  <c r="AB30" i="1"/>
  <c r="AA30" i="1"/>
  <c r="Z30" i="1"/>
  <c r="W30" i="1"/>
  <c r="V30" i="1"/>
  <c r="U30" i="1"/>
  <c r="S30" i="1"/>
  <c r="R30" i="1"/>
  <c r="Q30" i="1"/>
  <c r="P30" i="1"/>
  <c r="O30" i="1"/>
  <c r="N30" i="1"/>
  <c r="M30" i="1"/>
  <c r="K30" i="1"/>
  <c r="J30" i="1"/>
  <c r="I30" i="1"/>
  <c r="H30" i="1"/>
  <c r="G30" i="1"/>
  <c r="F30" i="1" l="1"/>
  <c r="E30" i="1"/>
  <c r="C24" i="1"/>
  <c r="D24" i="1" s="1"/>
  <c r="D23" i="1"/>
  <c r="C18" i="1"/>
  <c r="D18" i="1" s="1"/>
  <c r="C12" i="1"/>
  <c r="D12" i="1" s="1"/>
  <c r="C16" i="1"/>
  <c r="C30" i="1" l="1"/>
  <c r="D16" i="1"/>
  <c r="D10" i="1"/>
  <c r="C63" i="1" l="1"/>
  <c r="D63" i="1" s="1"/>
  <c r="C65" i="1"/>
  <c r="D65" i="1" s="1"/>
  <c r="C64" i="1"/>
  <c r="D64" i="1" s="1"/>
  <c r="C66" i="1" l="1"/>
  <c r="D66" i="1" s="1"/>
  <c r="B70" i="1" l="1"/>
  <c r="B81" i="1"/>
  <c r="F109" i="1" l="1"/>
  <c r="G109" i="1"/>
  <c r="H109" i="1"/>
  <c r="I109" i="1"/>
  <c r="J109" i="1"/>
  <c r="M109" i="1"/>
  <c r="N109" i="1"/>
  <c r="O109" i="1"/>
  <c r="P109" i="1"/>
  <c r="Q109" i="1"/>
  <c r="R109" i="1"/>
  <c r="V109" i="1"/>
  <c r="W109" i="1"/>
  <c r="Z109" i="1"/>
  <c r="AA109" i="1"/>
  <c r="AB109" i="1"/>
  <c r="AC109" i="1"/>
  <c r="AE109" i="1"/>
  <c r="AI109" i="1"/>
  <c r="E109" i="1"/>
  <c r="C110" i="1" l="1"/>
  <c r="D111" i="1"/>
  <c r="C113" i="1"/>
  <c r="D113" i="1" s="1"/>
  <c r="D114" i="1"/>
  <c r="D115" i="1"/>
  <c r="C116" i="1"/>
  <c r="D116" i="1" s="1"/>
  <c r="D118" i="1"/>
  <c r="D125" i="1"/>
  <c r="B126" i="1"/>
  <c r="C126" i="1"/>
  <c r="E126" i="1"/>
  <c r="F126" i="1"/>
  <c r="G126" i="1"/>
  <c r="H126" i="1"/>
  <c r="I126" i="1"/>
  <c r="J126" i="1"/>
  <c r="M126" i="1"/>
  <c r="N126" i="1"/>
  <c r="O126" i="1"/>
  <c r="P126" i="1"/>
  <c r="Q126" i="1"/>
  <c r="R126" i="1"/>
  <c r="V126" i="1"/>
  <c r="W126" i="1"/>
  <c r="Z126" i="1"/>
  <c r="AA126" i="1"/>
  <c r="AB126" i="1"/>
  <c r="AC126" i="1"/>
  <c r="AE126" i="1"/>
  <c r="AI126" i="1"/>
  <c r="B127" i="1"/>
  <c r="C127" i="1"/>
  <c r="E127" i="1"/>
  <c r="F127" i="1"/>
  <c r="G127" i="1"/>
  <c r="H127" i="1"/>
  <c r="I127" i="1"/>
  <c r="J127" i="1"/>
  <c r="M127" i="1"/>
  <c r="N127" i="1"/>
  <c r="O127" i="1"/>
  <c r="P127" i="1"/>
  <c r="Q127" i="1"/>
  <c r="R127" i="1"/>
  <c r="V127" i="1"/>
  <c r="W127" i="1"/>
  <c r="Z127" i="1"/>
  <c r="AA127" i="1"/>
  <c r="AB127" i="1"/>
  <c r="AC127" i="1"/>
  <c r="AE127" i="1"/>
  <c r="AI127" i="1"/>
  <c r="C128" i="1"/>
  <c r="D128" i="1" s="1"/>
  <c r="C129" i="1"/>
  <c r="D129" i="1" s="1"/>
  <c r="C130" i="1"/>
  <c r="D130" i="1" s="1"/>
  <c r="C131" i="1"/>
  <c r="D131" i="1" s="1"/>
  <c r="C132" i="1"/>
  <c r="C133" i="1" s="1"/>
  <c r="B133" i="1"/>
  <c r="E133" i="1"/>
  <c r="F133" i="1"/>
  <c r="G133" i="1"/>
  <c r="H133" i="1"/>
  <c r="I133" i="1"/>
  <c r="J133" i="1"/>
  <c r="M133" i="1"/>
  <c r="N133" i="1"/>
  <c r="O133" i="1"/>
  <c r="P133" i="1"/>
  <c r="Q133" i="1"/>
  <c r="R133" i="1"/>
  <c r="V133" i="1"/>
  <c r="W133" i="1"/>
  <c r="Z133" i="1"/>
  <c r="AA133" i="1"/>
  <c r="AB133" i="1"/>
  <c r="AC133" i="1"/>
  <c r="AE133" i="1"/>
  <c r="AI133" i="1"/>
  <c r="C134" i="1"/>
  <c r="D134" i="1" s="1"/>
  <c r="C135" i="1"/>
  <c r="D135" i="1" s="1"/>
  <c r="C136" i="1"/>
  <c r="D136" i="1" s="1"/>
  <c r="C137" i="1"/>
  <c r="D137" i="1" s="1"/>
  <c r="D138" i="1"/>
  <c r="C139" i="1"/>
  <c r="D139" i="1" s="1"/>
  <c r="B140" i="1"/>
  <c r="E140" i="1"/>
  <c r="F140" i="1"/>
  <c r="G140" i="1"/>
  <c r="H140" i="1"/>
  <c r="I140" i="1"/>
  <c r="J140" i="1"/>
  <c r="M140" i="1"/>
  <c r="N140" i="1"/>
  <c r="O140" i="1"/>
  <c r="P140" i="1"/>
  <c r="Q140" i="1"/>
  <c r="R140" i="1"/>
  <c r="V140" i="1"/>
  <c r="W140" i="1"/>
  <c r="Z140" i="1"/>
  <c r="AA140" i="1"/>
  <c r="AB140" i="1"/>
  <c r="AC140" i="1"/>
  <c r="AE140" i="1"/>
  <c r="AI140" i="1"/>
  <c r="C141" i="1"/>
  <c r="D141" i="1" s="1"/>
  <c r="C142" i="1"/>
  <c r="D142" i="1" s="1"/>
  <c r="C143" i="1"/>
  <c r="D143" i="1" s="1"/>
  <c r="C144" i="1"/>
  <c r="D144" i="1" s="1"/>
  <c r="B145" i="1"/>
  <c r="E145" i="1"/>
  <c r="F145" i="1"/>
  <c r="G145" i="1"/>
  <c r="H145" i="1"/>
  <c r="I145" i="1"/>
  <c r="J145" i="1"/>
  <c r="M145" i="1"/>
  <c r="N145" i="1"/>
  <c r="O145" i="1"/>
  <c r="P145" i="1"/>
  <c r="Q145" i="1"/>
  <c r="R145" i="1"/>
  <c r="V145" i="1"/>
  <c r="W145" i="1"/>
  <c r="Z145" i="1"/>
  <c r="AA145" i="1"/>
  <c r="AB145" i="1"/>
  <c r="AC145" i="1"/>
  <c r="AE145" i="1"/>
  <c r="AI145" i="1"/>
  <c r="B146" i="1"/>
  <c r="E146" i="1"/>
  <c r="F146" i="1"/>
  <c r="G146" i="1"/>
  <c r="H146" i="1"/>
  <c r="I146" i="1"/>
  <c r="J146" i="1"/>
  <c r="M146" i="1"/>
  <c r="N146" i="1"/>
  <c r="O146" i="1"/>
  <c r="P146" i="1"/>
  <c r="Q146" i="1"/>
  <c r="R146" i="1"/>
  <c r="V146" i="1"/>
  <c r="W146" i="1"/>
  <c r="Z146" i="1"/>
  <c r="AA146" i="1"/>
  <c r="AB146" i="1"/>
  <c r="AC146" i="1"/>
  <c r="AE146" i="1"/>
  <c r="AI146" i="1"/>
  <c r="B147" i="1"/>
  <c r="F147" i="1"/>
  <c r="G147" i="1"/>
  <c r="H147" i="1"/>
  <c r="I147" i="1"/>
  <c r="J147" i="1"/>
  <c r="M147" i="1"/>
  <c r="N147" i="1"/>
  <c r="O147" i="1"/>
  <c r="Q147" i="1"/>
  <c r="R147" i="1"/>
  <c r="W147" i="1"/>
  <c r="Z147" i="1"/>
  <c r="AA147" i="1"/>
  <c r="AE147" i="1"/>
  <c r="AI147" i="1"/>
  <c r="B148" i="1"/>
  <c r="E148" i="1"/>
  <c r="F148" i="1"/>
  <c r="G148" i="1"/>
  <c r="H148" i="1"/>
  <c r="I148" i="1"/>
  <c r="J148" i="1"/>
  <c r="M148" i="1"/>
  <c r="N148" i="1"/>
  <c r="O148" i="1"/>
  <c r="P148" i="1"/>
  <c r="Q148" i="1"/>
  <c r="R148" i="1"/>
  <c r="V148" i="1"/>
  <c r="W148" i="1"/>
  <c r="Z148" i="1"/>
  <c r="AA148" i="1"/>
  <c r="AB148" i="1"/>
  <c r="AC148" i="1"/>
  <c r="AE148" i="1"/>
  <c r="AI148" i="1"/>
  <c r="B149" i="1"/>
  <c r="E149" i="1"/>
  <c r="I149" i="1"/>
  <c r="V149" i="1"/>
  <c r="W149" i="1"/>
  <c r="AC149" i="1"/>
  <c r="C150" i="1"/>
  <c r="C151" i="1"/>
  <c r="H152" i="1"/>
  <c r="O152" i="1"/>
  <c r="R152" i="1"/>
  <c r="W152" i="1"/>
  <c r="AA152" i="1"/>
  <c r="AE152" i="1"/>
  <c r="C153" i="1"/>
  <c r="D153" i="1" s="1"/>
  <c r="C154" i="1"/>
  <c r="D154" i="1" s="1"/>
  <c r="C157" i="1"/>
  <c r="C159" i="1"/>
  <c r="C160" i="1" s="1"/>
  <c r="B160" i="1"/>
  <c r="E160" i="1"/>
  <c r="F160" i="1"/>
  <c r="G160" i="1"/>
  <c r="H160" i="1"/>
  <c r="I160" i="1"/>
  <c r="J160" i="1"/>
  <c r="M160" i="1"/>
  <c r="N160" i="1"/>
  <c r="O160" i="1"/>
  <c r="P160" i="1"/>
  <c r="Q160" i="1"/>
  <c r="R160" i="1"/>
  <c r="V160" i="1"/>
  <c r="W160" i="1"/>
  <c r="Z160" i="1"/>
  <c r="AA160" i="1"/>
  <c r="AB160" i="1"/>
  <c r="AC160" i="1"/>
  <c r="AE160" i="1"/>
  <c r="AI160" i="1"/>
  <c r="B161" i="1"/>
  <c r="E161" i="1"/>
  <c r="F161" i="1"/>
  <c r="G161" i="1"/>
  <c r="H161" i="1"/>
  <c r="I161" i="1"/>
  <c r="J161" i="1"/>
  <c r="M161" i="1"/>
  <c r="N161" i="1"/>
  <c r="O161" i="1"/>
  <c r="P161" i="1"/>
  <c r="Q161" i="1"/>
  <c r="R161" i="1"/>
  <c r="V161" i="1"/>
  <c r="W161" i="1"/>
  <c r="Z161" i="1"/>
  <c r="AA161" i="1"/>
  <c r="AB161" i="1"/>
  <c r="AC161" i="1"/>
  <c r="AE161" i="1"/>
  <c r="AI161" i="1"/>
  <c r="D162" i="1"/>
  <c r="C163" i="1"/>
  <c r="B164" i="1"/>
  <c r="E164" i="1"/>
  <c r="F164" i="1"/>
  <c r="G164" i="1"/>
  <c r="H164" i="1"/>
  <c r="I164" i="1"/>
  <c r="J164" i="1"/>
  <c r="M164" i="1"/>
  <c r="N164" i="1"/>
  <c r="O164" i="1"/>
  <c r="P164" i="1"/>
  <c r="Q164" i="1"/>
  <c r="R164" i="1"/>
  <c r="V164" i="1"/>
  <c r="W164" i="1"/>
  <c r="Z164" i="1"/>
  <c r="AA164" i="1"/>
  <c r="AB164" i="1"/>
  <c r="AC164" i="1"/>
  <c r="AE164" i="1"/>
  <c r="AI164" i="1"/>
  <c r="B165" i="1"/>
  <c r="E165" i="1"/>
  <c r="F165" i="1"/>
  <c r="G165" i="1"/>
  <c r="H165" i="1"/>
  <c r="I165" i="1"/>
  <c r="J165" i="1"/>
  <c r="M165" i="1"/>
  <c r="N165" i="1"/>
  <c r="O165" i="1"/>
  <c r="P165" i="1"/>
  <c r="Q165" i="1"/>
  <c r="R165" i="1"/>
  <c r="V165" i="1"/>
  <c r="W165" i="1"/>
  <c r="Z165" i="1"/>
  <c r="AA165" i="1"/>
  <c r="AB165" i="1"/>
  <c r="AC165" i="1"/>
  <c r="AE165" i="1"/>
  <c r="AI165" i="1"/>
  <c r="C166" i="1"/>
  <c r="C167" i="1"/>
  <c r="C169" i="1"/>
  <c r="B170" i="1"/>
  <c r="E170" i="1"/>
  <c r="F170" i="1"/>
  <c r="G170" i="1"/>
  <c r="H170" i="1"/>
  <c r="I170" i="1"/>
  <c r="J170" i="1"/>
  <c r="M170" i="1"/>
  <c r="N170" i="1"/>
  <c r="O170" i="1"/>
  <c r="P170" i="1"/>
  <c r="Q170" i="1"/>
  <c r="R170" i="1"/>
  <c r="W170" i="1"/>
  <c r="Z170" i="1"/>
  <c r="AA170" i="1"/>
  <c r="AB170" i="1"/>
  <c r="AC170" i="1"/>
  <c r="AE170" i="1"/>
  <c r="AI170" i="1"/>
  <c r="D171" i="1"/>
  <c r="C172" i="1"/>
  <c r="D172" i="1" s="1"/>
  <c r="B173" i="1"/>
  <c r="E173" i="1"/>
  <c r="F173" i="1"/>
  <c r="G173" i="1"/>
  <c r="H173" i="1"/>
  <c r="I173" i="1"/>
  <c r="J173" i="1"/>
  <c r="M173" i="1"/>
  <c r="N173" i="1"/>
  <c r="O173" i="1"/>
  <c r="Q173" i="1"/>
  <c r="R173" i="1"/>
  <c r="W173" i="1"/>
  <c r="Z173" i="1"/>
  <c r="AA173" i="1"/>
  <c r="AC173" i="1"/>
  <c r="AE173" i="1"/>
  <c r="AI173" i="1"/>
  <c r="B174" i="1"/>
  <c r="E174" i="1"/>
  <c r="F174" i="1"/>
  <c r="G174" i="1"/>
  <c r="H174" i="1"/>
  <c r="I174" i="1"/>
  <c r="J174" i="1"/>
  <c r="M174" i="1"/>
  <c r="N174" i="1"/>
  <c r="O174" i="1"/>
  <c r="P174" i="1"/>
  <c r="Q174" i="1"/>
  <c r="R174" i="1"/>
  <c r="W174" i="1"/>
  <c r="Z174" i="1"/>
  <c r="AA174" i="1"/>
  <c r="AB174" i="1"/>
  <c r="AC174" i="1"/>
  <c r="AE174" i="1"/>
  <c r="AI174" i="1"/>
  <c r="C175" i="1"/>
  <c r="D175" i="1" s="1"/>
  <c r="C176" i="1"/>
  <c r="D176" i="1" s="1"/>
  <c r="B177" i="1"/>
  <c r="G177" i="1"/>
  <c r="N177" i="1"/>
  <c r="AI177" i="1"/>
  <c r="C178" i="1"/>
  <c r="D178" i="1" s="1"/>
  <c r="C179" i="1"/>
  <c r="D179" i="1" s="1"/>
  <c r="B180" i="1"/>
  <c r="H180" i="1"/>
  <c r="P180" i="1"/>
  <c r="W180" i="1"/>
  <c r="Z180" i="1"/>
  <c r="AC180" i="1"/>
  <c r="C181" i="1"/>
  <c r="D181" i="1" s="1"/>
  <c r="C182" i="1"/>
  <c r="B183" i="1"/>
  <c r="O183" i="1"/>
  <c r="AA183" i="1"/>
  <c r="C184" i="1"/>
  <c r="D184" i="1" s="1"/>
  <c r="C185" i="1"/>
  <c r="D185" i="1" s="1"/>
  <c r="B186" i="1"/>
  <c r="E186" i="1"/>
  <c r="H186" i="1"/>
  <c r="I186" i="1"/>
  <c r="J186" i="1"/>
  <c r="M186" i="1"/>
  <c r="N186" i="1"/>
  <c r="O186" i="1"/>
  <c r="R186" i="1"/>
  <c r="V186" i="1"/>
  <c r="Z186" i="1"/>
  <c r="AA186" i="1"/>
  <c r="AB186" i="1"/>
  <c r="AC186" i="1"/>
  <c r="AE186" i="1"/>
  <c r="C187" i="1"/>
  <c r="C188" i="1"/>
  <c r="H189" i="1"/>
  <c r="I189" i="1"/>
  <c r="J189" i="1"/>
  <c r="M189" i="1"/>
  <c r="O189" i="1"/>
  <c r="V189" i="1"/>
  <c r="W189" i="1"/>
  <c r="AB189" i="1"/>
  <c r="AE189" i="1"/>
  <c r="C190" i="1"/>
  <c r="D190" i="1" s="1"/>
  <c r="C191" i="1"/>
  <c r="B192" i="1"/>
  <c r="V192" i="1"/>
  <c r="AA192" i="1"/>
  <c r="C193" i="1"/>
  <c r="D193" i="1" s="1"/>
  <c r="C194" i="1"/>
  <c r="D194" i="1" s="1"/>
  <c r="B195" i="1"/>
  <c r="G195" i="1"/>
  <c r="N195" i="1"/>
  <c r="C196" i="1"/>
  <c r="C197" i="1"/>
  <c r="B198" i="1"/>
  <c r="G198" i="1"/>
  <c r="J198" i="1"/>
  <c r="M198" i="1"/>
  <c r="N198" i="1"/>
  <c r="W198" i="1"/>
  <c r="AE198" i="1"/>
  <c r="C199" i="1"/>
  <c r="D199" i="1" s="1"/>
  <c r="D200" i="1"/>
  <c r="D201" i="1"/>
  <c r="C202" i="1"/>
  <c r="C203" i="1" s="1"/>
  <c r="C204" i="1"/>
  <c r="D204" i="1" s="1"/>
  <c r="C206" i="1"/>
  <c r="C207" i="1" s="1"/>
  <c r="B207" i="1"/>
  <c r="E207" i="1"/>
  <c r="F207" i="1"/>
  <c r="G207" i="1"/>
  <c r="H207" i="1"/>
  <c r="I207" i="1"/>
  <c r="J207" i="1"/>
  <c r="M207" i="1"/>
  <c r="N207" i="1"/>
  <c r="O207" i="1"/>
  <c r="P207" i="1"/>
  <c r="Q207" i="1"/>
  <c r="R207" i="1"/>
  <c r="V207" i="1"/>
  <c r="W207" i="1"/>
  <c r="Z207" i="1"/>
  <c r="AA207" i="1"/>
  <c r="AB207" i="1"/>
  <c r="AC207" i="1"/>
  <c r="AE207" i="1"/>
  <c r="AI207" i="1"/>
  <c r="C208" i="1"/>
  <c r="D208" i="1" s="1"/>
  <c r="C209" i="1"/>
  <c r="D209" i="1" s="1"/>
  <c r="C210" i="1"/>
  <c r="D210" i="1" s="1"/>
  <c r="C211" i="1"/>
  <c r="D211" i="1" s="1"/>
  <c r="C212" i="1"/>
  <c r="D212" i="1" s="1"/>
  <c r="E213" i="1"/>
  <c r="F213" i="1"/>
  <c r="G213" i="1"/>
  <c r="H213" i="1"/>
  <c r="I213" i="1"/>
  <c r="J213" i="1"/>
  <c r="M213" i="1"/>
  <c r="N213" i="1"/>
  <c r="O213" i="1"/>
  <c r="P213" i="1"/>
  <c r="Q213" i="1"/>
  <c r="R213" i="1"/>
  <c r="V213" i="1"/>
  <c r="W213" i="1"/>
  <c r="Z213" i="1"/>
  <c r="AA213" i="1"/>
  <c r="AB213" i="1"/>
  <c r="AC213" i="1"/>
  <c r="AE213" i="1"/>
  <c r="AI213" i="1"/>
  <c r="C214" i="1"/>
  <c r="D214" i="1" s="1"/>
  <c r="C215" i="1"/>
  <c r="C218" i="1"/>
  <c r="D218" i="1" s="1"/>
  <c r="C219" i="1"/>
  <c r="D219" i="1" s="1"/>
  <c r="B220" i="1"/>
  <c r="B221" i="1"/>
  <c r="E221" i="1"/>
  <c r="F221" i="1"/>
  <c r="G221" i="1"/>
  <c r="H221" i="1"/>
  <c r="I221" i="1"/>
  <c r="J221" i="1"/>
  <c r="M221" i="1"/>
  <c r="N221" i="1"/>
  <c r="O221" i="1"/>
  <c r="P221" i="1"/>
  <c r="Q221" i="1"/>
  <c r="R221" i="1"/>
  <c r="V221" i="1"/>
  <c r="W221" i="1"/>
  <c r="Z221" i="1"/>
  <c r="AA221" i="1"/>
  <c r="AB221" i="1"/>
  <c r="AC221" i="1"/>
  <c r="AE221" i="1"/>
  <c r="AI221" i="1"/>
  <c r="C222" i="1"/>
  <c r="D222" i="1" s="1"/>
  <c r="C223" i="1"/>
  <c r="D223" i="1" s="1"/>
  <c r="B224" i="1"/>
  <c r="B225" i="1"/>
  <c r="E225" i="1"/>
  <c r="F225" i="1"/>
  <c r="G225" i="1"/>
  <c r="H225" i="1"/>
  <c r="I225" i="1"/>
  <c r="J225" i="1"/>
  <c r="M225" i="1"/>
  <c r="N225" i="1"/>
  <c r="O225" i="1"/>
  <c r="P225" i="1"/>
  <c r="Q225" i="1"/>
  <c r="R225" i="1"/>
  <c r="V225" i="1"/>
  <c r="W225" i="1"/>
  <c r="Z225" i="1"/>
  <c r="AA225" i="1"/>
  <c r="AB225" i="1"/>
  <c r="AC225" i="1"/>
  <c r="AE225" i="1"/>
  <c r="AI225" i="1"/>
  <c r="C226" i="1"/>
  <c r="D226" i="1" s="1"/>
  <c r="C183" i="1" l="1"/>
  <c r="D183" i="1" s="1"/>
  <c r="D206" i="1"/>
  <c r="D202" i="1"/>
  <c r="D132" i="1"/>
  <c r="C220" i="1"/>
  <c r="D220" i="1" s="1"/>
  <c r="C216" i="1"/>
  <c r="D216" i="1" s="1"/>
  <c r="C145" i="1"/>
  <c r="D145" i="1" s="1"/>
  <c r="C224" i="1"/>
  <c r="D224" i="1" s="1"/>
  <c r="C165" i="1"/>
  <c r="D165" i="1" s="1"/>
  <c r="C192" i="1"/>
  <c r="D192" i="1" s="1"/>
  <c r="D182" i="1"/>
  <c r="C155" i="1"/>
  <c r="D155" i="1" s="1"/>
  <c r="C152" i="1"/>
  <c r="C140" i="1"/>
  <c r="C186" i="1"/>
  <c r="D186" i="1" s="1"/>
  <c r="C198" i="1"/>
  <c r="D198" i="1" s="1"/>
  <c r="D191" i="1"/>
  <c r="C189" i="1"/>
  <c r="C180" i="1"/>
  <c r="D180" i="1" s="1"/>
  <c r="C177" i="1"/>
  <c r="D177" i="1" s="1"/>
  <c r="C168" i="1"/>
  <c r="C170" i="1" s="1"/>
  <c r="C225" i="1"/>
  <c r="C221" i="1"/>
  <c r="D215" i="1"/>
  <c r="C195" i="1"/>
  <c r="D195" i="1" s="1"/>
  <c r="D169" i="1"/>
  <c r="D163" i="1"/>
  <c r="C161" i="1"/>
  <c r="D159" i="1"/>
  <c r="C109" i="1"/>
  <c r="C174" i="1"/>
  <c r="D174" i="1" s="1"/>
  <c r="C173" i="1"/>
  <c r="C147" i="1"/>
  <c r="D147" i="1" s="1"/>
  <c r="C146" i="1"/>
  <c r="D146" i="1" s="1"/>
  <c r="C213" i="1"/>
  <c r="D213" i="1" s="1"/>
  <c r="C164" i="1"/>
  <c r="C149" i="1"/>
  <c r="D149" i="1" s="1"/>
  <c r="C148" i="1"/>
  <c r="D148" i="1" s="1"/>
  <c r="C86" i="1"/>
  <c r="C87" i="1"/>
  <c r="C85" i="1" l="1"/>
  <c r="C76" i="1" l="1"/>
  <c r="C77" i="1"/>
  <c r="C78" i="1"/>
  <c r="C79" i="1"/>
  <c r="C80" i="1"/>
  <c r="C82" i="1"/>
  <c r="C83" i="1"/>
  <c r="C84" i="1"/>
  <c r="D105" i="1" l="1"/>
  <c r="D107" i="1"/>
  <c r="E70" i="1" l="1"/>
  <c r="C106" i="1" l="1"/>
  <c r="D106" i="1" s="1"/>
  <c r="C104" i="1"/>
  <c r="D104" i="1" s="1"/>
  <c r="C103" i="1"/>
  <c r="D103" i="1" s="1"/>
  <c r="C102" i="1"/>
  <c r="D102" i="1" s="1"/>
  <c r="C101" i="1"/>
  <c r="D101" i="1" s="1"/>
  <c r="C100" i="1"/>
  <c r="C99" i="1"/>
  <c r="D99" i="1" s="1"/>
  <c r="C98" i="1"/>
  <c r="C97" i="1"/>
  <c r="C96" i="1"/>
  <c r="C95" i="1"/>
  <c r="C94" i="1"/>
  <c r="C93" i="1"/>
  <c r="C92" i="1"/>
  <c r="C91" i="1"/>
  <c r="C90" i="1"/>
  <c r="C89" i="1"/>
  <c r="C88" i="1"/>
  <c r="AI81" i="1"/>
  <c r="AE81" i="1"/>
  <c r="AC81" i="1"/>
  <c r="AB81" i="1"/>
  <c r="AA81" i="1"/>
  <c r="Z81" i="1"/>
  <c r="W81" i="1"/>
  <c r="V81" i="1"/>
  <c r="R81" i="1"/>
  <c r="Q81" i="1"/>
  <c r="P81" i="1"/>
  <c r="O81" i="1"/>
  <c r="N81" i="1"/>
  <c r="M81" i="1"/>
  <c r="J81" i="1"/>
  <c r="I81" i="1"/>
  <c r="H81" i="1"/>
  <c r="G81" i="1"/>
  <c r="F81" i="1"/>
  <c r="E81" i="1"/>
  <c r="C81" i="1" s="1"/>
  <c r="C75" i="1"/>
  <c r="C74" i="1"/>
  <c r="C73" i="1"/>
  <c r="C72" i="1"/>
  <c r="C71" i="1"/>
  <c r="AI70" i="1"/>
  <c r="AE70" i="1"/>
  <c r="AB70" i="1"/>
  <c r="AA70" i="1"/>
  <c r="Z70" i="1"/>
  <c r="W70" i="1"/>
  <c r="V70" i="1"/>
  <c r="R70" i="1"/>
  <c r="Q70" i="1"/>
  <c r="P70" i="1"/>
  <c r="O70" i="1"/>
  <c r="N70" i="1"/>
  <c r="M70" i="1"/>
  <c r="J70" i="1"/>
  <c r="I70" i="1"/>
  <c r="H70" i="1"/>
  <c r="G70" i="1"/>
  <c r="F70" i="1"/>
  <c r="C69" i="1"/>
  <c r="C68" i="1"/>
  <c r="C67" i="1"/>
  <c r="C70" i="1" l="1"/>
  <c r="D86" i="1"/>
  <c r="D89" i="1"/>
  <c r="D88" i="1"/>
  <c r="D92" i="1"/>
</calcChain>
</file>

<file path=xl/sharedStrings.xml><?xml version="1.0" encoding="utf-8"?>
<sst xmlns="http://schemas.openxmlformats.org/spreadsheetml/2006/main" count="253" uniqueCount="196">
  <si>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</si>
  <si>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</si>
  <si>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</si>
  <si>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</si>
  <si>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</si>
  <si>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</si>
  <si>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</si>
  <si>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</si>
  <si>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</si>
  <si>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</si>
  <si>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</si>
  <si>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</si>
  <si>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</si>
  <si>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</si>
  <si>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</si>
  <si>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</si>
  <si>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</si>
  <si>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</si>
  <si>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</si>
  <si>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</si>
  <si>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</si>
  <si>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</si>
  <si>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</si>
  <si>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</si>
  <si>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</si>
  <si>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</si>
  <si>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</si>
  <si>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</si>
  <si>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</si>
  <si>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</si>
  <si>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</si>
  <si>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</si>
  <si>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</si>
  <si>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</si>
  <si>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</si>
  <si>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</si>
  <si>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</si>
  <si>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</si>
  <si>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</si>
  <si>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</si>
  <si>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</si>
  <si>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</si>
  <si>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</si>
  <si>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</si>
  <si>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</si>
  <si>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</si>
  <si>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</si>
  <si>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</si>
  <si>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</si>
  <si>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</si>
  <si>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</si>
  <si>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</si>
  <si>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</si>
  <si>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</si>
  <si>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</si>
  <si>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</si>
  <si>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</si>
  <si>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</si>
  <si>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</si>
  <si>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</si>
  <si>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</si>
  <si>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</si>
  <si>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</si>
  <si>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</si>
  <si>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</si>
  <si>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</si>
  <si>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</si>
  <si>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</si>
  <si>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</si>
  <si>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</si>
  <si>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</si>
  <si>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</si>
  <si>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</si>
  <si>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</si>
  <si>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</si>
  <si>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</si>
  <si>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</si>
  <si>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</si>
  <si>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</si>
  <si>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</si>
  <si>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</si>
  <si>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</si>
  <si>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</si>
  <si>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</si>
  <si>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</si>
  <si>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</si>
  <si>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</si>
  <si>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</si>
  <si>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</si>
  <si>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</si>
  <si>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</si>
  <si>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</si>
  <si>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</si>
  <si>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</si>
  <si>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</si>
  <si>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</si>
  <si>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</si>
  <si>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</si>
  <si>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</si>
  <si>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</si>
  <si>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</si>
  <si>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</si>
  <si>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</si>
  <si>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</si>
  <si>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</si>
  <si>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</si>
  <si>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</si>
  <si>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</si>
  <si>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</si>
  <si>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</si>
  <si>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</si>
  <si>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</si>
  <si>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</si>
  <si>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</si>
  <si>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</si>
  <si>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</si>
  <si>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</si>
  <si>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</si>
  <si>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</si>
  <si>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</si>
  <si>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</si>
  <si>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</si>
  <si>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</si>
  <si>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</si>
  <si>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</si>
  <si>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</si>
  <si>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</si>
  <si>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</si>
  <si>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</si>
  <si>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</si>
  <si>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</si>
  <si>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</si>
  <si>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</si>
  <si>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</si>
  <si>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</si>
  <si>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</si>
  <si>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</si>
  <si>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</si>
  <si>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</si>
  <si>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</si>
  <si>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</si>
  <si>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</si>
  <si>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</si>
  <si>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</si>
  <si>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</si>
  <si>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</si>
  <si>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</si>
  <si>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</si>
  <si>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</si>
  <si>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</si>
  <si>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</si>
  <si>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</si>
  <si>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</si>
  <si>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</si>
  <si>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в т.ч.пшеницы</t>
  </si>
  <si>
    <t>ржи</t>
  </si>
  <si>
    <t>овса</t>
  </si>
  <si>
    <t>ячменя</t>
  </si>
  <si>
    <t>КФХ Йель Андрей Анатольевич</t>
  </si>
  <si>
    <t>Работало комбайнов, ед</t>
  </si>
  <si>
    <t>горох</t>
  </si>
  <si>
    <t>ИП Михопаров С.Н.</t>
  </si>
  <si>
    <t>в % к плану</t>
  </si>
  <si>
    <t>фак.к.ед.</t>
  </si>
  <si>
    <t>План засыпки семян яровых зерновых культур, тонн</t>
  </si>
  <si>
    <t>Наличие семян, тонн (по данным ФГБУ "Россельхозцентр" по ЧР)</t>
  </si>
  <si>
    <t>в т.ч. кондиционных, тонн (ФГБУ "Россельхозцентр")</t>
  </si>
  <si>
    <t>%</t>
  </si>
  <si>
    <t>Протравлено семян, факт, тонн</t>
  </si>
  <si>
    <t>Площадь посева озимых культур на зерно , га</t>
  </si>
  <si>
    <t>Подкормлено озимых, га</t>
  </si>
  <si>
    <t>% к посеву</t>
  </si>
  <si>
    <t>Пробороновано озимых культур, га</t>
  </si>
  <si>
    <t>Подкормлено многолетних трав, га</t>
  </si>
  <si>
    <t>Пробороновано многолетних трав, га</t>
  </si>
  <si>
    <t>На соответ. период 2021 г.</t>
  </si>
  <si>
    <t>Всего период 2022 г.</t>
  </si>
  <si>
    <t>2022 г. к 2021 г., %</t>
  </si>
  <si>
    <t>Культивация зяби, га</t>
  </si>
  <si>
    <t>ООО "Пакша"</t>
  </si>
  <si>
    <t>Боронование зяби, га</t>
  </si>
  <si>
    <t>Посеяно яровых зерновых и зернобобовых культур, га</t>
  </si>
  <si>
    <t>пшеница</t>
  </si>
  <si>
    <t>ячмень</t>
  </si>
  <si>
    <t>овес</t>
  </si>
  <si>
    <t>Площадь многолетних трав всего, га (4-сх 2021)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</si>
  <si>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</si>
  <si>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</si>
  <si>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</si>
  <si>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</si>
  <si>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</si>
  <si>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</si>
  <si>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ООО "РВЦ"</t>
  </si>
  <si>
    <t>Кукуруза на корм</t>
  </si>
  <si>
    <t>Информация о сельскохозяйственных работах по состоянию на 16 мая 2022 г. (сельскохозяйственные организации и крупные К(Ф)Х) по Красночетайскому району</t>
  </si>
  <si>
    <t>Яровизация семян картофеля, тонн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</si>
</sst>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1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227"/>
  <sheetViews>
    <sheetView tabSelected="1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I57" sqref="I57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21" width="13.7109375" style="1" customWidth="1"/>
    <col min="22" max="22" width="13.5703125" style="1" customWidth="1"/>
    <col min="23" max="35" width="13.7109375" style="1" customWidth="1"/>
    <col min="36" max="38" width="9.140625" style="1"/>
    <col min="39" max="39" width="9.140625" style="1" customWidth="1"/>
    <col min="40" max="16384" width="9.140625" style="1"/>
  </cols>
  <sheetData>
    <row r="1" spans="1:35" ht="26.25" hidden="1" x14ac:dyDescent="0.4">
      <c r="A1" s="1"/>
      <c r="AI1" s="3"/>
    </row>
    <row r="2" spans="1:35" s="4" customFormat="1" ht="29.45" customHeight="1" thickBot="1" x14ac:dyDescent="0.3">
      <c r="A2" s="94" t="s">
        <v>194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</row>
    <row r="3" spans="1:35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 t="s">
        <v>2</v>
      </c>
      <c r="AF3" s="6"/>
      <c r="AG3" s="6"/>
      <c r="AH3" s="6"/>
      <c r="AI3" s="6"/>
    </row>
    <row r="4" spans="1:35" s="2" customFormat="1" ht="12" customHeight="1" x14ac:dyDescent="0.25">
      <c r="A4" s="95" t="s">
        <v>3</v>
      </c>
      <c r="B4" s="98" t="s">
        <v>175</v>
      </c>
      <c r="C4" s="101" t="s">
        <v>176</v>
      </c>
      <c r="D4" s="101" t="s">
        <v>177</v>
      </c>
      <c r="E4" s="106" t="s">
        <v>4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</row>
    <row r="5" spans="1:35" s="2" customFormat="1" ht="17.25" hidden="1" customHeight="1" x14ac:dyDescent="0.25">
      <c r="A5" s="96"/>
      <c r="B5" s="99"/>
      <c r="C5" s="102"/>
      <c r="D5" s="102"/>
      <c r="E5" s="109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1"/>
    </row>
    <row r="6" spans="1:35" s="2" customFormat="1" ht="17.45" customHeight="1" thickBot="1" x14ac:dyDescent="0.3">
      <c r="A6" s="96"/>
      <c r="B6" s="99"/>
      <c r="C6" s="102"/>
      <c r="D6" s="102"/>
      <c r="E6" s="112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4"/>
    </row>
    <row r="7" spans="1:35" s="2" customFormat="1" ht="123" customHeight="1" x14ac:dyDescent="0.25">
      <c r="A7" s="96"/>
      <c r="B7" s="99"/>
      <c r="C7" s="102"/>
      <c r="D7" s="102"/>
      <c r="E7" s="104" t="s">
        <v>124</v>
      </c>
      <c r="F7" s="104" t="s">
        <v>125</v>
      </c>
      <c r="G7" s="104" t="s">
        <v>126</v>
      </c>
      <c r="H7" s="104" t="s">
        <v>127</v>
      </c>
      <c r="I7" s="104" t="s">
        <v>128</v>
      </c>
      <c r="J7" s="104" t="s">
        <v>129</v>
      </c>
      <c r="K7" s="104" t="s">
        <v>149</v>
      </c>
      <c r="L7" s="104" t="s">
        <v>191</v>
      </c>
      <c r="M7" s="104" t="s">
        <v>148</v>
      </c>
      <c r="N7" s="104" t="s">
        <v>130</v>
      </c>
      <c r="O7" s="104" t="s">
        <v>131</v>
      </c>
      <c r="P7" s="104" t="s">
        <v>132</v>
      </c>
      <c r="Q7" s="104" t="s">
        <v>133</v>
      </c>
      <c r="R7" s="104" t="s">
        <v>134</v>
      </c>
      <c r="S7" s="104" t="s">
        <v>179</v>
      </c>
      <c r="T7" s="104" t="s">
        <v>192</v>
      </c>
      <c r="U7" s="104" t="s">
        <v>145</v>
      </c>
      <c r="V7" s="104" t="s">
        <v>135</v>
      </c>
      <c r="W7" s="104" t="s">
        <v>136</v>
      </c>
      <c r="X7" s="104" t="s">
        <v>158</v>
      </c>
      <c r="Y7" s="104" t="s">
        <v>161</v>
      </c>
      <c r="Z7" s="104" t="s">
        <v>137</v>
      </c>
      <c r="AA7" s="104" t="s">
        <v>138</v>
      </c>
      <c r="AB7" s="104" t="s">
        <v>139</v>
      </c>
      <c r="AC7" s="104" t="s">
        <v>140</v>
      </c>
      <c r="AD7" s="104" t="s">
        <v>142</v>
      </c>
      <c r="AE7" s="104" t="s">
        <v>141</v>
      </c>
      <c r="AF7" s="104" t="s">
        <v>144</v>
      </c>
      <c r="AG7" s="104" t="s">
        <v>146</v>
      </c>
      <c r="AH7" s="104" t="s">
        <v>143</v>
      </c>
      <c r="AI7" s="104" t="s">
        <v>147</v>
      </c>
    </row>
    <row r="8" spans="1:35" s="2" customFormat="1" ht="24" customHeight="1" thickBot="1" x14ac:dyDescent="0.3">
      <c r="A8" s="97"/>
      <c r="B8" s="100"/>
      <c r="C8" s="103"/>
      <c r="D8" s="103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</row>
    <row r="9" spans="1:35" s="11" customFormat="1" ht="31.5" hidden="1" customHeight="1" x14ac:dyDescent="0.2">
      <c r="A9" s="79" t="s">
        <v>42</v>
      </c>
      <c r="B9" s="20">
        <v>4358</v>
      </c>
      <c r="C9" s="91" t="e">
        <f>E9+F9+G9+H9+I9+J9+M9+N9+O9+P9+Q9+R9+S9+U9+V9+W9+Z9+AA9+#REF!+AB9+AC9+AD9+AE9+AF9+AG9+AI9</f>
        <v>#REF!</v>
      </c>
      <c r="D9" s="13" t="e">
        <f t="shared" ref="D9:D55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6"/>
      <c r="J9" s="23">
        <v>70</v>
      </c>
      <c r="K9" s="23"/>
      <c r="L9" s="23"/>
      <c r="M9" s="23">
        <v>90</v>
      </c>
      <c r="N9" s="48">
        <v>300</v>
      </c>
      <c r="O9" s="48">
        <v>188.9</v>
      </c>
      <c r="P9" s="48">
        <v>65</v>
      </c>
      <c r="Q9" s="48">
        <v>57</v>
      </c>
      <c r="R9" s="84">
        <v>55</v>
      </c>
      <c r="S9" s="48">
        <v>230</v>
      </c>
      <c r="T9" s="48"/>
      <c r="U9" s="84">
        <v>200</v>
      </c>
      <c r="V9" s="48"/>
      <c r="W9" s="48">
        <v>51</v>
      </c>
      <c r="X9" s="48"/>
      <c r="Y9" s="48"/>
      <c r="Z9" s="49"/>
      <c r="AA9" s="49"/>
      <c r="AB9" s="49"/>
      <c r="AC9" s="49"/>
      <c r="AD9" s="49">
        <v>10</v>
      </c>
      <c r="AE9" s="49"/>
      <c r="AF9" s="49"/>
      <c r="AG9" s="49">
        <v>2.7</v>
      </c>
      <c r="AH9" s="49"/>
      <c r="AI9" s="49"/>
    </row>
    <row r="10" spans="1:35" s="11" customFormat="1" ht="30.75" customHeight="1" x14ac:dyDescent="0.2">
      <c r="A10" s="80" t="s">
        <v>164</v>
      </c>
      <c r="B10" s="20">
        <v>692</v>
      </c>
      <c r="C10" s="17">
        <f>SUM(E10:AI10)</f>
        <v>692</v>
      </c>
      <c r="D10" s="13">
        <f t="shared" si="0"/>
        <v>1</v>
      </c>
      <c r="E10" s="23">
        <v>300</v>
      </c>
      <c r="F10" s="23">
        <v>170</v>
      </c>
      <c r="G10" s="23">
        <v>94</v>
      </c>
      <c r="H10" s="23">
        <v>118</v>
      </c>
      <c r="I10" s="23">
        <v>0</v>
      </c>
      <c r="J10" s="23"/>
      <c r="K10" s="23">
        <f t="shared" ref="K10:AI10" si="1">K12+K13+K14</f>
        <v>0</v>
      </c>
      <c r="L10" s="23"/>
      <c r="M10" s="23"/>
      <c r="N10" s="23"/>
      <c r="O10" s="23"/>
      <c r="P10" s="23">
        <v>10</v>
      </c>
      <c r="Q10" s="23"/>
      <c r="R10" s="23"/>
      <c r="S10" s="23"/>
      <c r="T10" s="23"/>
      <c r="U10" s="23"/>
      <c r="V10" s="23">
        <f t="shared" si="1"/>
        <v>0</v>
      </c>
      <c r="W10" s="23"/>
      <c r="X10" s="23"/>
      <c r="Y10" s="23"/>
      <c r="Z10" s="23">
        <f t="shared" si="1"/>
        <v>0</v>
      </c>
      <c r="AA10" s="23">
        <f t="shared" si="1"/>
        <v>0</v>
      </c>
      <c r="AB10" s="23">
        <f t="shared" si="1"/>
        <v>0</v>
      </c>
      <c r="AC10" s="23">
        <f t="shared" si="1"/>
        <v>0</v>
      </c>
      <c r="AD10" s="23"/>
      <c r="AE10" s="23">
        <f t="shared" si="1"/>
        <v>0</v>
      </c>
      <c r="AF10" s="23">
        <f t="shared" si="1"/>
        <v>0</v>
      </c>
      <c r="AG10" s="48"/>
      <c r="AH10" s="23">
        <f t="shared" si="1"/>
        <v>0</v>
      </c>
      <c r="AI10" s="23">
        <f t="shared" si="1"/>
        <v>0</v>
      </c>
    </row>
    <row r="11" spans="1:35" s="11" customFormat="1" ht="24.75" customHeight="1" x14ac:dyDescent="0.2">
      <c r="A11" s="80" t="s">
        <v>165</v>
      </c>
      <c r="B11" s="93">
        <v>1032</v>
      </c>
      <c r="C11" s="17">
        <f>SUM(E11:AI11)</f>
        <v>787</v>
      </c>
      <c r="D11" s="13"/>
      <c r="E11" s="90">
        <v>365</v>
      </c>
      <c r="F11" s="90">
        <v>173</v>
      </c>
      <c r="G11" s="90">
        <v>94</v>
      </c>
      <c r="H11" s="90">
        <v>100</v>
      </c>
      <c r="I11" s="90"/>
      <c r="J11" s="90"/>
      <c r="K11" s="90"/>
      <c r="L11" s="90"/>
      <c r="M11" s="90">
        <v>40</v>
      </c>
      <c r="N11" s="90"/>
      <c r="O11" s="90"/>
      <c r="P11" s="90">
        <v>15</v>
      </c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</row>
    <row r="12" spans="1:35" s="11" customFormat="1" ht="33" hidden="1" customHeight="1" x14ac:dyDescent="0.2">
      <c r="A12" s="80" t="s">
        <v>154</v>
      </c>
      <c r="B12" s="20">
        <v>245</v>
      </c>
      <c r="C12" s="17" t="e">
        <f>E12+F12+G12+H12+I12+J12+M12+N12+O12+P12+Q12+R12+S12+U12+V12+W12+Z12+AA12+#REF!+AB12+AC12+AD12+AE12+AF12+AG12+AI12</f>
        <v>#REF!</v>
      </c>
      <c r="D12" s="13" t="e">
        <f t="shared" si="0"/>
        <v>#REF!</v>
      </c>
      <c r="E12" s="23">
        <v>739</v>
      </c>
      <c r="F12" s="23">
        <v>245</v>
      </c>
      <c r="G12" s="23">
        <v>110</v>
      </c>
      <c r="H12" s="23">
        <v>35</v>
      </c>
      <c r="I12" s="85"/>
      <c r="J12" s="23"/>
      <c r="K12" s="23"/>
      <c r="L12" s="23"/>
      <c r="M12" s="23"/>
      <c r="N12" s="48">
        <v>40</v>
      </c>
      <c r="O12" s="48">
        <v>55</v>
      </c>
      <c r="P12" s="48">
        <v>35</v>
      </c>
      <c r="Q12" s="48">
        <v>7</v>
      </c>
      <c r="R12" s="84">
        <v>15</v>
      </c>
      <c r="S12" s="48"/>
      <c r="T12" s="48"/>
      <c r="U12" s="84"/>
      <c r="V12" s="48"/>
      <c r="W12" s="48">
        <v>51</v>
      </c>
      <c r="X12" s="48"/>
      <c r="Y12" s="48"/>
      <c r="Z12" s="49"/>
      <c r="AA12" s="49"/>
      <c r="AB12" s="49"/>
      <c r="AC12" s="49"/>
      <c r="AD12" s="49"/>
      <c r="AE12" s="49"/>
      <c r="AF12" s="49"/>
      <c r="AG12" s="49"/>
      <c r="AH12" s="49"/>
      <c r="AI12" s="49"/>
    </row>
    <row r="13" spans="1:35" s="11" customFormat="1" ht="33" hidden="1" customHeight="1" x14ac:dyDescent="0.2">
      <c r="A13" s="80" t="s">
        <v>155</v>
      </c>
      <c r="B13" s="20"/>
      <c r="C13" s="17" t="e">
        <f>E13+F13+G13+H13+I13+J13+M13+N13+O13+P13+Q13+R13+S13+U13+V13+W13+Z13+AA13+#REF!+AB13+AC13+AD13+AE13+AF13+AG13+AI13</f>
        <v>#REF!</v>
      </c>
      <c r="D13" s="13" t="e">
        <f t="shared" si="0"/>
        <v>#REF!</v>
      </c>
      <c r="E13" s="23"/>
      <c r="F13" s="23"/>
      <c r="G13" s="23"/>
      <c r="H13" s="23">
        <v>77</v>
      </c>
      <c r="I13" s="85"/>
      <c r="J13" s="23"/>
      <c r="K13" s="23"/>
      <c r="L13" s="23"/>
      <c r="M13" s="23"/>
      <c r="N13" s="48"/>
      <c r="O13" s="48"/>
      <c r="P13" s="48"/>
      <c r="Q13" s="48"/>
      <c r="R13" s="84"/>
      <c r="S13" s="48"/>
      <c r="T13" s="48"/>
      <c r="U13" s="84"/>
      <c r="V13" s="48"/>
      <c r="W13" s="48"/>
      <c r="X13" s="48"/>
      <c r="Y13" s="48"/>
      <c r="Z13" s="49"/>
      <c r="AA13" s="49"/>
      <c r="AB13" s="49"/>
      <c r="AC13" s="49"/>
      <c r="AD13" s="49"/>
      <c r="AE13" s="49"/>
      <c r="AF13" s="49"/>
      <c r="AG13" s="49"/>
      <c r="AH13" s="49"/>
      <c r="AI13" s="49"/>
    </row>
    <row r="14" spans="1:35" s="11" customFormat="1" ht="32.25" hidden="1" customHeight="1" x14ac:dyDescent="0.2">
      <c r="A14" s="80" t="s">
        <v>156</v>
      </c>
      <c r="B14" s="20"/>
      <c r="C14" s="17" t="e">
        <f>E14+F14+G14+H14+I14+J14+M14+N14+O14+P14+Q14+R14+S14+U14+V14+W14+Z14+AA14+#REF!+AB14+AC14+AD14+AE14+AF14+AG14+AI14</f>
        <v>#REF!</v>
      </c>
      <c r="D14" s="13" t="e">
        <f t="shared" si="0"/>
        <v>#REF!</v>
      </c>
      <c r="E14" s="23">
        <v>25</v>
      </c>
      <c r="F14" s="23">
        <v>65</v>
      </c>
      <c r="G14" s="23"/>
      <c r="H14" s="23"/>
      <c r="I14" s="85"/>
      <c r="J14" s="23"/>
      <c r="K14" s="23"/>
      <c r="L14" s="23"/>
      <c r="M14" s="23"/>
      <c r="N14" s="48"/>
      <c r="O14" s="48"/>
      <c r="P14" s="48"/>
      <c r="Q14" s="48"/>
      <c r="R14" s="84"/>
      <c r="S14" s="48"/>
      <c r="T14" s="48"/>
      <c r="U14" s="84"/>
      <c r="V14" s="48"/>
      <c r="W14" s="48"/>
      <c r="X14" s="48"/>
      <c r="Y14" s="48"/>
      <c r="Z14" s="49"/>
      <c r="AA14" s="49"/>
      <c r="AB14" s="49"/>
      <c r="AC14" s="49"/>
      <c r="AD14" s="49"/>
      <c r="AE14" s="49"/>
      <c r="AF14" s="49"/>
      <c r="AG14" s="49"/>
      <c r="AH14" s="49"/>
      <c r="AI14" s="49"/>
    </row>
    <row r="15" spans="1:35" s="11" customFormat="1" ht="32.25" hidden="1" customHeight="1" x14ac:dyDescent="0.2">
      <c r="A15" s="80" t="s">
        <v>157</v>
      </c>
      <c r="B15" s="20"/>
      <c r="C15" s="17"/>
      <c r="D15" s="13" t="e">
        <f t="shared" si="0"/>
        <v>#DIV/0!</v>
      </c>
      <c r="E15" s="23">
        <v>210</v>
      </c>
      <c r="F15" s="23"/>
      <c r="G15" s="23"/>
      <c r="H15" s="23"/>
      <c r="I15" s="85"/>
      <c r="J15" s="23"/>
      <c r="K15" s="23"/>
      <c r="L15" s="23"/>
      <c r="M15" s="23"/>
      <c r="N15" s="48"/>
      <c r="O15" s="48"/>
      <c r="P15" s="48"/>
      <c r="Q15" s="48"/>
      <c r="R15" s="84"/>
      <c r="S15" s="48"/>
      <c r="T15" s="48"/>
      <c r="U15" s="84"/>
      <c r="V15" s="48"/>
      <c r="W15" s="48"/>
      <c r="X15" s="48"/>
      <c r="Y15" s="48"/>
      <c r="Z15" s="49"/>
      <c r="AA15" s="49"/>
      <c r="AB15" s="49"/>
      <c r="AC15" s="49"/>
      <c r="AD15" s="49"/>
      <c r="AE15" s="49"/>
      <c r="AF15" s="49"/>
      <c r="AG15" s="49"/>
      <c r="AH15" s="49"/>
      <c r="AI15" s="49"/>
    </row>
    <row r="16" spans="1:35" s="11" customFormat="1" ht="30.75" customHeight="1" x14ac:dyDescent="0.2">
      <c r="A16" s="80" t="s">
        <v>162</v>
      </c>
      <c r="B16" s="83">
        <f>B11/B10</f>
        <v>1.4913294797687862</v>
      </c>
      <c r="C16" s="83">
        <f>C11/C10</f>
        <v>1.1372832369942196</v>
      </c>
      <c r="D16" s="13">
        <f t="shared" si="0"/>
        <v>0.76259689922480611</v>
      </c>
      <c r="E16" s="23"/>
      <c r="F16" s="23"/>
      <c r="G16" s="23"/>
      <c r="H16" s="23"/>
      <c r="I16" s="23">
        <f t="shared" ref="I16:AI16" si="2">I18+I19+I20+I21</f>
        <v>0</v>
      </c>
      <c r="J16" s="23"/>
      <c r="K16" s="23">
        <f t="shared" si="2"/>
        <v>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>
        <f t="shared" si="2"/>
        <v>0</v>
      </c>
      <c r="AA16" s="23">
        <f t="shared" si="2"/>
        <v>0</v>
      </c>
      <c r="AB16" s="23">
        <f t="shared" si="2"/>
        <v>0</v>
      </c>
      <c r="AC16" s="23">
        <f t="shared" si="2"/>
        <v>0</v>
      </c>
      <c r="AD16" s="23"/>
      <c r="AE16" s="23">
        <f t="shared" si="2"/>
        <v>0</v>
      </c>
      <c r="AF16" s="23">
        <f t="shared" si="2"/>
        <v>0</v>
      </c>
      <c r="AG16" s="48"/>
      <c r="AH16" s="23">
        <f t="shared" si="2"/>
        <v>0</v>
      </c>
      <c r="AI16" s="23">
        <f t="shared" si="2"/>
        <v>0</v>
      </c>
    </row>
    <row r="17" spans="1:35" s="11" customFormat="1" ht="30" customHeight="1" x14ac:dyDescent="0.2">
      <c r="A17" s="80" t="s">
        <v>166</v>
      </c>
      <c r="B17" s="90">
        <v>10.32</v>
      </c>
      <c r="C17" s="17" t="e">
        <f>SUM(E17:AI17)</f>
        <v>#DIV/0!</v>
      </c>
      <c r="D17" s="13"/>
      <c r="E17" s="90">
        <v>365</v>
      </c>
      <c r="F17" s="90">
        <v>173</v>
      </c>
      <c r="G17" s="90">
        <v>94</v>
      </c>
      <c r="H17" s="90">
        <v>118</v>
      </c>
      <c r="I17" s="90" t="e">
        <f t="shared" ref="I17:AG17" si="3">I16/I9</f>
        <v>#DIV/0!</v>
      </c>
      <c r="J17" s="90">
        <f t="shared" si="3"/>
        <v>0</v>
      </c>
      <c r="K17" s="90" t="e">
        <f t="shared" si="3"/>
        <v>#DIV/0!</v>
      </c>
      <c r="L17" s="90"/>
      <c r="M17" s="90">
        <f t="shared" si="3"/>
        <v>0</v>
      </c>
      <c r="N17" s="90">
        <f t="shared" si="3"/>
        <v>0</v>
      </c>
      <c r="O17" s="90">
        <f t="shared" si="3"/>
        <v>0</v>
      </c>
      <c r="P17" s="90">
        <v>15</v>
      </c>
      <c r="Q17" s="90">
        <f t="shared" si="3"/>
        <v>0</v>
      </c>
      <c r="R17" s="90">
        <f t="shared" si="3"/>
        <v>0</v>
      </c>
      <c r="S17" s="83">
        <f t="shared" si="3"/>
        <v>0</v>
      </c>
      <c r="T17" s="83"/>
      <c r="U17" s="83">
        <f t="shared" si="3"/>
        <v>0</v>
      </c>
      <c r="V17" s="83" t="e">
        <f t="shared" si="3"/>
        <v>#DIV/0!</v>
      </c>
      <c r="W17" s="83">
        <f t="shared" si="3"/>
        <v>0</v>
      </c>
      <c r="X17" s="83"/>
      <c r="Y17" s="83"/>
      <c r="Z17" s="83"/>
      <c r="AA17" s="83"/>
      <c r="AB17" s="83"/>
      <c r="AC17" s="83"/>
      <c r="AD17" s="83">
        <f t="shared" si="3"/>
        <v>0</v>
      </c>
      <c r="AE17" s="83"/>
      <c r="AF17" s="83"/>
      <c r="AG17" s="83">
        <f t="shared" si="3"/>
        <v>0</v>
      </c>
      <c r="AH17" s="83"/>
      <c r="AI17" s="83"/>
    </row>
    <row r="18" spans="1:35" s="11" customFormat="1" ht="30.75" hidden="1" customHeight="1" x14ac:dyDescent="0.2">
      <c r="A18" s="80" t="s">
        <v>154</v>
      </c>
      <c r="B18" s="20">
        <v>2022</v>
      </c>
      <c r="C18" s="17" t="e">
        <f>E18+F18+G18+H18+I18+J18+M18+N18+O18+P18+Q18+R18+S18+U18+V18+W18+Z18+AA18+#REF!+AB18+AC18+AD18+AE18+AF18+AG18+AI18</f>
        <v>#REF!</v>
      </c>
      <c r="D18" s="13" t="e">
        <f t="shared" si="0"/>
        <v>#REF!</v>
      </c>
      <c r="E18" s="23">
        <v>854</v>
      </c>
      <c r="F18" s="23">
        <v>592</v>
      </c>
      <c r="G18" s="23">
        <v>304</v>
      </c>
      <c r="H18" s="23">
        <v>247</v>
      </c>
      <c r="I18" s="85"/>
      <c r="J18" s="23">
        <v>40</v>
      </c>
      <c r="K18" s="23"/>
      <c r="L18" s="23"/>
      <c r="M18" s="23">
        <v>24</v>
      </c>
      <c r="N18" s="48">
        <v>150</v>
      </c>
      <c r="O18" s="48">
        <v>121.4</v>
      </c>
      <c r="P18" s="48">
        <v>30</v>
      </c>
      <c r="Q18" s="48">
        <v>14</v>
      </c>
      <c r="R18" s="84">
        <v>15</v>
      </c>
      <c r="S18" s="48">
        <v>230</v>
      </c>
      <c r="T18" s="48"/>
      <c r="U18" s="84">
        <v>57</v>
      </c>
      <c r="V18" s="48"/>
      <c r="W18" s="48">
        <v>51</v>
      </c>
      <c r="X18" s="48"/>
      <c r="Y18" s="48"/>
      <c r="Z18" s="49"/>
      <c r="AA18" s="49"/>
      <c r="AB18" s="49"/>
      <c r="AC18" s="49"/>
      <c r="AD18" s="49">
        <v>10</v>
      </c>
      <c r="AE18" s="49"/>
      <c r="AF18" s="49"/>
      <c r="AG18" s="49"/>
      <c r="AH18" s="49"/>
      <c r="AI18" s="49"/>
    </row>
    <row r="19" spans="1:35" s="11" customFormat="1" ht="30.75" hidden="1" customHeight="1" x14ac:dyDescent="0.2">
      <c r="A19" s="80" t="s">
        <v>155</v>
      </c>
      <c r="B19" s="20"/>
      <c r="C19" s="17" t="e">
        <f>E19+F19+G19+H19+I19+J19+M19+N19+O19+P19+Q19+R19+S19+U19+V19+W19+Z19+AA19+#REF!+AB19+AC19+AD19+AE19+AF19+AG19+AI19</f>
        <v>#REF!</v>
      </c>
      <c r="D19" s="89" t="e">
        <f t="shared" si="0"/>
        <v>#REF!</v>
      </c>
      <c r="E19" s="23"/>
      <c r="F19" s="23"/>
      <c r="G19" s="23"/>
      <c r="H19" s="23">
        <v>77</v>
      </c>
      <c r="I19" s="85"/>
      <c r="J19" s="23"/>
      <c r="K19" s="23"/>
      <c r="L19" s="23"/>
      <c r="M19" s="23"/>
      <c r="N19" s="48"/>
      <c r="O19" s="48"/>
      <c r="P19" s="48"/>
      <c r="Q19" s="48"/>
      <c r="R19" s="84"/>
      <c r="S19" s="48"/>
      <c r="T19" s="48"/>
      <c r="U19" s="84"/>
      <c r="V19" s="48"/>
      <c r="W19" s="48"/>
      <c r="X19" s="48"/>
      <c r="Y19" s="48"/>
      <c r="Z19" s="49"/>
      <c r="AA19" s="49"/>
      <c r="AB19" s="49"/>
      <c r="AC19" s="49"/>
      <c r="AD19" s="49"/>
      <c r="AE19" s="49"/>
      <c r="AF19" s="49"/>
      <c r="AG19" s="49"/>
      <c r="AH19" s="49"/>
      <c r="AI19" s="49"/>
    </row>
    <row r="20" spans="1:35" s="11" customFormat="1" ht="30.75" hidden="1" customHeight="1" x14ac:dyDescent="0.2">
      <c r="A20" s="80" t="s">
        <v>156</v>
      </c>
      <c r="B20" s="20">
        <v>685</v>
      </c>
      <c r="C20" s="48" t="e">
        <f>E20+F20+G20+H20+I20+J20+M20+N20+O20+P20+Q20+R20+S20+U20+V20+W20+Z20+AA20+#REF!+AB20+AC20+AD20+AE20+AF20+AG20+AI20</f>
        <v>#REF!</v>
      </c>
      <c r="D20" s="89" t="e">
        <f t="shared" si="0"/>
        <v>#REF!</v>
      </c>
      <c r="E20" s="23">
        <v>130</v>
      </c>
      <c r="F20" s="23">
        <v>214</v>
      </c>
      <c r="G20" s="23"/>
      <c r="H20" s="23">
        <v>200</v>
      </c>
      <c r="I20" s="85"/>
      <c r="J20" s="23">
        <v>30</v>
      </c>
      <c r="K20" s="23"/>
      <c r="L20" s="23"/>
      <c r="M20" s="23"/>
      <c r="N20" s="48"/>
      <c r="O20" s="48">
        <v>4.5</v>
      </c>
      <c r="P20" s="48"/>
      <c r="Q20" s="48">
        <v>20</v>
      </c>
      <c r="R20" s="84"/>
      <c r="S20" s="48"/>
      <c r="T20" s="48"/>
      <c r="U20" s="84">
        <v>30</v>
      </c>
      <c r="V20" s="48"/>
      <c r="W20" s="48"/>
      <c r="X20" s="48"/>
      <c r="Y20" s="48"/>
      <c r="Z20" s="49"/>
      <c r="AA20" s="49"/>
      <c r="AB20" s="49"/>
      <c r="AC20" s="49"/>
      <c r="AD20" s="49"/>
      <c r="AE20" s="49"/>
      <c r="AF20" s="49"/>
      <c r="AG20" s="49">
        <v>0.7</v>
      </c>
      <c r="AH20" s="49"/>
      <c r="AI20" s="49"/>
    </row>
    <row r="21" spans="1:35" s="11" customFormat="1" ht="30.75" hidden="1" customHeight="1" x14ac:dyDescent="0.2">
      <c r="A21" s="80" t="s">
        <v>157</v>
      </c>
      <c r="B21" s="20">
        <v>1499</v>
      </c>
      <c r="C21" s="17" t="e">
        <f>E21+F21+G21+H21+I21+J21+M21+N21+O21+P21+Q21+R21+S21+U21+V21+W21+Z21+AA21+#REF!+AB21+AC21+AD21+AE21+AF21+AG21+AI21</f>
        <v>#REF!</v>
      </c>
      <c r="D21" s="89" t="e">
        <f t="shared" si="0"/>
        <v>#REF!</v>
      </c>
      <c r="E21" s="23">
        <v>567</v>
      </c>
      <c r="F21" s="23">
        <v>320</v>
      </c>
      <c r="G21" s="23">
        <v>202</v>
      </c>
      <c r="H21" s="23">
        <v>150</v>
      </c>
      <c r="I21" s="85"/>
      <c r="J21" s="23"/>
      <c r="K21" s="23"/>
      <c r="L21" s="23"/>
      <c r="M21" s="23">
        <v>66</v>
      </c>
      <c r="N21" s="48">
        <v>150</v>
      </c>
      <c r="O21" s="48">
        <v>63</v>
      </c>
      <c r="P21" s="48">
        <v>35</v>
      </c>
      <c r="Q21" s="48">
        <v>23</v>
      </c>
      <c r="R21" s="84">
        <v>40</v>
      </c>
      <c r="S21" s="48"/>
      <c r="T21" s="48"/>
      <c r="U21" s="84">
        <v>113</v>
      </c>
      <c r="V21" s="48"/>
      <c r="W21" s="48"/>
      <c r="X21" s="48"/>
      <c r="Y21" s="48"/>
      <c r="Z21" s="49"/>
      <c r="AA21" s="49"/>
      <c r="AB21" s="49"/>
      <c r="AC21" s="49"/>
      <c r="AD21" s="49"/>
      <c r="AE21" s="49"/>
      <c r="AF21" s="49"/>
      <c r="AG21" s="49">
        <v>2</v>
      </c>
      <c r="AH21" s="49"/>
      <c r="AI21" s="49"/>
    </row>
    <row r="22" spans="1:35" s="11" customFormat="1" ht="30.75" hidden="1" customHeight="1" x14ac:dyDescent="0.2">
      <c r="A22" s="80" t="s">
        <v>160</v>
      </c>
      <c r="B22" s="20">
        <v>17</v>
      </c>
      <c r="C22" s="17" t="e">
        <f>E22+F22+G22+H22+I22+J22+M22+N22+O22+P22+Q22+R22+S22+U22+V22+W22+Z22+AA22+#REF!+AB22+AC22+AD22+AE22+AF22+AG22+AI22</f>
        <v>#REF!</v>
      </c>
      <c r="D22" s="89" t="e">
        <f t="shared" si="0"/>
        <v>#REF!</v>
      </c>
      <c r="E22" s="23">
        <v>79</v>
      </c>
      <c r="F22" s="23"/>
      <c r="G22" s="23"/>
      <c r="H22" s="23">
        <v>35</v>
      </c>
      <c r="I22" s="85"/>
      <c r="J22" s="23"/>
      <c r="K22" s="23"/>
      <c r="L22" s="23"/>
      <c r="M22" s="23"/>
      <c r="N22" s="48"/>
      <c r="O22" s="48"/>
      <c r="P22" s="48"/>
      <c r="Q22" s="48"/>
      <c r="R22" s="84"/>
      <c r="S22" s="48"/>
      <c r="T22" s="48"/>
      <c r="U22" s="84"/>
      <c r="V22" s="48"/>
      <c r="W22" s="48"/>
      <c r="X22" s="48"/>
      <c r="Y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</row>
    <row r="23" spans="1:35" s="11" customFormat="1" ht="42.75" customHeight="1" x14ac:dyDescent="0.2">
      <c r="A23" s="92" t="s">
        <v>167</v>
      </c>
      <c r="B23" s="20"/>
      <c r="C23" s="17">
        <f>E23+F23+G23+H23+I23+J23+M23+N23+O23+P23+Q23+R23+S23+U23+V23+W23+Z23+AA23+AB23+AC23+AD23+AE23+AF23+AG23+AI23</f>
        <v>0</v>
      </c>
      <c r="D23" s="13" t="e">
        <f t="shared" si="0"/>
        <v>#DIV/0!</v>
      </c>
      <c r="E23" s="23"/>
      <c r="F23" s="23"/>
      <c r="G23" s="23"/>
      <c r="H23" s="23"/>
      <c r="I23" s="23">
        <f t="shared" ref="I23:AI23" si="4">I24+I25+I26+I27</f>
        <v>0</v>
      </c>
      <c r="J23" s="23"/>
      <c r="K23" s="23">
        <f t="shared" si="4"/>
        <v>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f t="shared" si="4"/>
        <v>0</v>
      </c>
      <c r="W23" s="23"/>
      <c r="X23" s="23"/>
      <c r="Y23" s="23"/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/>
      <c r="AE23" s="23">
        <f t="shared" si="4"/>
        <v>0</v>
      </c>
      <c r="AF23" s="23">
        <f t="shared" si="4"/>
        <v>0</v>
      </c>
      <c r="AG23" s="23"/>
      <c r="AH23" s="23">
        <f t="shared" si="4"/>
        <v>0</v>
      </c>
      <c r="AI23" s="23">
        <f t="shared" si="4"/>
        <v>0</v>
      </c>
    </row>
    <row r="24" spans="1:35" s="11" customFormat="1" ht="30.75" hidden="1" customHeight="1" x14ac:dyDescent="0.2">
      <c r="A24" s="80" t="s">
        <v>154</v>
      </c>
      <c r="B24" s="20">
        <v>5975</v>
      </c>
      <c r="C24" s="17" t="e">
        <f>E24+F24+G24+H24+I24+J24+M24+N24+O24+P24+Q24+R24+S24+U24+V24+W24+Z24+AA24+#REF!+AB24+AC24+AD24+AE24+AF24+AG24+AI24</f>
        <v>#REF!</v>
      </c>
      <c r="D24" s="13" t="e">
        <f t="shared" si="0"/>
        <v>#REF!</v>
      </c>
      <c r="E24" s="23">
        <v>1950</v>
      </c>
      <c r="F24" s="23">
        <v>800</v>
      </c>
      <c r="G24" s="23">
        <v>600</v>
      </c>
      <c r="H24" s="23">
        <v>400</v>
      </c>
      <c r="I24" s="85"/>
      <c r="J24" s="23">
        <v>60</v>
      </c>
      <c r="K24" s="23"/>
      <c r="L24" s="23"/>
      <c r="M24" s="23">
        <v>26</v>
      </c>
      <c r="N24" s="48">
        <v>180</v>
      </c>
      <c r="O24" s="48">
        <v>220</v>
      </c>
      <c r="P24" s="48">
        <v>80</v>
      </c>
      <c r="Q24" s="48">
        <v>24</v>
      </c>
      <c r="R24" s="84">
        <v>30</v>
      </c>
      <c r="S24" s="48">
        <v>450</v>
      </c>
      <c r="T24" s="48"/>
      <c r="U24" s="84">
        <v>100</v>
      </c>
      <c r="V24" s="48"/>
      <c r="W24" s="48">
        <v>100</v>
      </c>
      <c r="X24" s="48"/>
      <c r="Y24" s="48"/>
      <c r="Z24" s="49"/>
      <c r="AA24" s="49"/>
      <c r="AB24" s="49"/>
      <c r="AC24" s="49"/>
      <c r="AD24" s="49">
        <v>20</v>
      </c>
      <c r="AE24" s="49"/>
      <c r="AF24" s="49"/>
      <c r="AG24" s="49"/>
      <c r="AH24" s="49"/>
      <c r="AI24" s="49"/>
    </row>
    <row r="25" spans="1:35" s="11" customFormat="1" ht="30.75" hidden="1" customHeight="1" x14ac:dyDescent="0.2">
      <c r="A25" s="80" t="s">
        <v>155</v>
      </c>
      <c r="B25" s="20"/>
      <c r="C25" s="17" t="e">
        <f>E25+F25+G25+H25+I25+J25+M25+N25+O25+P25+Q25+R25+S25+U25+V25+W25+Z25+AA25+#REF!+AB25+AC25+AD25+AE25+AF25+AG25+AI25</f>
        <v>#REF!</v>
      </c>
      <c r="D25" s="89" t="e">
        <f t="shared" si="0"/>
        <v>#REF!</v>
      </c>
      <c r="E25" s="20"/>
      <c r="F25" s="20"/>
      <c r="G25" s="20"/>
      <c r="H25" s="20">
        <v>150</v>
      </c>
      <c r="I25" s="87"/>
      <c r="J25" s="20"/>
      <c r="K25" s="20"/>
      <c r="L25" s="20"/>
      <c r="M25" s="20"/>
      <c r="N25" s="17"/>
      <c r="O25" s="17"/>
      <c r="P25" s="17"/>
      <c r="Q25" s="17"/>
      <c r="R25" s="88"/>
      <c r="S25" s="17"/>
      <c r="T25" s="17"/>
      <c r="U25" s="88"/>
      <c r="V25" s="17"/>
      <c r="W25" s="17"/>
      <c r="X25" s="17"/>
      <c r="Y25" s="17"/>
      <c r="Z25" s="82"/>
      <c r="AA25" s="82"/>
      <c r="AB25" s="82"/>
      <c r="AC25" s="82"/>
      <c r="AD25" s="82"/>
      <c r="AE25" s="82"/>
      <c r="AF25" s="82"/>
      <c r="AG25" s="82"/>
      <c r="AH25" s="82"/>
      <c r="AI25" s="82"/>
    </row>
    <row r="26" spans="1:35" s="11" customFormat="1" ht="30.75" hidden="1" customHeight="1" x14ac:dyDescent="0.2">
      <c r="A26" s="80" t="s">
        <v>156</v>
      </c>
      <c r="B26" s="20">
        <v>1805</v>
      </c>
      <c r="C26" s="17" t="e">
        <f>E26+F26+G26+H26+I26+J26+M26+N26+O26+P26+Q26+R26+S26+U26+V26+W26+Z26+AA26+#REF!+AB26+AC26+AD26+AE26+AF26+AG26+AI26</f>
        <v>#REF!</v>
      </c>
      <c r="D26" s="89" t="e">
        <f t="shared" si="0"/>
        <v>#REF!</v>
      </c>
      <c r="E26" s="20">
        <v>350</v>
      </c>
      <c r="F26" s="20">
        <v>400</v>
      </c>
      <c r="G26" s="20"/>
      <c r="H26" s="20">
        <v>450</v>
      </c>
      <c r="I26" s="87"/>
      <c r="J26" s="20">
        <v>72</v>
      </c>
      <c r="K26" s="20"/>
      <c r="L26" s="20"/>
      <c r="M26" s="20"/>
      <c r="N26" s="17"/>
      <c r="O26" s="17">
        <v>10</v>
      </c>
      <c r="P26" s="17"/>
      <c r="Q26" s="17">
        <v>45</v>
      </c>
      <c r="R26" s="88"/>
      <c r="S26" s="17"/>
      <c r="T26" s="17"/>
      <c r="U26" s="88">
        <v>80</v>
      </c>
      <c r="V26" s="17"/>
      <c r="W26" s="17"/>
      <c r="X26" s="17"/>
      <c r="Y26" s="17"/>
      <c r="Z26" s="82"/>
      <c r="AA26" s="82"/>
      <c r="AB26" s="82"/>
      <c r="AC26" s="82"/>
      <c r="AD26" s="82"/>
      <c r="AE26" s="82"/>
      <c r="AF26" s="82"/>
      <c r="AG26" s="82">
        <v>2</v>
      </c>
      <c r="AH26" s="82"/>
      <c r="AI26" s="82"/>
    </row>
    <row r="27" spans="1:35" s="11" customFormat="1" ht="30.75" hidden="1" customHeight="1" x14ac:dyDescent="0.2">
      <c r="A27" s="80" t="s">
        <v>157</v>
      </c>
      <c r="B27" s="20">
        <v>4565</v>
      </c>
      <c r="C27" s="17" t="e">
        <f>E27+F27+G27+H27+I27+J27+M27+N27+O27+P27+Q27+R27+S27+U27+V27+W27+Z27+AA27+#REF!+AB27+AC27+AD27+AE27+AF27+AG27+AI27</f>
        <v>#REF!</v>
      </c>
      <c r="D27" s="89" t="e">
        <f t="shared" si="0"/>
        <v>#REF!</v>
      </c>
      <c r="E27" s="20">
        <v>1400</v>
      </c>
      <c r="F27" s="20">
        <v>600</v>
      </c>
      <c r="G27" s="20">
        <v>500</v>
      </c>
      <c r="H27" s="20">
        <v>350</v>
      </c>
      <c r="I27" s="87"/>
      <c r="J27" s="20"/>
      <c r="K27" s="20"/>
      <c r="L27" s="20"/>
      <c r="M27" s="20">
        <v>90</v>
      </c>
      <c r="N27" s="17">
        <v>320</v>
      </c>
      <c r="O27" s="17">
        <v>180</v>
      </c>
      <c r="P27" s="17">
        <v>70</v>
      </c>
      <c r="Q27" s="17">
        <v>50</v>
      </c>
      <c r="R27" s="88">
        <v>90</v>
      </c>
      <c r="S27" s="17"/>
      <c r="T27" s="17"/>
      <c r="U27" s="88">
        <v>220</v>
      </c>
      <c r="V27" s="17"/>
      <c r="W27" s="17"/>
      <c r="X27" s="17"/>
      <c r="Y27" s="17"/>
      <c r="Z27" s="82"/>
      <c r="AA27" s="82"/>
      <c r="AB27" s="82"/>
      <c r="AC27" s="82"/>
      <c r="AD27" s="82"/>
      <c r="AE27" s="82"/>
      <c r="AF27" s="82"/>
      <c r="AG27" s="82">
        <v>4</v>
      </c>
      <c r="AH27" s="82"/>
      <c r="AI27" s="82"/>
    </row>
    <row r="28" spans="1:35" s="11" customFormat="1" ht="30.75" hidden="1" customHeight="1" x14ac:dyDescent="0.2">
      <c r="A28" s="80" t="s">
        <v>160</v>
      </c>
      <c r="B28" s="20"/>
      <c r="C28" s="17" t="e">
        <f>E28+F28+G28+H28+I28+J28+M28+N28+O28+P28+Q28+R28+S28+U28+V28+W28+Z28+AA28+#REF!+AB28+AC28+AD28+AE28+AF28+AG28+AI28</f>
        <v>#REF!</v>
      </c>
      <c r="D28" s="89"/>
      <c r="E28" s="20">
        <v>115</v>
      </c>
      <c r="F28" s="20"/>
      <c r="G28" s="20"/>
      <c r="H28" s="20">
        <v>50</v>
      </c>
      <c r="I28" s="87"/>
      <c r="J28" s="20"/>
      <c r="K28" s="20"/>
      <c r="L28" s="20"/>
      <c r="M28" s="20"/>
      <c r="N28" s="17"/>
      <c r="O28" s="17"/>
      <c r="P28" s="17"/>
      <c r="Q28" s="17"/>
      <c r="R28" s="88"/>
      <c r="S28" s="17"/>
      <c r="T28" s="17"/>
      <c r="U28" s="88"/>
      <c r="V28" s="17"/>
      <c r="W28" s="17"/>
      <c r="X28" s="17"/>
      <c r="Y28" s="17"/>
      <c r="Z28" s="82"/>
      <c r="AA28" s="82"/>
      <c r="AB28" s="82"/>
      <c r="AC28" s="82"/>
      <c r="AD28" s="82"/>
      <c r="AE28" s="82"/>
      <c r="AF28" s="82"/>
      <c r="AG28" s="82"/>
      <c r="AH28" s="82"/>
      <c r="AI28" s="82"/>
    </row>
    <row r="29" spans="1:35" s="11" customFormat="1" ht="30" customHeight="1" x14ac:dyDescent="0.2">
      <c r="A29" s="80" t="s">
        <v>168</v>
      </c>
      <c r="B29" s="17">
        <v>60</v>
      </c>
      <c r="C29" s="17">
        <f>SUM(E29:AI29)</f>
        <v>310</v>
      </c>
      <c r="D29" s="13"/>
      <c r="E29" s="17">
        <v>150</v>
      </c>
      <c r="F29" s="17">
        <v>95</v>
      </c>
      <c r="G29" s="17">
        <v>10</v>
      </c>
      <c r="H29" s="17">
        <v>35</v>
      </c>
      <c r="I29" s="17"/>
      <c r="J29" s="17">
        <v>5</v>
      </c>
      <c r="K29" s="17"/>
      <c r="L29" s="17"/>
      <c r="M29" s="17"/>
      <c r="N29" s="17"/>
      <c r="O29" s="17">
        <v>10</v>
      </c>
      <c r="P29" s="17">
        <v>5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s="11" customFormat="1" ht="30.75" hidden="1" customHeight="1" x14ac:dyDescent="0.2">
      <c r="A30" s="80" t="s">
        <v>44</v>
      </c>
      <c r="B30" s="17">
        <f t="shared" ref="B30:B33" si="5">B24/B18*10</f>
        <v>29.549950544015825</v>
      </c>
      <c r="C30" s="17" t="e">
        <f t="shared" ref="C30:C35" si="6">E30+F30+G30+H30+I30+J30+M30+N30+O30+P30+Q30+R30+S30+U30+V30+W30+Z30+AA30+AB30+AC30+AD30+AE30+AF30+AG30+AI30</f>
        <v>#DIV/0!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I30" si="7">G24/G18*10</f>
        <v>19.736842105263158</v>
      </c>
      <c r="H30" s="17">
        <f t="shared" si="7"/>
        <v>16.194331983805668</v>
      </c>
      <c r="I30" s="17" t="e">
        <f t="shared" si="7"/>
        <v>#DIV/0!</v>
      </c>
      <c r="J30" s="17">
        <f t="shared" si="7"/>
        <v>15</v>
      </c>
      <c r="K30" s="17" t="e">
        <f t="shared" si="7"/>
        <v>#DIV/0!</v>
      </c>
      <c r="L30" s="17"/>
      <c r="M30" s="17">
        <f t="shared" si="7"/>
        <v>10.833333333333332</v>
      </c>
      <c r="N30" s="17">
        <f t="shared" si="7"/>
        <v>12</v>
      </c>
      <c r="O30" s="17">
        <f t="shared" si="7"/>
        <v>18.121911037891266</v>
      </c>
      <c r="P30" s="17">
        <f t="shared" si="7"/>
        <v>26.666666666666664</v>
      </c>
      <c r="Q30" s="17">
        <f t="shared" si="7"/>
        <v>17.142857142857142</v>
      </c>
      <c r="R30" s="17">
        <f t="shared" si="7"/>
        <v>20</v>
      </c>
      <c r="S30" s="17">
        <f t="shared" si="7"/>
        <v>19.565217391304348</v>
      </c>
      <c r="T30" s="17"/>
      <c r="U30" s="17">
        <f t="shared" si="7"/>
        <v>17.543859649122805</v>
      </c>
      <c r="V30" s="17" t="e">
        <f t="shared" si="7"/>
        <v>#DIV/0!</v>
      </c>
      <c r="W30" s="17">
        <f t="shared" si="7"/>
        <v>19.6078431372549</v>
      </c>
      <c r="X30" s="17"/>
      <c r="Y30" s="17"/>
      <c r="Z30" s="17" t="e">
        <f t="shared" si="7"/>
        <v>#DIV/0!</v>
      </c>
      <c r="AA30" s="17" t="e">
        <f t="shared" si="7"/>
        <v>#DIV/0!</v>
      </c>
      <c r="AB30" s="17" t="e">
        <f t="shared" si="7"/>
        <v>#DIV/0!</v>
      </c>
      <c r="AC30" s="17" t="e">
        <f t="shared" si="7"/>
        <v>#DIV/0!</v>
      </c>
      <c r="AD30" s="17">
        <f t="shared" si="7"/>
        <v>20</v>
      </c>
      <c r="AE30" s="17" t="e">
        <f t="shared" si="7"/>
        <v>#DIV/0!</v>
      </c>
      <c r="AF30" s="17" t="e">
        <f t="shared" si="7"/>
        <v>#DIV/0!</v>
      </c>
      <c r="AG30" s="17" t="e">
        <f t="shared" si="7"/>
        <v>#DIV/0!</v>
      </c>
      <c r="AH30" s="17" t="e">
        <f t="shared" si="7"/>
        <v>#DIV/0!</v>
      </c>
      <c r="AI30" s="17" t="e">
        <f t="shared" si="7"/>
        <v>#DIV/0!</v>
      </c>
    </row>
    <row r="31" spans="1:35" s="11" customFormat="1" ht="30.75" hidden="1" customHeight="1" x14ac:dyDescent="0.2">
      <c r="A31" s="80" t="s">
        <v>155</v>
      </c>
      <c r="B31" s="17"/>
      <c r="C31" s="17">
        <f t="shared" si="6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s="11" customFormat="1" ht="30.75" hidden="1" customHeight="1" x14ac:dyDescent="0.2">
      <c r="A32" s="80" t="s">
        <v>156</v>
      </c>
      <c r="B32" s="17">
        <f t="shared" si="5"/>
        <v>26.350364963503647</v>
      </c>
      <c r="C32" s="17" t="e">
        <f t="shared" si="6"/>
        <v>#DIV/0!</v>
      </c>
      <c r="D32" s="13"/>
      <c r="E32" s="17">
        <f t="shared" ref="E32:P32" si="8">E26/E20*10</f>
        <v>26.923076923076927</v>
      </c>
      <c r="F32" s="17">
        <f t="shared" si="8"/>
        <v>18.691588785046729</v>
      </c>
      <c r="G32" s="17" t="e">
        <f t="shared" si="8"/>
        <v>#DIV/0!</v>
      </c>
      <c r="H32" s="17">
        <f t="shared" si="8"/>
        <v>22.5</v>
      </c>
      <c r="I32" s="17" t="e">
        <f t="shared" si="8"/>
        <v>#DIV/0!</v>
      </c>
      <c r="J32" s="17">
        <f t="shared" si="8"/>
        <v>24</v>
      </c>
      <c r="K32" s="17" t="e">
        <f t="shared" si="8"/>
        <v>#DIV/0!</v>
      </c>
      <c r="L32" s="17"/>
      <c r="M32" s="17" t="e">
        <f t="shared" si="8"/>
        <v>#DIV/0!</v>
      </c>
      <c r="N32" s="17" t="e">
        <f t="shared" si="8"/>
        <v>#DIV/0!</v>
      </c>
      <c r="O32" s="17">
        <f t="shared" si="8"/>
        <v>22.222222222222221</v>
      </c>
      <c r="P32" s="17" t="e">
        <f t="shared" si="8"/>
        <v>#DIV/0!</v>
      </c>
      <c r="Q32" s="17"/>
      <c r="R32" s="17"/>
      <c r="S32" s="17"/>
      <c r="T32" s="17"/>
      <c r="U32" s="17">
        <f>U26/U20*10</f>
        <v>26.666666666666664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>
        <f>AG26/AG20*10</f>
        <v>28.571428571428573</v>
      </c>
      <c r="AH32" s="17"/>
      <c r="AI32" s="17"/>
    </row>
    <row r="33" spans="1:35" s="11" customFormat="1" ht="30.75" hidden="1" customHeight="1" x14ac:dyDescent="0.2">
      <c r="A33" s="80" t="s">
        <v>157</v>
      </c>
      <c r="B33" s="17">
        <f t="shared" si="5"/>
        <v>30.453635757171448</v>
      </c>
      <c r="C33" s="17" t="e">
        <f t="shared" si="6"/>
        <v>#DIV/0!</v>
      </c>
      <c r="D33" s="13"/>
      <c r="E33" s="17">
        <f t="shared" ref="E33:S34" si="9">E27/E21*10</f>
        <v>24.691358024691358</v>
      </c>
      <c r="F33" s="17">
        <f t="shared" si="9"/>
        <v>18.75</v>
      </c>
      <c r="G33" s="17">
        <f t="shared" si="9"/>
        <v>24.752475247524753</v>
      </c>
      <c r="H33" s="17">
        <f t="shared" si="9"/>
        <v>23.333333333333336</v>
      </c>
      <c r="I33" s="17" t="e">
        <f t="shared" si="9"/>
        <v>#DIV/0!</v>
      </c>
      <c r="J33" s="17" t="e">
        <f t="shared" si="9"/>
        <v>#DIV/0!</v>
      </c>
      <c r="K33" s="17" t="e">
        <f t="shared" si="9"/>
        <v>#DIV/0!</v>
      </c>
      <c r="L33" s="17"/>
      <c r="M33" s="17">
        <f t="shared" si="9"/>
        <v>13.636363636363635</v>
      </c>
      <c r="N33" s="17">
        <f t="shared" si="9"/>
        <v>21.333333333333332</v>
      </c>
      <c r="O33" s="17">
        <f t="shared" si="9"/>
        <v>28.571428571428573</v>
      </c>
      <c r="P33" s="17">
        <f t="shared" si="9"/>
        <v>20</v>
      </c>
      <c r="Q33" s="17">
        <f t="shared" si="9"/>
        <v>21.739130434782609</v>
      </c>
      <c r="R33" s="17">
        <f t="shared" si="9"/>
        <v>22.5</v>
      </c>
      <c r="S33" s="17" t="e">
        <f t="shared" si="9"/>
        <v>#DIV/0!</v>
      </c>
      <c r="T33" s="17"/>
      <c r="U33" s="17">
        <f>U27/U21*10</f>
        <v>19.469026548672566</v>
      </c>
      <c r="V33" s="17" t="e">
        <f>V27/V21*10</f>
        <v>#DIV/0!</v>
      </c>
      <c r="W33" s="17" t="e">
        <f>W27/W21*10</f>
        <v>#DIV/0!</v>
      </c>
      <c r="X33" s="17"/>
      <c r="Y33" s="17"/>
      <c r="Z33" s="17" t="e">
        <f t="shared" ref="Z33:AF33" si="10">Z27/Z21*10</f>
        <v>#DIV/0!</v>
      </c>
      <c r="AA33" s="17" t="e">
        <f t="shared" si="10"/>
        <v>#DIV/0!</v>
      </c>
      <c r="AB33" s="17" t="e">
        <f t="shared" si="10"/>
        <v>#DIV/0!</v>
      </c>
      <c r="AC33" s="17" t="e">
        <f t="shared" si="10"/>
        <v>#DIV/0!</v>
      </c>
      <c r="AD33" s="17" t="e">
        <f t="shared" si="10"/>
        <v>#DIV/0!</v>
      </c>
      <c r="AE33" s="17" t="e">
        <f t="shared" si="10"/>
        <v>#DIV/0!</v>
      </c>
      <c r="AF33" s="17" t="e">
        <f t="shared" si="10"/>
        <v>#DIV/0!</v>
      </c>
      <c r="AG33" s="17">
        <f>AG27/AG21*10</f>
        <v>20</v>
      </c>
      <c r="AH33" s="17" t="e">
        <f>AH27/AH21*10</f>
        <v>#DIV/0!</v>
      </c>
      <c r="AI33" s="17" t="e">
        <f>AI27/AI21*10</f>
        <v>#DIV/0!</v>
      </c>
    </row>
    <row r="34" spans="1:35" s="11" customFormat="1" ht="30.75" hidden="1" customHeight="1" x14ac:dyDescent="0.2">
      <c r="A34" s="80" t="s">
        <v>160</v>
      </c>
      <c r="B34" s="17"/>
      <c r="C34" s="17">
        <f t="shared" si="6"/>
        <v>28.842676311030743</v>
      </c>
      <c r="D34" s="13"/>
      <c r="E34" s="17">
        <f>E28/E22*10</f>
        <v>14.556962025316455</v>
      </c>
      <c r="F34" s="17"/>
      <c r="G34" s="17"/>
      <c r="H34" s="17">
        <f t="shared" si="9"/>
        <v>14.285714285714286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s="11" customFormat="1" ht="30.75" hidden="1" customHeight="1" x14ac:dyDescent="0.2">
      <c r="A35" s="80" t="s">
        <v>159</v>
      </c>
      <c r="B35" s="17">
        <v>14</v>
      </c>
      <c r="C35" s="17">
        <f t="shared" si="6"/>
        <v>0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s="11" customFormat="1" ht="30.75" customHeight="1" x14ac:dyDescent="0.2">
      <c r="A36" s="80" t="s">
        <v>195</v>
      </c>
      <c r="B36" s="17">
        <v>20</v>
      </c>
      <c r="C36" s="17">
        <f>SUM(E36:AI36)</f>
        <v>12</v>
      </c>
      <c r="D36" s="13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1</v>
      </c>
      <c r="W36" s="17"/>
      <c r="X36" s="17"/>
      <c r="Y36" s="17">
        <v>1</v>
      </c>
      <c r="Z36" s="17">
        <v>2</v>
      </c>
      <c r="AA36" s="17">
        <v>2</v>
      </c>
      <c r="AB36" s="17">
        <v>3</v>
      </c>
      <c r="AC36" s="17">
        <v>3</v>
      </c>
      <c r="AD36" s="17"/>
      <c r="AE36" s="17"/>
      <c r="AF36" s="17"/>
      <c r="AG36" s="17"/>
      <c r="AH36" s="17"/>
      <c r="AI36" s="17"/>
    </row>
    <row r="37" spans="1:35" s="11" customFormat="1" ht="30.75" customHeight="1" x14ac:dyDescent="0.2">
      <c r="A37" s="80" t="s">
        <v>169</v>
      </c>
      <c r="B37" s="17">
        <v>1683</v>
      </c>
      <c r="C37" s="17">
        <f>SUM(E37:AI37)</f>
        <v>1784</v>
      </c>
      <c r="D37" s="89">
        <f t="shared" si="0"/>
        <v>1.0600118835412953</v>
      </c>
      <c r="E37" s="17">
        <v>611</v>
      </c>
      <c r="F37" s="17">
        <v>433</v>
      </c>
      <c r="G37" s="17">
        <v>230</v>
      </c>
      <c r="H37" s="17">
        <v>260</v>
      </c>
      <c r="I37" s="17"/>
      <c r="J37" s="17">
        <v>30</v>
      </c>
      <c r="K37" s="17"/>
      <c r="L37" s="17"/>
      <c r="M37" s="17"/>
      <c r="N37" s="17">
        <v>50</v>
      </c>
      <c r="O37" s="17">
        <v>100</v>
      </c>
      <c r="P37" s="17">
        <v>40</v>
      </c>
      <c r="Q37" s="17"/>
      <c r="R37" s="17">
        <v>30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5" s="11" customFormat="1" ht="30.75" customHeight="1" x14ac:dyDescent="0.2">
      <c r="A38" s="80" t="s">
        <v>170</v>
      </c>
      <c r="B38" s="17">
        <v>1200</v>
      </c>
      <c r="C38" s="17">
        <f>SUM(E38:AI38)</f>
        <v>1784</v>
      </c>
      <c r="D38" s="89">
        <f t="shared" si="0"/>
        <v>1.4866666666666666</v>
      </c>
      <c r="E38" s="17">
        <v>611</v>
      </c>
      <c r="F38" s="17">
        <v>433</v>
      </c>
      <c r="G38" s="17">
        <v>230</v>
      </c>
      <c r="H38" s="17">
        <v>260</v>
      </c>
      <c r="I38" s="17"/>
      <c r="J38" s="17">
        <v>30</v>
      </c>
      <c r="K38" s="17"/>
      <c r="L38" s="17"/>
      <c r="M38" s="17"/>
      <c r="N38" s="17">
        <v>50</v>
      </c>
      <c r="O38" s="17">
        <v>100</v>
      </c>
      <c r="P38" s="17">
        <v>40</v>
      </c>
      <c r="Q38" s="17"/>
      <c r="R38" s="17">
        <v>30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35" s="11" customFormat="1" ht="30.75" customHeight="1" x14ac:dyDescent="0.2">
      <c r="A39" s="80" t="s">
        <v>171</v>
      </c>
      <c r="B39" s="83">
        <f>B38/B37</f>
        <v>0.71301247771836007</v>
      </c>
      <c r="C39" s="83">
        <f>C38/C37</f>
        <v>1</v>
      </c>
      <c r="D39" s="1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>
        <f t="shared" ref="R39:U39" si="11">R38/R37*10</f>
        <v>10</v>
      </c>
      <c r="S39" s="17" t="e">
        <f t="shared" si="11"/>
        <v>#DIV/0!</v>
      </c>
      <c r="T39" s="17"/>
      <c r="U39" s="17" t="e">
        <f t="shared" si="11"/>
        <v>#DIV/0!</v>
      </c>
      <c r="V39" s="17" t="e">
        <f t="shared" ref="V39" si="12">V38/V37*10</f>
        <v>#DIV/0!</v>
      </c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5" s="11" customFormat="1" ht="30.75" customHeight="1" x14ac:dyDescent="0.2">
      <c r="A40" s="80" t="s">
        <v>172</v>
      </c>
      <c r="B40" s="17">
        <v>1200</v>
      </c>
      <c r="C40" s="17">
        <f>SUM(E40:AI40)</f>
        <v>1784</v>
      </c>
      <c r="D40" s="13">
        <f t="shared" si="0"/>
        <v>1.4866666666666666</v>
      </c>
      <c r="E40" s="17">
        <v>611</v>
      </c>
      <c r="F40" s="17">
        <v>433</v>
      </c>
      <c r="G40" s="17">
        <v>230</v>
      </c>
      <c r="H40" s="17">
        <v>260</v>
      </c>
      <c r="I40" s="17"/>
      <c r="J40" s="17">
        <v>30</v>
      </c>
      <c r="K40" s="17"/>
      <c r="L40" s="17"/>
      <c r="M40" s="17"/>
      <c r="N40" s="17">
        <v>50</v>
      </c>
      <c r="O40" s="17">
        <v>100</v>
      </c>
      <c r="P40" s="17">
        <v>40</v>
      </c>
      <c r="Q40" s="17"/>
      <c r="R40" s="17">
        <v>30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35" s="11" customFormat="1" ht="30.75" customHeight="1" x14ac:dyDescent="0.2">
      <c r="A41" s="80" t="s">
        <v>171</v>
      </c>
      <c r="B41" s="17"/>
      <c r="C41" s="83">
        <f>C40/C37</f>
        <v>1</v>
      </c>
      <c r="D41" s="13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35" s="11" customFormat="1" ht="30.75" customHeight="1" x14ac:dyDescent="0.2">
      <c r="A42" s="80" t="s">
        <v>185</v>
      </c>
      <c r="B42" s="17">
        <v>4170</v>
      </c>
      <c r="C42" s="17">
        <f t="shared" ref="C42:C48" si="13">SUM(E42:AI42)</f>
        <v>3448.16</v>
      </c>
      <c r="D42" s="13"/>
      <c r="E42" s="17">
        <v>944</v>
      </c>
      <c r="F42" s="17">
        <v>871</v>
      </c>
      <c r="G42" s="17">
        <v>400</v>
      </c>
      <c r="H42" s="17"/>
      <c r="I42" s="17"/>
      <c r="J42" s="17"/>
      <c r="K42" s="17"/>
      <c r="L42" s="17"/>
      <c r="M42" s="17"/>
      <c r="N42" s="17">
        <v>158</v>
      </c>
      <c r="O42" s="17">
        <v>10</v>
      </c>
      <c r="P42" s="17">
        <v>5</v>
      </c>
      <c r="Q42" s="17">
        <v>110.14</v>
      </c>
      <c r="R42" s="17">
        <v>322</v>
      </c>
      <c r="S42" s="17"/>
      <c r="T42" s="17"/>
      <c r="U42" s="17">
        <v>62</v>
      </c>
      <c r="V42" s="17">
        <v>83</v>
      </c>
      <c r="W42" s="17"/>
      <c r="X42" s="17"/>
      <c r="Y42" s="17">
        <v>16</v>
      </c>
      <c r="Z42" s="17">
        <v>33</v>
      </c>
      <c r="AA42" s="17">
        <v>55</v>
      </c>
      <c r="AB42" s="17">
        <v>120</v>
      </c>
      <c r="AC42" s="17">
        <v>125</v>
      </c>
      <c r="AD42" s="17">
        <v>19</v>
      </c>
      <c r="AE42" s="17">
        <v>3.5</v>
      </c>
      <c r="AF42" s="17">
        <v>2.1</v>
      </c>
      <c r="AG42" s="17">
        <v>10</v>
      </c>
      <c r="AH42" s="17">
        <v>0.42</v>
      </c>
      <c r="AI42" s="17">
        <v>99</v>
      </c>
    </row>
    <row r="43" spans="1:35" s="11" customFormat="1" ht="30.75" customHeight="1" x14ac:dyDescent="0.2">
      <c r="A43" s="80" t="s">
        <v>173</v>
      </c>
      <c r="B43" s="17">
        <v>850</v>
      </c>
      <c r="C43" s="17">
        <f t="shared" si="13"/>
        <v>650</v>
      </c>
      <c r="D43" s="13">
        <f t="shared" si="0"/>
        <v>0.76470588235294112</v>
      </c>
      <c r="E43" s="17">
        <v>600</v>
      </c>
      <c r="F43" s="17"/>
      <c r="G43" s="17">
        <v>20</v>
      </c>
      <c r="H43" s="17"/>
      <c r="I43" s="17"/>
      <c r="J43" s="17"/>
      <c r="K43" s="17"/>
      <c r="L43" s="17"/>
      <c r="M43" s="17"/>
      <c r="N43" s="17"/>
      <c r="O43" s="17">
        <v>20</v>
      </c>
      <c r="P43" s="17">
        <v>10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 s="11" customFormat="1" ht="30.75" customHeight="1" x14ac:dyDescent="0.2">
      <c r="A44" s="80" t="s">
        <v>174</v>
      </c>
      <c r="B44" s="17">
        <v>4170</v>
      </c>
      <c r="C44" s="17">
        <f t="shared" si="13"/>
        <v>3448.1</v>
      </c>
      <c r="D44" s="13">
        <f t="shared" si="0"/>
        <v>0.82688249400479619</v>
      </c>
      <c r="E44" s="17">
        <v>944</v>
      </c>
      <c r="F44" s="17">
        <v>871</v>
      </c>
      <c r="G44" s="17">
        <v>400</v>
      </c>
      <c r="H44" s="17"/>
      <c r="I44" s="17"/>
      <c r="J44" s="17"/>
      <c r="K44" s="17"/>
      <c r="L44" s="17"/>
      <c r="M44" s="17"/>
      <c r="N44" s="17">
        <v>158</v>
      </c>
      <c r="O44" s="17">
        <v>20</v>
      </c>
      <c r="P44" s="17">
        <v>10</v>
      </c>
      <c r="Q44" s="17">
        <v>110.1</v>
      </c>
      <c r="R44" s="17">
        <v>322</v>
      </c>
      <c r="S44" s="17"/>
      <c r="T44" s="17"/>
      <c r="U44" s="17">
        <v>47</v>
      </c>
      <c r="V44" s="17">
        <v>83</v>
      </c>
      <c r="W44" s="17"/>
      <c r="X44" s="17"/>
      <c r="Y44" s="17">
        <v>16</v>
      </c>
      <c r="Z44" s="17">
        <v>33</v>
      </c>
      <c r="AA44" s="17">
        <v>55</v>
      </c>
      <c r="AB44" s="17">
        <v>120</v>
      </c>
      <c r="AC44" s="17">
        <v>125</v>
      </c>
      <c r="AD44" s="17">
        <v>19</v>
      </c>
      <c r="AE44" s="17">
        <v>3.5</v>
      </c>
      <c r="AF44" s="17">
        <v>2.1</v>
      </c>
      <c r="AG44" s="17">
        <v>10</v>
      </c>
      <c r="AH44" s="17">
        <v>0.4</v>
      </c>
      <c r="AI44" s="17">
        <v>99</v>
      </c>
    </row>
    <row r="45" spans="1:35" s="11" customFormat="1" ht="30.75" customHeight="1" x14ac:dyDescent="0.2">
      <c r="A45" s="80" t="s">
        <v>180</v>
      </c>
      <c r="B45" s="17">
        <v>1200</v>
      </c>
      <c r="C45" s="17">
        <f t="shared" si="13"/>
        <v>2025</v>
      </c>
      <c r="D45" s="13">
        <f t="shared" si="0"/>
        <v>1.6875</v>
      </c>
      <c r="E45" s="17">
        <v>700</v>
      </c>
      <c r="F45" s="17">
        <v>550</v>
      </c>
      <c r="G45" s="17">
        <v>250</v>
      </c>
      <c r="H45" s="17">
        <v>300</v>
      </c>
      <c r="I45" s="17"/>
      <c r="J45" s="17">
        <v>30</v>
      </c>
      <c r="K45" s="17"/>
      <c r="L45" s="17"/>
      <c r="M45" s="17"/>
      <c r="N45" s="17"/>
      <c r="O45" s="17">
        <v>150</v>
      </c>
      <c r="P45" s="17">
        <v>25</v>
      </c>
      <c r="Q45" s="17"/>
      <c r="R45" s="17">
        <v>10</v>
      </c>
      <c r="S45" s="17"/>
      <c r="T45" s="17"/>
      <c r="U45" s="17"/>
      <c r="V45" s="17"/>
      <c r="W45" s="17"/>
      <c r="X45" s="17">
        <v>10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 s="11" customFormat="1" ht="30.75" customHeight="1" x14ac:dyDescent="0.2">
      <c r="A46" s="80" t="s">
        <v>178</v>
      </c>
      <c r="B46" s="17">
        <v>1000</v>
      </c>
      <c r="C46" s="17">
        <f t="shared" si="13"/>
        <v>1775</v>
      </c>
      <c r="D46" s="13">
        <f t="shared" si="0"/>
        <v>1.7749999999999999</v>
      </c>
      <c r="E46" s="17">
        <v>700</v>
      </c>
      <c r="F46" s="17">
        <v>400</v>
      </c>
      <c r="G46" s="17">
        <v>200</v>
      </c>
      <c r="H46" s="17">
        <v>250</v>
      </c>
      <c r="I46" s="17"/>
      <c r="J46" s="17">
        <v>30</v>
      </c>
      <c r="K46" s="17"/>
      <c r="L46" s="17"/>
      <c r="M46" s="17"/>
      <c r="N46" s="17"/>
      <c r="O46" s="17">
        <v>150</v>
      </c>
      <c r="P46" s="17">
        <v>25</v>
      </c>
      <c r="Q46" s="17"/>
      <c r="R46" s="17"/>
      <c r="S46" s="17"/>
      <c r="T46" s="17"/>
      <c r="U46" s="17"/>
      <c r="V46" s="17"/>
      <c r="W46" s="17"/>
      <c r="X46" s="17">
        <v>20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5" s="11" customFormat="1" ht="30.75" customHeight="1" x14ac:dyDescent="0.2">
      <c r="A47" s="80" t="s">
        <v>190</v>
      </c>
      <c r="B47" s="17"/>
      <c r="C47" s="17">
        <f t="shared" si="13"/>
        <v>7000</v>
      </c>
      <c r="D47" s="13"/>
      <c r="E47" s="17">
        <v>1150</v>
      </c>
      <c r="F47" s="17">
        <v>800</v>
      </c>
      <c r="G47" s="17">
        <v>300</v>
      </c>
      <c r="H47" s="17">
        <v>700</v>
      </c>
      <c r="I47" s="17">
        <v>100</v>
      </c>
      <c r="J47" s="17">
        <v>40</v>
      </c>
      <c r="K47" s="17"/>
      <c r="L47" s="17">
        <v>70</v>
      </c>
      <c r="M47" s="17">
        <v>200</v>
      </c>
      <c r="N47" s="17">
        <v>300</v>
      </c>
      <c r="O47" s="17">
        <v>250</v>
      </c>
      <c r="P47" s="17">
        <v>50</v>
      </c>
      <c r="Q47" s="17">
        <v>50</v>
      </c>
      <c r="R47" s="17">
        <v>50</v>
      </c>
      <c r="S47" s="17">
        <v>200</v>
      </c>
      <c r="T47" s="17">
        <v>170</v>
      </c>
      <c r="U47" s="17">
        <v>200</v>
      </c>
      <c r="V47" s="17"/>
      <c r="W47" s="17">
        <v>70</v>
      </c>
      <c r="X47" s="17">
        <v>435</v>
      </c>
      <c r="Y47" s="17">
        <v>150</v>
      </c>
      <c r="Z47" s="17"/>
      <c r="AA47" s="17"/>
      <c r="AB47" s="17">
        <v>30</v>
      </c>
      <c r="AC47" s="17"/>
      <c r="AD47" s="17"/>
      <c r="AE47" s="17"/>
      <c r="AF47" s="17"/>
      <c r="AG47" s="17">
        <v>20</v>
      </c>
      <c r="AH47" s="17"/>
      <c r="AI47" s="17">
        <v>1665</v>
      </c>
    </row>
    <row r="48" spans="1:35" s="11" customFormat="1" ht="30.75" customHeight="1" x14ac:dyDescent="0.2">
      <c r="A48" s="80" t="s">
        <v>181</v>
      </c>
      <c r="B48" s="17">
        <v>600</v>
      </c>
      <c r="C48" s="17">
        <f t="shared" si="13"/>
        <v>1520</v>
      </c>
      <c r="D48" s="13">
        <f t="shared" si="0"/>
        <v>2.5333333333333332</v>
      </c>
      <c r="E48" s="17">
        <f>E50+E51+E52</f>
        <v>530</v>
      </c>
      <c r="F48" s="17">
        <f>F50+F51+F52+F53+F54</f>
        <v>370</v>
      </c>
      <c r="G48" s="17">
        <f>G50+G51+G52</f>
        <v>120</v>
      </c>
      <c r="H48" s="17">
        <f>H50+H51+H52+H53</f>
        <v>270</v>
      </c>
      <c r="I48" s="17">
        <f>I50+I51+I52</f>
        <v>0</v>
      </c>
      <c r="J48" s="17">
        <f>J50+J51+J52</f>
        <v>25</v>
      </c>
      <c r="K48" s="17">
        <f>K50+K51+K52</f>
        <v>0</v>
      </c>
      <c r="L48" s="17"/>
      <c r="M48" s="17">
        <f t="shared" ref="M48:S48" si="14">M50+M51+M52</f>
        <v>0</v>
      </c>
      <c r="N48" s="17">
        <f t="shared" si="14"/>
        <v>40</v>
      </c>
      <c r="O48" s="17">
        <f t="shared" si="14"/>
        <v>105</v>
      </c>
      <c r="P48" s="17">
        <f t="shared" si="14"/>
        <v>40</v>
      </c>
      <c r="Q48" s="17">
        <f t="shared" si="14"/>
        <v>0</v>
      </c>
      <c r="R48" s="17">
        <f t="shared" si="14"/>
        <v>10</v>
      </c>
      <c r="S48" s="17">
        <f t="shared" si="14"/>
        <v>0</v>
      </c>
      <c r="T48" s="17"/>
      <c r="U48" s="17">
        <f t="shared" ref="U48:AI48" si="15">U50+U51+U52</f>
        <v>0</v>
      </c>
      <c r="V48" s="17">
        <f t="shared" si="15"/>
        <v>0</v>
      </c>
      <c r="W48" s="17">
        <f t="shared" si="15"/>
        <v>0</v>
      </c>
      <c r="X48" s="17">
        <f t="shared" si="15"/>
        <v>10</v>
      </c>
      <c r="Y48" s="17">
        <f t="shared" si="15"/>
        <v>0</v>
      </c>
      <c r="Z48" s="17">
        <f t="shared" si="15"/>
        <v>0</v>
      </c>
      <c r="AA48" s="17">
        <f t="shared" si="15"/>
        <v>0</v>
      </c>
      <c r="AB48" s="17">
        <f t="shared" si="15"/>
        <v>0</v>
      </c>
      <c r="AC48" s="17">
        <f t="shared" si="15"/>
        <v>0</v>
      </c>
      <c r="AD48" s="17">
        <f t="shared" si="15"/>
        <v>0</v>
      </c>
      <c r="AE48" s="17">
        <f t="shared" si="15"/>
        <v>0</v>
      </c>
      <c r="AF48" s="17">
        <f t="shared" si="15"/>
        <v>0</v>
      </c>
      <c r="AG48" s="17">
        <f t="shared" si="15"/>
        <v>0</v>
      </c>
      <c r="AH48" s="17">
        <f t="shared" si="15"/>
        <v>0</v>
      </c>
      <c r="AI48" s="17">
        <f t="shared" si="15"/>
        <v>0</v>
      </c>
    </row>
    <row r="49" spans="1:35" s="11" customFormat="1" ht="30.75" customHeight="1" x14ac:dyDescent="0.2">
      <c r="A49" s="80" t="s">
        <v>162</v>
      </c>
      <c r="B49" s="17"/>
      <c r="C49" s="83">
        <f>C48/C47</f>
        <v>0.21714285714285714</v>
      </c>
      <c r="D49" s="13"/>
      <c r="E49" s="83">
        <f t="shared" ref="E49:AI49" si="16">E48/E47</f>
        <v>0.46086956521739131</v>
      </c>
      <c r="F49" s="83">
        <f t="shared" si="16"/>
        <v>0.46250000000000002</v>
      </c>
      <c r="G49" s="83">
        <f t="shared" si="16"/>
        <v>0.4</v>
      </c>
      <c r="H49" s="83">
        <f t="shared" si="16"/>
        <v>0.38571428571428573</v>
      </c>
      <c r="I49" s="83">
        <f t="shared" si="16"/>
        <v>0</v>
      </c>
      <c r="J49" s="83">
        <f t="shared" si="16"/>
        <v>0.625</v>
      </c>
      <c r="K49" s="83" t="e">
        <f t="shared" si="16"/>
        <v>#DIV/0!</v>
      </c>
      <c r="L49" s="83">
        <f t="shared" si="16"/>
        <v>0</v>
      </c>
      <c r="M49" s="83">
        <f t="shared" si="16"/>
        <v>0</v>
      </c>
      <c r="N49" s="83">
        <f t="shared" si="16"/>
        <v>0.13333333333333333</v>
      </c>
      <c r="O49" s="83">
        <f t="shared" si="16"/>
        <v>0.42</v>
      </c>
      <c r="P49" s="83">
        <f t="shared" si="16"/>
        <v>0.8</v>
      </c>
      <c r="Q49" s="83">
        <f t="shared" si="16"/>
        <v>0</v>
      </c>
      <c r="R49" s="83">
        <f t="shared" si="16"/>
        <v>0.2</v>
      </c>
      <c r="S49" s="83">
        <f t="shared" si="16"/>
        <v>0</v>
      </c>
      <c r="T49" s="83">
        <f t="shared" si="16"/>
        <v>0</v>
      </c>
      <c r="U49" s="83">
        <f t="shared" si="16"/>
        <v>0</v>
      </c>
      <c r="V49" s="83" t="e">
        <f t="shared" si="16"/>
        <v>#DIV/0!</v>
      </c>
      <c r="W49" s="83">
        <f t="shared" si="16"/>
        <v>0</v>
      </c>
      <c r="X49" s="83">
        <f t="shared" si="16"/>
        <v>2.2988505747126436E-2</v>
      </c>
      <c r="Y49" s="83">
        <f t="shared" si="16"/>
        <v>0</v>
      </c>
      <c r="Z49" s="83" t="e">
        <f t="shared" si="16"/>
        <v>#DIV/0!</v>
      </c>
      <c r="AA49" s="83" t="e">
        <f t="shared" si="16"/>
        <v>#DIV/0!</v>
      </c>
      <c r="AB49" s="83">
        <f t="shared" si="16"/>
        <v>0</v>
      </c>
      <c r="AC49" s="83" t="e">
        <f t="shared" si="16"/>
        <v>#DIV/0!</v>
      </c>
      <c r="AD49" s="83" t="e">
        <f t="shared" si="16"/>
        <v>#DIV/0!</v>
      </c>
      <c r="AE49" s="83" t="e">
        <f t="shared" si="16"/>
        <v>#DIV/0!</v>
      </c>
      <c r="AF49" s="83" t="e">
        <f t="shared" si="16"/>
        <v>#DIV/0!</v>
      </c>
      <c r="AG49" s="83">
        <f t="shared" si="16"/>
        <v>0</v>
      </c>
      <c r="AH49" s="83" t="e">
        <f t="shared" si="16"/>
        <v>#DIV/0!</v>
      </c>
      <c r="AI49" s="83">
        <f t="shared" si="16"/>
        <v>0</v>
      </c>
    </row>
    <row r="50" spans="1:35" s="11" customFormat="1" ht="30.75" customHeight="1" x14ac:dyDescent="0.2">
      <c r="A50" s="80" t="s">
        <v>182</v>
      </c>
      <c r="B50" s="17">
        <v>90</v>
      </c>
      <c r="C50" s="17">
        <f t="shared" ref="C50:C59" si="17">SUM(E50:AI50)</f>
        <v>245</v>
      </c>
      <c r="D50" s="13">
        <f t="shared" si="0"/>
        <v>2.7222222222222223</v>
      </c>
      <c r="E50" s="17">
        <v>140</v>
      </c>
      <c r="F50" s="17">
        <v>20</v>
      </c>
      <c r="G50" s="17"/>
      <c r="H50" s="17">
        <v>50</v>
      </c>
      <c r="I50" s="17"/>
      <c r="J50" s="17">
        <v>25</v>
      </c>
      <c r="K50" s="17"/>
      <c r="L50" s="17"/>
      <c r="M50" s="17"/>
      <c r="N50" s="17"/>
      <c r="O50" s="17"/>
      <c r="P50" s="17">
        <v>10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s="11" customFormat="1" ht="30.75" customHeight="1" x14ac:dyDescent="0.2">
      <c r="A51" s="80" t="s">
        <v>183</v>
      </c>
      <c r="B51" s="17">
        <v>340</v>
      </c>
      <c r="C51" s="17">
        <f t="shared" si="17"/>
        <v>1030</v>
      </c>
      <c r="D51" s="13">
        <f t="shared" si="0"/>
        <v>3.0294117647058822</v>
      </c>
      <c r="E51" s="17">
        <v>350</v>
      </c>
      <c r="F51" s="17">
        <v>250</v>
      </c>
      <c r="G51" s="17">
        <v>100</v>
      </c>
      <c r="H51" s="17">
        <v>150</v>
      </c>
      <c r="I51" s="17"/>
      <c r="J51" s="17"/>
      <c r="K51" s="17"/>
      <c r="L51" s="17"/>
      <c r="M51" s="17"/>
      <c r="N51" s="17">
        <v>40</v>
      </c>
      <c r="O51" s="17">
        <v>90</v>
      </c>
      <c r="P51" s="17">
        <v>30</v>
      </c>
      <c r="Q51" s="17"/>
      <c r="R51" s="17">
        <v>10</v>
      </c>
      <c r="S51" s="17"/>
      <c r="T51" s="17"/>
      <c r="U51" s="17"/>
      <c r="V51" s="17"/>
      <c r="W51" s="17"/>
      <c r="X51" s="17">
        <v>10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5" s="11" customFormat="1" ht="30.75" customHeight="1" x14ac:dyDescent="0.2">
      <c r="A52" s="80" t="s">
        <v>184</v>
      </c>
      <c r="B52" s="17"/>
      <c r="C52" s="17">
        <f t="shared" si="17"/>
        <v>175</v>
      </c>
      <c r="D52" s="13" t="e">
        <f t="shared" si="0"/>
        <v>#DIV/0!</v>
      </c>
      <c r="E52" s="17">
        <v>40</v>
      </c>
      <c r="F52" s="17">
        <v>50</v>
      </c>
      <c r="G52" s="17">
        <v>20</v>
      </c>
      <c r="H52" s="17">
        <v>50</v>
      </c>
      <c r="I52" s="17"/>
      <c r="J52" s="17"/>
      <c r="K52" s="17"/>
      <c r="L52" s="17"/>
      <c r="M52" s="17"/>
      <c r="N52" s="17"/>
      <c r="O52" s="17">
        <v>15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5" s="11" customFormat="1" ht="30.75" customHeight="1" x14ac:dyDescent="0.2">
      <c r="A53" s="80" t="s">
        <v>186</v>
      </c>
      <c r="B53" s="17"/>
      <c r="C53" s="17">
        <f t="shared" si="17"/>
        <v>20</v>
      </c>
      <c r="D53" s="13" t="e">
        <f t="shared" si="0"/>
        <v>#DIV/0!</v>
      </c>
      <c r="E53" s="17"/>
      <c r="F53" s="17"/>
      <c r="G53" s="17"/>
      <c r="H53" s="17">
        <v>20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35" s="11" customFormat="1" ht="30.75" customHeight="1" x14ac:dyDescent="0.2">
      <c r="A54" s="80" t="s">
        <v>189</v>
      </c>
      <c r="B54" s="17"/>
      <c r="C54" s="17">
        <f t="shared" si="17"/>
        <v>50</v>
      </c>
      <c r="D54" s="13"/>
      <c r="E54" s="17"/>
      <c r="F54" s="17">
        <v>50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5" s="11" customFormat="1" ht="30.75" customHeight="1" x14ac:dyDescent="0.2">
      <c r="A55" s="80" t="s">
        <v>21</v>
      </c>
      <c r="B55" s="17"/>
      <c r="C55" s="17">
        <f t="shared" si="17"/>
        <v>187</v>
      </c>
      <c r="D55" s="13" t="e">
        <f t="shared" si="0"/>
        <v>#DIV/0!</v>
      </c>
      <c r="E55" s="17">
        <v>130</v>
      </c>
      <c r="F55" s="17">
        <v>51</v>
      </c>
      <c r="G55" s="17"/>
      <c r="H55" s="17"/>
      <c r="I55" s="17"/>
      <c r="J55" s="17"/>
      <c r="K55" s="17"/>
      <c r="L55" s="17"/>
      <c r="M55" s="17"/>
      <c r="N55" s="17"/>
      <c r="O55" s="17"/>
      <c r="P55" s="17">
        <v>6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s="11" customFormat="1" ht="30.75" customHeight="1" x14ac:dyDescent="0.2">
      <c r="A56" s="80" t="s">
        <v>193</v>
      </c>
      <c r="B56" s="17"/>
      <c r="C56" s="17">
        <f t="shared" si="17"/>
        <v>90</v>
      </c>
      <c r="D56" s="13"/>
      <c r="E56" s="17">
        <v>90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5" s="11" customFormat="1" ht="30.75" customHeight="1" x14ac:dyDescent="0.2">
      <c r="A57" s="80" t="s">
        <v>101</v>
      </c>
      <c r="B57" s="17"/>
      <c r="C57" s="17">
        <f t="shared" si="17"/>
        <v>26</v>
      </c>
      <c r="D57" s="13"/>
      <c r="E57" s="17"/>
      <c r="F57" s="17">
        <v>26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5" s="11" customFormat="1" ht="30.75" customHeight="1" x14ac:dyDescent="0.2">
      <c r="A58" s="80" t="s">
        <v>12</v>
      </c>
      <c r="B58" s="17"/>
      <c r="C58" s="17">
        <f t="shared" si="17"/>
        <v>6</v>
      </c>
      <c r="D58" s="13"/>
      <c r="E58" s="17"/>
      <c r="F58" s="17"/>
      <c r="G58" s="17"/>
      <c r="H58" s="17"/>
      <c r="I58" s="17"/>
      <c r="J58" s="17"/>
      <c r="K58" s="17"/>
      <c r="L58" s="17"/>
      <c r="M58" s="17"/>
      <c r="N58" s="17">
        <v>0.5</v>
      </c>
      <c r="O58" s="17"/>
      <c r="P58" s="17"/>
      <c r="Q58" s="17">
        <v>0.5</v>
      </c>
      <c r="R58" s="17"/>
      <c r="S58" s="17"/>
      <c r="T58" s="17"/>
      <c r="U58" s="17"/>
      <c r="V58" s="17">
        <v>1</v>
      </c>
      <c r="W58" s="17"/>
      <c r="X58" s="17"/>
      <c r="Y58" s="17"/>
      <c r="Z58" s="17">
        <v>1</v>
      </c>
      <c r="AA58" s="17">
        <v>0.5</v>
      </c>
      <c r="AB58" s="17">
        <v>1</v>
      </c>
      <c r="AC58" s="17">
        <v>1</v>
      </c>
      <c r="AD58" s="17">
        <v>0.5</v>
      </c>
      <c r="AE58" s="17"/>
      <c r="AF58" s="17"/>
      <c r="AG58" s="17"/>
      <c r="AH58" s="17"/>
      <c r="AI58" s="17"/>
    </row>
    <row r="59" spans="1:35" s="11" customFormat="1" ht="35.25" customHeight="1" x14ac:dyDescent="0.2">
      <c r="A59" s="80"/>
      <c r="B59" s="17"/>
      <c r="C59" s="17">
        <f t="shared" si="17"/>
        <v>0</v>
      </c>
      <c r="D59" s="13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5" s="11" customFormat="1" ht="30.75" hidden="1" customHeight="1" x14ac:dyDescent="0.2">
      <c r="A60" s="80" t="s">
        <v>187</v>
      </c>
      <c r="B60" s="17"/>
      <c r="C60" s="17">
        <f t="shared" ref="C60:C61" si="18">E60+F60+G60+H60+I60+J60+M60+N60+O60+P60+Q60+R60+S60+U60+V60+W60+Z60+AA60+AB60+AC60+AD60+AE60+AF60+AG60+AI60</f>
        <v>7.7</v>
      </c>
      <c r="D60" s="13"/>
      <c r="E60" s="17"/>
      <c r="F60" s="17">
        <v>7.7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1:35" s="11" customFormat="1" ht="30.75" hidden="1" customHeight="1" x14ac:dyDescent="0.2">
      <c r="A61" s="80" t="s">
        <v>188</v>
      </c>
      <c r="B61" s="17"/>
      <c r="C61" s="17">
        <f t="shared" si="18"/>
        <v>4</v>
      </c>
      <c r="D61" s="13"/>
      <c r="E61" s="17"/>
      <c r="F61" s="17">
        <v>4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2" spans="1:35" s="11" customFormat="1" ht="26.25" hidden="1" customHeight="1" x14ac:dyDescent="0.2">
      <c r="A62" s="81" t="s">
        <v>163</v>
      </c>
      <c r="B62" s="20"/>
      <c r="C62" s="20" t="e">
        <f>#REF!*0.19</f>
        <v>#REF!</v>
      </c>
      <c r="D62" s="13"/>
      <c r="E62" s="20" t="e">
        <f>#REF!*0.19</f>
        <v>#REF!</v>
      </c>
      <c r="F62" s="20" t="e">
        <f>#REF!*0.19</f>
        <v>#REF!</v>
      </c>
      <c r="G62" s="20" t="e">
        <f>#REF!*0.19</f>
        <v>#REF!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82"/>
      <c r="AA62" s="82"/>
      <c r="AB62" s="82"/>
      <c r="AC62" s="82"/>
      <c r="AD62" s="82"/>
      <c r="AE62" s="82"/>
      <c r="AF62" s="82"/>
      <c r="AG62" s="78"/>
      <c r="AH62" s="82"/>
      <c r="AI62" s="82"/>
    </row>
    <row r="63" spans="1:35" s="11" customFormat="1" ht="30" hidden="1" customHeight="1" x14ac:dyDescent="0.2">
      <c r="A63" s="79" t="s">
        <v>150</v>
      </c>
      <c r="B63" s="20"/>
      <c r="C63" s="17" t="e">
        <f>E63+F63+G63+H63+I63+J63+M63+N63+O63+P63+Q63+R63+S63+U63+V63+W63+Z63+AA63+#REF!+AB63+AC63+AD63+AE63+AF63+AG63+AI63</f>
        <v>#REF!</v>
      </c>
      <c r="D63" s="13" t="e">
        <f t="shared" ref="D63:D66" si="19">C63/B63</f>
        <v>#REF!</v>
      </c>
      <c r="E63" s="22">
        <v>4</v>
      </c>
      <c r="F63" s="22">
        <v>3</v>
      </c>
      <c r="G63" s="22">
        <v>2</v>
      </c>
      <c r="H63" s="22">
        <v>3</v>
      </c>
      <c r="I63" s="22">
        <v>0</v>
      </c>
      <c r="J63" s="22">
        <v>0</v>
      </c>
      <c r="K63" s="22">
        <v>0</v>
      </c>
      <c r="L63" s="22"/>
      <c r="M63" s="22">
        <v>0</v>
      </c>
      <c r="N63" s="22">
        <v>0</v>
      </c>
      <c r="O63" s="22">
        <v>1</v>
      </c>
      <c r="P63" s="22">
        <v>1</v>
      </c>
      <c r="Q63" s="22">
        <v>1</v>
      </c>
      <c r="R63" s="22">
        <v>1</v>
      </c>
      <c r="S63" s="22">
        <v>0</v>
      </c>
      <c r="T63" s="22"/>
      <c r="U63" s="22">
        <v>0</v>
      </c>
      <c r="V63" s="22">
        <v>0</v>
      </c>
      <c r="W63" s="22">
        <v>0</v>
      </c>
      <c r="X63" s="22"/>
      <c r="Y63" s="22"/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22">
        <v>0</v>
      </c>
      <c r="AH63" s="49">
        <v>0</v>
      </c>
      <c r="AI63" s="49"/>
    </row>
    <row r="64" spans="1:35" s="11" customFormat="1" ht="3" hidden="1" customHeight="1" x14ac:dyDescent="0.2">
      <c r="A64" s="79" t="s">
        <v>151</v>
      </c>
      <c r="B64" s="20"/>
      <c r="C64" s="20">
        <f t="shared" ref="C64:C69" si="20">SUM(E64:AI64)</f>
        <v>5</v>
      </c>
      <c r="D64" s="13" t="e">
        <f t="shared" si="19"/>
        <v>#DIV/0!</v>
      </c>
      <c r="E64" s="22">
        <v>2</v>
      </c>
      <c r="F64" s="22">
        <v>1</v>
      </c>
      <c r="G64" s="22">
        <v>0</v>
      </c>
      <c r="H64" s="22">
        <v>2</v>
      </c>
      <c r="I64" s="22">
        <v>0</v>
      </c>
      <c r="J64" s="22">
        <v>0</v>
      </c>
      <c r="K64" s="22">
        <v>0</v>
      </c>
      <c r="L64" s="22"/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/>
      <c r="U64" s="22">
        <v>0</v>
      </c>
      <c r="V64" s="22">
        <v>0</v>
      </c>
      <c r="W64" s="22">
        <v>0</v>
      </c>
      <c r="X64" s="22"/>
      <c r="Y64" s="22"/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22">
        <v>0</v>
      </c>
      <c r="AH64" s="49">
        <v>0</v>
      </c>
      <c r="AI64" s="49"/>
    </row>
    <row r="65" spans="1:36" s="11" customFormat="1" ht="30" hidden="1" customHeight="1" x14ac:dyDescent="0.2">
      <c r="A65" s="79" t="s">
        <v>152</v>
      </c>
      <c r="B65" s="20"/>
      <c r="C65" s="20">
        <f t="shared" si="20"/>
        <v>3</v>
      </c>
      <c r="D65" s="13" t="e">
        <f t="shared" si="19"/>
        <v>#DIV/0!</v>
      </c>
      <c r="E65" s="22">
        <v>1</v>
      </c>
      <c r="F65" s="22">
        <v>1</v>
      </c>
      <c r="G65" s="22">
        <v>0</v>
      </c>
      <c r="H65" s="22">
        <v>1</v>
      </c>
      <c r="I65" s="22">
        <v>0</v>
      </c>
      <c r="J65" s="22">
        <v>0</v>
      </c>
      <c r="K65" s="22">
        <v>0</v>
      </c>
      <c r="L65" s="22"/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/>
      <c r="U65" s="22">
        <v>0</v>
      </c>
      <c r="V65" s="22">
        <v>0</v>
      </c>
      <c r="W65" s="22">
        <v>0</v>
      </c>
      <c r="X65" s="22"/>
      <c r="Y65" s="22"/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22">
        <v>0</v>
      </c>
      <c r="AH65" s="49">
        <v>0</v>
      </c>
      <c r="AI65" s="49"/>
    </row>
    <row r="66" spans="1:36" s="11" customFormat="1" ht="30" hidden="1" customHeight="1" x14ac:dyDescent="0.2">
      <c r="A66" s="80" t="s">
        <v>153</v>
      </c>
      <c r="B66" s="20">
        <v>0</v>
      </c>
      <c r="C66" s="20">
        <f t="shared" si="20"/>
        <v>8</v>
      </c>
      <c r="D66" s="13" t="e">
        <f t="shared" si="19"/>
        <v>#DIV/0!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1</v>
      </c>
      <c r="K66" s="22">
        <v>1</v>
      </c>
      <c r="L66" s="22"/>
      <c r="M66" s="22">
        <v>1</v>
      </c>
      <c r="N66" s="22">
        <v>1</v>
      </c>
      <c r="O66" s="22">
        <v>0</v>
      </c>
      <c r="P66" s="22">
        <v>0</v>
      </c>
      <c r="Q66" s="22">
        <v>0</v>
      </c>
      <c r="R66" s="22">
        <v>0</v>
      </c>
      <c r="S66" s="22">
        <v>1</v>
      </c>
      <c r="T66" s="22"/>
      <c r="U66" s="22">
        <v>1</v>
      </c>
      <c r="V66" s="22">
        <v>0</v>
      </c>
      <c r="W66" s="22">
        <v>1</v>
      </c>
      <c r="X66" s="22"/>
      <c r="Y66" s="22"/>
      <c r="Z66" s="49">
        <v>0</v>
      </c>
      <c r="AA66" s="49">
        <v>0</v>
      </c>
      <c r="AB66" s="49">
        <v>0</v>
      </c>
      <c r="AC66" s="49">
        <v>0</v>
      </c>
      <c r="AD66" s="49">
        <v>1</v>
      </c>
      <c r="AE66" s="49"/>
      <c r="AF66" s="49"/>
      <c r="AG66" s="22"/>
      <c r="AH66" s="49"/>
      <c r="AI66" s="49"/>
    </row>
    <row r="67" spans="1:36" s="2" customFormat="1" ht="30" hidden="1" customHeight="1" x14ac:dyDescent="0.25">
      <c r="A67" s="10" t="s">
        <v>104</v>
      </c>
      <c r="B67" s="20">
        <v>214447</v>
      </c>
      <c r="C67" s="20">
        <f t="shared" si="20"/>
        <v>178273.6</v>
      </c>
      <c r="D67" s="13"/>
      <c r="E67" s="9">
        <v>8532</v>
      </c>
      <c r="F67" s="9">
        <v>6006</v>
      </c>
      <c r="G67" s="9">
        <v>13990</v>
      </c>
      <c r="H67" s="9">
        <v>11277.6</v>
      </c>
      <c r="I67" s="75">
        <v>5725</v>
      </c>
      <c r="J67" s="9">
        <v>11939</v>
      </c>
      <c r="K67" s="9"/>
      <c r="L67" s="9"/>
      <c r="M67" s="9">
        <v>8497</v>
      </c>
      <c r="N67" s="9">
        <v>10048</v>
      </c>
      <c r="O67" s="9">
        <v>10249</v>
      </c>
      <c r="P67" s="9">
        <v>3000</v>
      </c>
      <c r="Q67" s="9">
        <v>6210</v>
      </c>
      <c r="R67" s="9">
        <v>7930</v>
      </c>
      <c r="S67" s="9"/>
      <c r="T67" s="9"/>
      <c r="U67" s="9"/>
      <c r="V67" s="9">
        <v>9997</v>
      </c>
      <c r="W67" s="9">
        <v>10907</v>
      </c>
      <c r="X67" s="9"/>
      <c r="Y67" s="9"/>
      <c r="Z67" s="75">
        <v>12107</v>
      </c>
      <c r="AA67" s="9">
        <v>9823</v>
      </c>
      <c r="AB67" s="9">
        <v>2158</v>
      </c>
      <c r="AC67" s="75">
        <v>6364</v>
      </c>
      <c r="AD67" s="75"/>
      <c r="AE67" s="9">
        <v>13864</v>
      </c>
      <c r="AF67" s="9"/>
      <c r="AG67" s="9"/>
      <c r="AH67" s="9"/>
      <c r="AI67" s="9">
        <v>9650</v>
      </c>
      <c r="AJ67" s="18"/>
    </row>
    <row r="68" spans="1:36" s="2" customFormat="1" ht="30" hidden="1" customHeight="1" x14ac:dyDescent="0.25">
      <c r="A68" s="27" t="s">
        <v>102</v>
      </c>
      <c r="B68" s="20">
        <v>94</v>
      </c>
      <c r="C68" s="20">
        <f t="shared" si="20"/>
        <v>0</v>
      </c>
      <c r="D68" s="13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18"/>
    </row>
    <row r="69" spans="1:36" s="2" customFormat="1" ht="30" hidden="1" customHeight="1" x14ac:dyDescent="0.25">
      <c r="A69" s="15" t="s">
        <v>122</v>
      </c>
      <c r="B69" s="20"/>
      <c r="C69" s="20">
        <f t="shared" si="20"/>
        <v>5774</v>
      </c>
      <c r="D69" s="13"/>
      <c r="E69" s="9"/>
      <c r="F69" s="9">
        <v>720</v>
      </c>
      <c r="G69" s="9"/>
      <c r="H69" s="9"/>
      <c r="I69" s="9"/>
      <c r="J69" s="9"/>
      <c r="K69" s="9"/>
      <c r="L69" s="9"/>
      <c r="M69" s="9">
        <v>525</v>
      </c>
      <c r="N69" s="9">
        <v>568</v>
      </c>
      <c r="O69" s="9"/>
      <c r="P69" s="9">
        <v>20</v>
      </c>
      <c r="Q69" s="9"/>
      <c r="R69" s="9"/>
      <c r="S69" s="9"/>
      <c r="T69" s="9"/>
      <c r="U69" s="9"/>
      <c r="V69" s="9">
        <v>747</v>
      </c>
      <c r="W69" s="9"/>
      <c r="X69" s="9"/>
      <c r="Y69" s="9"/>
      <c r="Z69" s="9"/>
      <c r="AA69" s="9"/>
      <c r="AB69" s="9">
        <v>612</v>
      </c>
      <c r="AC69" s="9"/>
      <c r="AD69" s="9"/>
      <c r="AE69" s="9">
        <v>2392</v>
      </c>
      <c r="AF69" s="9"/>
      <c r="AG69" s="9"/>
      <c r="AH69" s="9"/>
      <c r="AI69" s="9">
        <v>190</v>
      </c>
      <c r="AJ69" s="18"/>
    </row>
    <row r="70" spans="1:36" s="2" customFormat="1" ht="30" hidden="1" customHeight="1" x14ac:dyDescent="0.25">
      <c r="A70" s="16" t="s">
        <v>5</v>
      </c>
      <c r="B70" s="28">
        <f>B68/B67</f>
        <v>4.3833674520977209E-4</v>
      </c>
      <c r="C70" s="28">
        <f>C68/C67</f>
        <v>0</v>
      </c>
      <c r="D70" s="13"/>
      <c r="E70" s="30">
        <f>E68/E67</f>
        <v>0</v>
      </c>
      <c r="F70" s="30">
        <f t="shared" ref="F70:AI70" si="21">F68/F67</f>
        <v>0</v>
      </c>
      <c r="G70" s="30">
        <f t="shared" si="21"/>
        <v>0</v>
      </c>
      <c r="H70" s="30">
        <f t="shared" si="21"/>
        <v>0</v>
      </c>
      <c r="I70" s="30">
        <f t="shared" si="21"/>
        <v>0</v>
      </c>
      <c r="J70" s="30">
        <f t="shared" si="21"/>
        <v>0</v>
      </c>
      <c r="K70" s="30"/>
      <c r="L70" s="30"/>
      <c r="M70" s="30">
        <f t="shared" si="21"/>
        <v>0</v>
      </c>
      <c r="N70" s="30">
        <f t="shared" si="21"/>
        <v>0</v>
      </c>
      <c r="O70" s="30">
        <f t="shared" si="21"/>
        <v>0</v>
      </c>
      <c r="P70" s="30">
        <f t="shared" si="21"/>
        <v>0</v>
      </c>
      <c r="Q70" s="30">
        <f t="shared" si="21"/>
        <v>0</v>
      </c>
      <c r="R70" s="30">
        <f t="shared" si="21"/>
        <v>0</v>
      </c>
      <c r="S70" s="30"/>
      <c r="T70" s="30"/>
      <c r="U70" s="30"/>
      <c r="V70" s="30">
        <f t="shared" si="21"/>
        <v>0</v>
      </c>
      <c r="W70" s="30">
        <f t="shared" si="21"/>
        <v>0</v>
      </c>
      <c r="X70" s="30"/>
      <c r="Y70" s="30"/>
      <c r="Z70" s="30">
        <f t="shared" si="21"/>
        <v>0</v>
      </c>
      <c r="AA70" s="30">
        <f t="shared" si="21"/>
        <v>0</v>
      </c>
      <c r="AB70" s="30">
        <f t="shared" si="21"/>
        <v>0</v>
      </c>
      <c r="AC70" s="30"/>
      <c r="AD70" s="30"/>
      <c r="AE70" s="30">
        <f t="shared" si="21"/>
        <v>0</v>
      </c>
      <c r="AF70" s="30"/>
      <c r="AG70" s="30"/>
      <c r="AH70" s="30"/>
      <c r="AI70" s="30">
        <f t="shared" si="21"/>
        <v>0</v>
      </c>
      <c r="AJ70" s="19"/>
    </row>
    <row r="71" spans="1:36" s="2" customFormat="1" ht="30" hidden="1" customHeight="1" x14ac:dyDescent="0.25">
      <c r="A71" s="16" t="s">
        <v>103</v>
      </c>
      <c r="B71" s="20">
        <v>60</v>
      </c>
      <c r="C71" s="20">
        <f t="shared" ref="C71:C104" si="22">SUM(E71:AI71)</f>
        <v>0</v>
      </c>
      <c r="D71" s="1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19"/>
    </row>
    <row r="72" spans="1:36" s="2" customFormat="1" ht="30" hidden="1" customHeight="1" x14ac:dyDescent="0.25">
      <c r="A72" s="16" t="s">
        <v>6</v>
      </c>
      <c r="B72" s="20">
        <v>30</v>
      </c>
      <c r="C72" s="20">
        <f t="shared" si="22"/>
        <v>0</v>
      </c>
      <c r="D72" s="1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19"/>
    </row>
    <row r="73" spans="1:36" s="2" customFormat="1" ht="30" hidden="1" customHeight="1" x14ac:dyDescent="0.25">
      <c r="A73" s="16" t="s">
        <v>7</v>
      </c>
      <c r="B73" s="20"/>
      <c r="C73" s="20">
        <f t="shared" si="22"/>
        <v>0</v>
      </c>
      <c r="D73" s="13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19"/>
    </row>
    <row r="74" spans="1:36" s="2" customFormat="1" ht="30" hidden="1" customHeight="1" x14ac:dyDescent="0.25">
      <c r="A74" s="16" t="s">
        <v>8</v>
      </c>
      <c r="B74" s="20"/>
      <c r="C74" s="20">
        <f t="shared" si="22"/>
        <v>0</v>
      </c>
      <c r="D74" s="13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19"/>
    </row>
    <row r="75" spans="1:36" s="2" customFormat="1" ht="30" hidden="1" customHeight="1" x14ac:dyDescent="0.25">
      <c r="A75" s="16" t="s">
        <v>9</v>
      </c>
      <c r="B75" s="20"/>
      <c r="C75" s="20">
        <f t="shared" si="22"/>
        <v>1732</v>
      </c>
      <c r="D75" s="13"/>
      <c r="E75" s="22">
        <v>15</v>
      </c>
      <c r="F75" s="22"/>
      <c r="G75" s="22">
        <v>205</v>
      </c>
      <c r="H75" s="22">
        <v>73</v>
      </c>
      <c r="I75" s="22">
        <v>55</v>
      </c>
      <c r="J75" s="22">
        <v>220</v>
      </c>
      <c r="K75" s="22"/>
      <c r="L75" s="22"/>
      <c r="M75" s="22">
        <v>40</v>
      </c>
      <c r="N75" s="22">
        <v>97</v>
      </c>
      <c r="O75" s="22"/>
      <c r="P75" s="22"/>
      <c r="Q75" s="22"/>
      <c r="R75" s="22">
        <v>85</v>
      </c>
      <c r="S75" s="22"/>
      <c r="T75" s="22"/>
      <c r="U75" s="22"/>
      <c r="V75" s="22">
        <v>200</v>
      </c>
      <c r="W75" s="22"/>
      <c r="X75" s="22"/>
      <c r="Y75" s="22"/>
      <c r="Z75" s="22">
        <v>12</v>
      </c>
      <c r="AA75" s="22">
        <v>100</v>
      </c>
      <c r="AB75" s="22"/>
      <c r="AC75" s="22"/>
      <c r="AD75" s="22"/>
      <c r="AE75" s="22">
        <v>630</v>
      </c>
      <c r="AF75" s="22"/>
      <c r="AG75" s="22"/>
      <c r="AH75" s="22"/>
      <c r="AI75" s="22"/>
      <c r="AJ75" s="19"/>
    </row>
    <row r="76" spans="1:36" s="2" customFormat="1" ht="30" hidden="1" customHeight="1" x14ac:dyDescent="0.25">
      <c r="A76" s="15" t="s">
        <v>10</v>
      </c>
      <c r="B76" s="20"/>
      <c r="C76" s="20">
        <f t="shared" si="22"/>
        <v>0</v>
      </c>
      <c r="D76" s="1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19"/>
    </row>
    <row r="77" spans="1:36" s="2" customFormat="1" ht="30" hidden="1" customHeight="1" outlineLevel="1" x14ac:dyDescent="0.25">
      <c r="A77" s="15" t="s">
        <v>105</v>
      </c>
      <c r="B77" s="20"/>
      <c r="C77" s="20">
        <f t="shared" si="22"/>
        <v>0</v>
      </c>
      <c r="D77" s="13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19"/>
    </row>
    <row r="78" spans="1:36" s="2" customFormat="1" ht="30" hidden="1" customHeight="1" outlineLevel="1" x14ac:dyDescent="0.25">
      <c r="A78" s="15" t="s">
        <v>106</v>
      </c>
      <c r="B78" s="20"/>
      <c r="C78" s="20">
        <f t="shared" si="22"/>
        <v>0</v>
      </c>
      <c r="D78" s="13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19"/>
    </row>
    <row r="79" spans="1:36" s="2" customFormat="1" ht="30" hidden="1" customHeight="1" x14ac:dyDescent="0.25">
      <c r="A79" s="10" t="s">
        <v>11</v>
      </c>
      <c r="B79" s="20"/>
      <c r="C79" s="20">
        <f t="shared" si="22"/>
        <v>0</v>
      </c>
      <c r="D79" s="13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18"/>
    </row>
    <row r="80" spans="1:36" s="2" customFormat="1" ht="30" hidden="1" customHeight="1" x14ac:dyDescent="0.25">
      <c r="A80" s="27" t="s">
        <v>12</v>
      </c>
      <c r="B80" s="20"/>
      <c r="C80" s="20">
        <f t="shared" si="22"/>
        <v>155</v>
      </c>
      <c r="D80" s="13"/>
      <c r="E80" s="29"/>
      <c r="F80" s="29"/>
      <c r="G80" s="29">
        <v>96</v>
      </c>
      <c r="H80" s="29">
        <v>13</v>
      </c>
      <c r="I80" s="29"/>
      <c r="J80" s="29"/>
      <c r="K80" s="29"/>
      <c r="L80" s="29"/>
      <c r="M80" s="29">
        <v>2</v>
      </c>
      <c r="N80" s="29">
        <v>43</v>
      </c>
      <c r="O80" s="29"/>
      <c r="P80" s="29">
        <v>1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18"/>
    </row>
    <row r="81" spans="1:36" s="2" customFormat="1" ht="30" hidden="1" customHeight="1" x14ac:dyDescent="0.25">
      <c r="A81" s="16" t="s">
        <v>5</v>
      </c>
      <c r="B81" s="28" t="e">
        <f>B80/B79</f>
        <v>#DIV/0!</v>
      </c>
      <c r="C81" s="20" t="e">
        <f t="shared" si="22"/>
        <v>#DIV/0!</v>
      </c>
      <c r="D81" s="13"/>
      <c r="E81" s="30" t="e">
        <f t="shared" ref="E81:AI81" si="23">E80/E79</f>
        <v>#DIV/0!</v>
      </c>
      <c r="F81" s="30" t="e">
        <f t="shared" si="23"/>
        <v>#DIV/0!</v>
      </c>
      <c r="G81" s="30" t="e">
        <f t="shared" si="23"/>
        <v>#DIV/0!</v>
      </c>
      <c r="H81" s="30" t="e">
        <f t="shared" si="23"/>
        <v>#DIV/0!</v>
      </c>
      <c r="I81" s="30" t="e">
        <f t="shared" si="23"/>
        <v>#DIV/0!</v>
      </c>
      <c r="J81" s="30" t="e">
        <f t="shared" si="23"/>
        <v>#DIV/0!</v>
      </c>
      <c r="K81" s="30"/>
      <c r="L81" s="30"/>
      <c r="M81" s="30" t="e">
        <f t="shared" si="23"/>
        <v>#DIV/0!</v>
      </c>
      <c r="N81" s="30" t="e">
        <f t="shared" si="23"/>
        <v>#DIV/0!</v>
      </c>
      <c r="O81" s="30" t="e">
        <f t="shared" si="23"/>
        <v>#DIV/0!</v>
      </c>
      <c r="P81" s="30" t="e">
        <f t="shared" si="23"/>
        <v>#DIV/0!</v>
      </c>
      <c r="Q81" s="30" t="e">
        <f t="shared" si="23"/>
        <v>#DIV/0!</v>
      </c>
      <c r="R81" s="30" t="e">
        <f t="shared" si="23"/>
        <v>#DIV/0!</v>
      </c>
      <c r="S81" s="30"/>
      <c r="T81" s="30"/>
      <c r="U81" s="30"/>
      <c r="V81" s="30" t="e">
        <f t="shared" si="23"/>
        <v>#DIV/0!</v>
      </c>
      <c r="W81" s="30" t="e">
        <f t="shared" si="23"/>
        <v>#DIV/0!</v>
      </c>
      <c r="X81" s="30"/>
      <c r="Y81" s="30"/>
      <c r="Z81" s="30" t="e">
        <f t="shared" si="23"/>
        <v>#DIV/0!</v>
      </c>
      <c r="AA81" s="30" t="e">
        <f t="shared" si="23"/>
        <v>#DIV/0!</v>
      </c>
      <c r="AB81" s="30" t="e">
        <f t="shared" si="23"/>
        <v>#DIV/0!</v>
      </c>
      <c r="AC81" s="30" t="e">
        <f t="shared" si="23"/>
        <v>#DIV/0!</v>
      </c>
      <c r="AD81" s="30"/>
      <c r="AE81" s="30" t="e">
        <f t="shared" si="23"/>
        <v>#DIV/0!</v>
      </c>
      <c r="AF81" s="30"/>
      <c r="AG81" s="30"/>
      <c r="AH81" s="30"/>
      <c r="AI81" s="30" t="e">
        <f t="shared" si="23"/>
        <v>#DIV/0!</v>
      </c>
      <c r="AJ81" s="19"/>
    </row>
    <row r="82" spans="1:36" s="2" customFormat="1" ht="30" hidden="1" customHeight="1" outlineLevel="1" x14ac:dyDescent="0.25">
      <c r="A82" s="15" t="s">
        <v>13</v>
      </c>
      <c r="B82" s="20"/>
      <c r="C82" s="20">
        <f t="shared" si="22"/>
        <v>0</v>
      </c>
      <c r="D82" s="1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19"/>
    </row>
    <row r="83" spans="1:36" s="2" customFormat="1" ht="30" hidden="1" customHeight="1" x14ac:dyDescent="0.25">
      <c r="A83" s="10" t="s">
        <v>100</v>
      </c>
      <c r="B83" s="20"/>
      <c r="C83" s="20">
        <f t="shared" si="22"/>
        <v>0</v>
      </c>
      <c r="D83" s="13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18"/>
    </row>
    <row r="84" spans="1:36" s="2" customFormat="1" ht="26.45" hidden="1" customHeight="1" x14ac:dyDescent="0.25">
      <c r="A84" s="27" t="s">
        <v>101</v>
      </c>
      <c r="B84" s="23"/>
      <c r="C84" s="23">
        <f t="shared" si="22"/>
        <v>140.5</v>
      </c>
      <c r="D84" s="8"/>
      <c r="E84" s="22">
        <v>8</v>
      </c>
      <c r="F84" s="22"/>
      <c r="G84" s="22"/>
      <c r="H84" s="22"/>
      <c r="I84" s="22"/>
      <c r="J84" s="22"/>
      <c r="K84" s="22"/>
      <c r="L84" s="22"/>
      <c r="M84" s="22">
        <v>13.5</v>
      </c>
      <c r="N84" s="22">
        <v>55</v>
      </c>
      <c r="O84" s="22"/>
      <c r="P84" s="49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>
        <v>12</v>
      </c>
      <c r="AB84" s="22"/>
      <c r="AC84" s="22"/>
      <c r="AD84" s="22"/>
      <c r="AE84" s="22">
        <v>52</v>
      </c>
      <c r="AF84" s="22"/>
      <c r="AG84" s="22"/>
      <c r="AH84" s="22"/>
      <c r="AI84" s="22"/>
      <c r="AJ84" s="18"/>
    </row>
    <row r="85" spans="1:36" s="2" customFormat="1" ht="30" hidden="1" customHeight="1" x14ac:dyDescent="0.25">
      <c r="A85" s="12" t="s">
        <v>123</v>
      </c>
      <c r="B85" s="23"/>
      <c r="C85" s="23">
        <f t="shared" si="22"/>
        <v>0</v>
      </c>
      <c r="D85" s="8"/>
      <c r="E85" s="22"/>
      <c r="F85" s="22"/>
      <c r="G85" s="22"/>
      <c r="H85" s="49"/>
      <c r="I85" s="22"/>
      <c r="J85" s="22"/>
      <c r="K85" s="22"/>
      <c r="L85" s="22"/>
      <c r="M85" s="22"/>
      <c r="N85" s="22"/>
      <c r="O85" s="49"/>
      <c r="P85" s="49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18"/>
    </row>
    <row r="86" spans="1:36" s="2" customFormat="1" ht="30" hidden="1" customHeight="1" x14ac:dyDescent="0.25">
      <c r="A86" s="12" t="s">
        <v>5</v>
      </c>
      <c r="B86" s="28"/>
      <c r="C86" s="23">
        <f t="shared" si="22"/>
        <v>0</v>
      </c>
      <c r="D86" s="8" t="e">
        <f t="shared" ref="D86:D116" si="24">C86/B86</f>
        <v>#DIV/0!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19"/>
    </row>
    <row r="87" spans="1:36" s="2" customFormat="1" ht="30" hidden="1" customHeight="1" x14ac:dyDescent="0.25">
      <c r="A87" s="16" t="s">
        <v>14</v>
      </c>
      <c r="B87" s="20"/>
      <c r="C87" s="23">
        <f t="shared" si="22"/>
        <v>170</v>
      </c>
      <c r="D87" s="13"/>
      <c r="E87" s="29"/>
      <c r="F87" s="29"/>
      <c r="G87" s="29">
        <v>170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18"/>
    </row>
    <row r="88" spans="1:36" s="2" customFormat="1" ht="30" hidden="1" customHeight="1" outlineLevel="1" x14ac:dyDescent="0.25">
      <c r="A88" s="15" t="s">
        <v>15</v>
      </c>
      <c r="B88" s="20"/>
      <c r="C88" s="20">
        <f t="shared" si="22"/>
        <v>0</v>
      </c>
      <c r="D88" s="13" t="e">
        <f t="shared" si="24"/>
        <v>#DIV/0!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19"/>
    </row>
    <row r="89" spans="1:36" s="2" customFormat="1" ht="30" hidden="1" customHeight="1" outlineLevel="1" x14ac:dyDescent="0.25">
      <c r="A89" s="15" t="s">
        <v>16</v>
      </c>
      <c r="B89" s="20"/>
      <c r="C89" s="20">
        <f t="shared" si="22"/>
        <v>0</v>
      </c>
      <c r="D89" s="13" t="e">
        <f t="shared" si="24"/>
        <v>#DIV/0!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19"/>
    </row>
    <row r="90" spans="1:36" s="2" customFormat="1" ht="30" hidden="1" customHeight="1" x14ac:dyDescent="0.25">
      <c r="A90" s="16" t="s">
        <v>17</v>
      </c>
      <c r="B90" s="20"/>
      <c r="C90" s="20">
        <f t="shared" si="22"/>
        <v>4011</v>
      </c>
      <c r="D90" s="13"/>
      <c r="E90" s="32">
        <v>2010</v>
      </c>
      <c r="F90" s="32"/>
      <c r="G90" s="32"/>
      <c r="H90" s="32"/>
      <c r="I90" s="32"/>
      <c r="J90" s="32">
        <v>107</v>
      </c>
      <c r="K90" s="32"/>
      <c r="L90" s="32"/>
      <c r="M90" s="32"/>
      <c r="N90" s="32">
        <v>70</v>
      </c>
      <c r="O90" s="32">
        <v>50</v>
      </c>
      <c r="P90" s="32"/>
      <c r="Q90" s="32"/>
      <c r="R90" s="32">
        <v>10</v>
      </c>
      <c r="S90" s="32"/>
      <c r="T90" s="32"/>
      <c r="U90" s="32"/>
      <c r="V90" s="32">
        <v>1135</v>
      </c>
      <c r="W90" s="32"/>
      <c r="X90" s="32"/>
      <c r="Y90" s="32"/>
      <c r="Z90" s="32"/>
      <c r="AA90" s="32">
        <v>250</v>
      </c>
      <c r="AB90" s="32"/>
      <c r="AC90" s="32"/>
      <c r="AD90" s="32"/>
      <c r="AE90" s="32">
        <v>329</v>
      </c>
      <c r="AF90" s="32"/>
      <c r="AG90" s="32"/>
      <c r="AH90" s="32"/>
      <c r="AI90" s="32">
        <v>50</v>
      </c>
      <c r="AJ90" s="19"/>
    </row>
    <row r="91" spans="1:36" s="2" customFormat="1" ht="30" hidden="1" customHeight="1" x14ac:dyDescent="0.25">
      <c r="A91" s="16" t="s">
        <v>18</v>
      </c>
      <c r="B91" s="20"/>
      <c r="C91" s="20">
        <f t="shared" si="22"/>
        <v>2084</v>
      </c>
      <c r="D91" s="13"/>
      <c r="E91" s="32"/>
      <c r="F91" s="32">
        <v>6</v>
      </c>
      <c r="G91" s="32"/>
      <c r="H91" s="32">
        <v>668</v>
      </c>
      <c r="I91" s="32"/>
      <c r="J91" s="32">
        <v>730</v>
      </c>
      <c r="K91" s="32"/>
      <c r="L91" s="32"/>
      <c r="M91" s="32">
        <v>80</v>
      </c>
      <c r="N91" s="32">
        <v>180</v>
      </c>
      <c r="O91" s="32"/>
      <c r="P91" s="32"/>
      <c r="Q91" s="32"/>
      <c r="R91" s="32"/>
      <c r="S91" s="32"/>
      <c r="T91" s="32"/>
      <c r="U91" s="32"/>
      <c r="V91" s="32">
        <v>120</v>
      </c>
      <c r="W91" s="32"/>
      <c r="X91" s="32"/>
      <c r="Y91" s="32"/>
      <c r="Z91" s="32"/>
      <c r="AA91" s="32"/>
      <c r="AB91" s="32"/>
      <c r="AC91" s="32"/>
      <c r="AD91" s="32"/>
      <c r="AE91" s="32">
        <v>300</v>
      </c>
      <c r="AF91" s="32"/>
      <c r="AG91" s="32"/>
      <c r="AH91" s="32"/>
      <c r="AI91" s="32"/>
      <c r="AJ91" s="19"/>
    </row>
    <row r="92" spans="1:36" s="2" customFormat="1" ht="30" hidden="1" customHeight="1" x14ac:dyDescent="0.25">
      <c r="A92" s="16" t="s">
        <v>19</v>
      </c>
      <c r="B92" s="20"/>
      <c r="C92" s="20">
        <f t="shared" si="22"/>
        <v>0</v>
      </c>
      <c r="D92" s="13" t="e">
        <f t="shared" si="24"/>
        <v>#DIV/0!</v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19"/>
    </row>
    <row r="93" spans="1:36" s="2" customFormat="1" ht="30" hidden="1" customHeight="1" x14ac:dyDescent="0.25">
      <c r="A93" s="16" t="s">
        <v>20</v>
      </c>
      <c r="B93" s="20"/>
      <c r="C93" s="20">
        <f t="shared" si="22"/>
        <v>0</v>
      </c>
      <c r="D93" s="13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19"/>
    </row>
    <row r="94" spans="1:36" s="2" customFormat="1" ht="30" hidden="1" customHeight="1" x14ac:dyDescent="0.25">
      <c r="A94" s="16" t="s">
        <v>21</v>
      </c>
      <c r="B94" s="20"/>
      <c r="C94" s="20">
        <f t="shared" si="22"/>
        <v>3610</v>
      </c>
      <c r="D94" s="13"/>
      <c r="E94" s="32"/>
      <c r="F94" s="32"/>
      <c r="G94" s="32">
        <v>572</v>
      </c>
      <c r="H94" s="32">
        <v>79</v>
      </c>
      <c r="I94" s="32">
        <v>91</v>
      </c>
      <c r="J94" s="32">
        <v>100</v>
      </c>
      <c r="K94" s="32"/>
      <c r="L94" s="32"/>
      <c r="M94" s="32"/>
      <c r="N94" s="32">
        <v>437</v>
      </c>
      <c r="O94" s="32"/>
      <c r="P94" s="32">
        <v>26</v>
      </c>
      <c r="Q94" s="32">
        <v>15</v>
      </c>
      <c r="R94" s="32">
        <v>10</v>
      </c>
      <c r="S94" s="32"/>
      <c r="T94" s="32"/>
      <c r="U94" s="32"/>
      <c r="V94" s="32">
        <v>80</v>
      </c>
      <c r="W94" s="32"/>
      <c r="X94" s="32"/>
      <c r="Y94" s="32"/>
      <c r="Z94" s="32">
        <v>15</v>
      </c>
      <c r="AA94" s="32">
        <v>90</v>
      </c>
      <c r="AB94" s="32"/>
      <c r="AC94" s="32">
        <v>296</v>
      </c>
      <c r="AD94" s="32"/>
      <c r="AE94" s="32">
        <v>1699</v>
      </c>
      <c r="AF94" s="32"/>
      <c r="AG94" s="32"/>
      <c r="AH94" s="32"/>
      <c r="AI94" s="32">
        <v>100</v>
      </c>
      <c r="AJ94" s="19"/>
    </row>
    <row r="95" spans="1:36" s="2" customFormat="1" ht="30" hidden="1" customHeight="1" x14ac:dyDescent="0.25">
      <c r="A95" s="16" t="s">
        <v>22</v>
      </c>
      <c r="B95" s="20"/>
      <c r="C95" s="20">
        <f t="shared" si="22"/>
        <v>0</v>
      </c>
      <c r="D95" s="13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19"/>
    </row>
    <row r="96" spans="1:36" s="2" customFormat="1" ht="30" hidden="1" customHeight="1" x14ac:dyDescent="0.25">
      <c r="A96" s="16" t="s">
        <v>23</v>
      </c>
      <c r="B96" s="20"/>
      <c r="C96" s="20">
        <f t="shared" si="22"/>
        <v>0</v>
      </c>
      <c r="D96" s="13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19"/>
    </row>
    <row r="97" spans="1:36" s="2" customFormat="1" ht="30" hidden="1" customHeight="1" x14ac:dyDescent="0.25">
      <c r="A97" s="16" t="s">
        <v>24</v>
      </c>
      <c r="B97" s="20"/>
      <c r="C97" s="20">
        <f t="shared" si="22"/>
        <v>70</v>
      </c>
      <c r="D97" s="13"/>
      <c r="E97" s="20"/>
      <c r="F97" s="20"/>
      <c r="G97" s="20"/>
      <c r="H97" s="34"/>
      <c r="I97" s="20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>
        <v>70</v>
      </c>
      <c r="AA97" s="32"/>
      <c r="AB97" s="32"/>
      <c r="AC97" s="32"/>
      <c r="AD97" s="32"/>
      <c r="AE97" s="32"/>
      <c r="AF97" s="32"/>
      <c r="AG97" s="32"/>
      <c r="AH97" s="32"/>
      <c r="AI97" s="32"/>
      <c r="AJ97" s="19"/>
    </row>
    <row r="98" spans="1:36" s="2" customFormat="1" ht="30" hidden="1" customHeight="1" x14ac:dyDescent="0.25">
      <c r="A98" s="16" t="s">
        <v>25</v>
      </c>
      <c r="B98" s="20"/>
      <c r="C98" s="20">
        <f t="shared" si="22"/>
        <v>292</v>
      </c>
      <c r="D98" s="13"/>
      <c r="E98" s="32"/>
      <c r="F98" s="32"/>
      <c r="G98" s="32"/>
      <c r="H98" s="32">
        <v>90</v>
      </c>
      <c r="I98" s="32">
        <v>202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19"/>
    </row>
    <row r="99" spans="1:36" s="2" customFormat="1" ht="30" hidden="1" customHeight="1" x14ac:dyDescent="0.25">
      <c r="A99" s="16" t="s">
        <v>26</v>
      </c>
      <c r="B99" s="20"/>
      <c r="C99" s="20">
        <f t="shared" si="22"/>
        <v>0</v>
      </c>
      <c r="D99" s="13" t="e">
        <f t="shared" si="24"/>
        <v>#DIV/0!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19"/>
    </row>
    <row r="100" spans="1:36" s="2" customFormat="1" ht="30" hidden="1" customHeight="1" x14ac:dyDescent="0.25">
      <c r="A100" s="16" t="s">
        <v>27</v>
      </c>
      <c r="B100" s="20"/>
      <c r="C100" s="17">
        <f t="shared" si="22"/>
        <v>20</v>
      </c>
      <c r="D100" s="13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>
        <v>10</v>
      </c>
      <c r="X100" s="32"/>
      <c r="Y100" s="32"/>
      <c r="Z100" s="32">
        <v>10</v>
      </c>
      <c r="AA100" s="32"/>
      <c r="AB100" s="32"/>
      <c r="AC100" s="32"/>
      <c r="AD100" s="32"/>
      <c r="AE100" s="32"/>
      <c r="AF100" s="32"/>
      <c r="AG100" s="32"/>
      <c r="AH100" s="32"/>
      <c r="AI100" s="32"/>
      <c r="AJ100" s="19"/>
    </row>
    <row r="101" spans="1:36" ht="30" hidden="1" customHeight="1" x14ac:dyDescent="0.25">
      <c r="A101" s="10" t="s">
        <v>28</v>
      </c>
      <c r="B101" s="20"/>
      <c r="C101" s="20">
        <f t="shared" si="22"/>
        <v>0</v>
      </c>
      <c r="D101" s="13" t="e">
        <f t="shared" si="24"/>
        <v>#DIV/0!</v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</row>
    <row r="102" spans="1:36" ht="30" hidden="1" customHeight="1" x14ac:dyDescent="0.25">
      <c r="A102" s="27" t="s">
        <v>29</v>
      </c>
      <c r="B102" s="20"/>
      <c r="C102" s="20">
        <f t="shared" si="22"/>
        <v>0</v>
      </c>
      <c r="D102" s="13" t="e">
        <f t="shared" si="24"/>
        <v>#DIV/0!</v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</row>
    <row r="103" spans="1:36" ht="30" hidden="1" customHeight="1" x14ac:dyDescent="0.25">
      <c r="A103" s="12" t="s">
        <v>5</v>
      </c>
      <c r="B103" s="28"/>
      <c r="C103" s="20">
        <f t="shared" si="22"/>
        <v>0</v>
      </c>
      <c r="D103" s="13" t="e">
        <f t="shared" si="24"/>
        <v>#DIV/0!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</row>
    <row r="104" spans="1:36" ht="30" hidden="1" customHeight="1" x14ac:dyDescent="0.25">
      <c r="A104" s="12" t="s">
        <v>30</v>
      </c>
      <c r="B104" s="28"/>
      <c r="C104" s="20">
        <f t="shared" si="22"/>
        <v>0</v>
      </c>
      <c r="D104" s="13" t="e">
        <f t="shared" si="24"/>
        <v>#DIV/0!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</row>
    <row r="105" spans="1:36" ht="30" hidden="1" customHeight="1" x14ac:dyDescent="0.25">
      <c r="A105" s="12"/>
      <c r="B105" s="28"/>
      <c r="C105" s="34"/>
      <c r="D105" s="13" t="e">
        <f t="shared" si="24"/>
        <v>#DIV/0!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</row>
    <row r="106" spans="1:36" s="4" customFormat="1" ht="30" hidden="1" customHeight="1" x14ac:dyDescent="0.25">
      <c r="A106" s="63" t="s">
        <v>31</v>
      </c>
      <c r="B106" s="35"/>
      <c r="C106" s="35">
        <f>SUM(E106:AI106)</f>
        <v>0</v>
      </c>
      <c r="D106" s="13" t="e">
        <f t="shared" si="24"/>
        <v>#DIV/0!</v>
      </c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</row>
    <row r="107" spans="1:36" ht="30" hidden="1" customHeight="1" x14ac:dyDescent="0.25">
      <c r="A107" s="12"/>
      <c r="B107" s="28"/>
      <c r="C107" s="34"/>
      <c r="D107" s="13" t="e">
        <f t="shared" si="24"/>
        <v>#DIV/0!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</row>
    <row r="108" spans="1:36" ht="7.9" hidden="1" customHeight="1" x14ac:dyDescent="0.25">
      <c r="A108" s="12"/>
      <c r="B108" s="28"/>
      <c r="C108" s="17"/>
      <c r="D108" s="13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</row>
    <row r="109" spans="1:36" s="38" customFormat="1" ht="30" hidden="1" customHeight="1" x14ac:dyDescent="0.25">
      <c r="A109" s="12" t="s">
        <v>32</v>
      </c>
      <c r="B109" s="37"/>
      <c r="C109" s="37">
        <f>SUM(E109:AI109)</f>
        <v>-59719</v>
      </c>
      <c r="D109" s="13"/>
      <c r="E109" s="76">
        <f>(E68-E110)</f>
        <v>-2925</v>
      </c>
      <c r="F109" s="76">
        <f t="shared" ref="F109:AI109" si="25">(F68-F110)</f>
        <v>-2253</v>
      </c>
      <c r="G109" s="76">
        <f t="shared" si="25"/>
        <v>-8550</v>
      </c>
      <c r="H109" s="76">
        <f t="shared" si="25"/>
        <v>-3688</v>
      </c>
      <c r="I109" s="76">
        <f t="shared" si="25"/>
        <v>-2300</v>
      </c>
      <c r="J109" s="76">
        <f t="shared" si="25"/>
        <v>-3800</v>
      </c>
      <c r="K109" s="76"/>
      <c r="L109" s="76"/>
      <c r="M109" s="76">
        <f t="shared" si="25"/>
        <v>-2592</v>
      </c>
      <c r="N109" s="76">
        <f t="shared" si="25"/>
        <v>-5121</v>
      </c>
      <c r="O109" s="76">
        <f t="shared" si="25"/>
        <v>-2780</v>
      </c>
      <c r="P109" s="76">
        <f t="shared" si="25"/>
        <v>-1095</v>
      </c>
      <c r="Q109" s="76">
        <f t="shared" si="25"/>
        <v>-660</v>
      </c>
      <c r="R109" s="76">
        <f t="shared" si="25"/>
        <v>-708</v>
      </c>
      <c r="S109" s="76"/>
      <c r="T109" s="76"/>
      <c r="U109" s="76"/>
      <c r="V109" s="76">
        <f t="shared" si="25"/>
        <v>-3875</v>
      </c>
      <c r="W109" s="76">
        <f t="shared" si="25"/>
        <v>-2330</v>
      </c>
      <c r="X109" s="76"/>
      <c r="Y109" s="76"/>
      <c r="Z109" s="76">
        <f t="shared" si="25"/>
        <v>-3205</v>
      </c>
      <c r="AA109" s="76">
        <f t="shared" si="25"/>
        <v>-1074</v>
      </c>
      <c r="AB109" s="76">
        <f t="shared" si="25"/>
        <v>-798</v>
      </c>
      <c r="AC109" s="76">
        <f t="shared" si="25"/>
        <v>-1755</v>
      </c>
      <c r="AD109" s="76"/>
      <c r="AE109" s="76">
        <f t="shared" si="25"/>
        <v>-9000</v>
      </c>
      <c r="AF109" s="76"/>
      <c r="AG109" s="76"/>
      <c r="AH109" s="76"/>
      <c r="AI109" s="76">
        <f t="shared" si="25"/>
        <v>-1210</v>
      </c>
    </row>
    <row r="110" spans="1:36" ht="30.6" hidden="1" customHeight="1" x14ac:dyDescent="0.25">
      <c r="A110" s="12" t="s">
        <v>33</v>
      </c>
      <c r="B110" s="20"/>
      <c r="C110" s="20">
        <f>SUM(E110:AI110)</f>
        <v>59719</v>
      </c>
      <c r="D110" s="13"/>
      <c r="E110" s="9">
        <v>2925</v>
      </c>
      <c r="F110" s="9">
        <v>2253</v>
      </c>
      <c r="G110" s="9">
        <v>8550</v>
      </c>
      <c r="H110" s="9">
        <v>3688</v>
      </c>
      <c r="I110" s="9">
        <v>2300</v>
      </c>
      <c r="J110" s="9">
        <v>3800</v>
      </c>
      <c r="K110" s="9"/>
      <c r="L110" s="9"/>
      <c r="M110" s="9">
        <v>2592</v>
      </c>
      <c r="N110" s="9">
        <v>5121</v>
      </c>
      <c r="O110" s="9">
        <v>2780</v>
      </c>
      <c r="P110" s="9">
        <v>1095</v>
      </c>
      <c r="Q110" s="9">
        <v>660</v>
      </c>
      <c r="R110" s="9">
        <v>708</v>
      </c>
      <c r="S110" s="9"/>
      <c r="T110" s="9"/>
      <c r="U110" s="9"/>
      <c r="V110" s="9">
        <v>3875</v>
      </c>
      <c r="W110" s="9">
        <v>2330</v>
      </c>
      <c r="X110" s="9"/>
      <c r="Y110" s="9"/>
      <c r="Z110" s="9">
        <v>3205</v>
      </c>
      <c r="AA110" s="9">
        <v>1074</v>
      </c>
      <c r="AB110" s="9">
        <v>798</v>
      </c>
      <c r="AC110" s="9">
        <v>1755</v>
      </c>
      <c r="AD110" s="9"/>
      <c r="AE110" s="9">
        <v>9000</v>
      </c>
      <c r="AF110" s="9"/>
      <c r="AG110" s="9"/>
      <c r="AH110" s="9"/>
      <c r="AI110" s="9">
        <v>1210</v>
      </c>
      <c r="AJ110" s="18"/>
    </row>
    <row r="111" spans="1:36" ht="30" hidden="1" customHeight="1" x14ac:dyDescent="0.25">
      <c r="A111" s="12"/>
      <c r="B111" s="28"/>
      <c r="C111" s="20"/>
      <c r="D111" s="13" t="e">
        <f t="shared" si="24"/>
        <v>#DIV/0!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6" s="38" customFormat="1" ht="30" hidden="1" customHeight="1" x14ac:dyDescent="0.25">
      <c r="A112" s="12" t="s">
        <v>34</v>
      </c>
      <c r="B112" s="37"/>
      <c r="C112" s="37"/>
      <c r="D112" s="13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ht="30" hidden="1" customHeight="1" x14ac:dyDescent="0.25">
      <c r="A113" s="12" t="s">
        <v>35</v>
      </c>
      <c r="B113" s="29"/>
      <c r="C113" s="23">
        <f>SUM(E113:AI113)</f>
        <v>0</v>
      </c>
      <c r="D113" s="13" t="e">
        <f t="shared" si="24"/>
        <v>#DIV/0!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1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</row>
    <row r="114" spans="1:35" ht="30" hidden="1" customHeight="1" x14ac:dyDescent="0.25">
      <c r="A114" s="39" t="s">
        <v>36</v>
      </c>
      <c r="B114" s="40"/>
      <c r="C114" s="40"/>
      <c r="D114" s="13" t="e">
        <f t="shared" si="24"/>
        <v>#DIV/0!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</row>
    <row r="115" spans="1:35" ht="30" hidden="1" customHeight="1" x14ac:dyDescent="0.25">
      <c r="A115" s="12" t="s">
        <v>37</v>
      </c>
      <c r="B115" s="36"/>
      <c r="C115" s="36"/>
      <c r="D115" s="13" t="e">
        <f t="shared" si="24"/>
        <v>#DIV/0!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</row>
    <row r="116" spans="1:35" ht="30" hidden="1" customHeight="1" x14ac:dyDescent="0.25">
      <c r="A116" s="12" t="s">
        <v>38</v>
      </c>
      <c r="B116" s="24"/>
      <c r="C116" s="24" t="e">
        <f>C115/C114</f>
        <v>#DIV/0!</v>
      </c>
      <c r="D116" s="13" t="e">
        <f t="shared" si="24"/>
        <v>#DIV/0!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</row>
    <row r="117" spans="1:35" ht="30" hidden="1" customHeight="1" x14ac:dyDescent="0.25">
      <c r="A117" s="39" t="s">
        <v>108</v>
      </c>
      <c r="B117" s="65"/>
      <c r="C117" s="65"/>
      <c r="D117" s="42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</row>
    <row r="118" spans="1:35" s="11" customFormat="1" ht="30" hidden="1" customHeight="1" outlineLevel="1" x14ac:dyDescent="0.2">
      <c r="A118" s="43" t="s">
        <v>39</v>
      </c>
      <c r="B118" s="20"/>
      <c r="C118" s="23"/>
      <c r="D118" s="13" t="e">
        <f t="shared" ref="D118:D155" si="26">C118/B118</f>
        <v>#DIV/0!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1:35" s="11" customFormat="1" ht="30" hidden="1" customHeight="1" outlineLevel="1" x14ac:dyDescent="0.2">
      <c r="A119" s="43" t="s">
        <v>44</v>
      </c>
      <c r="B119" s="34"/>
      <c r="C119" s="22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s="11" customFormat="1" ht="30" hidden="1" customHeight="1" outlineLevel="1" x14ac:dyDescent="0.2">
      <c r="A120" s="43" t="s">
        <v>94</v>
      </c>
      <c r="B120" s="34"/>
      <c r="C120" s="22"/>
      <c r="D120" s="13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s="11" customFormat="1" ht="30" hidden="1" customHeight="1" outlineLevel="1" x14ac:dyDescent="0.2">
      <c r="A121" s="43" t="s">
        <v>95</v>
      </c>
      <c r="B121" s="34"/>
      <c r="C121" s="22"/>
      <c r="D121" s="13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s="45" customFormat="1" ht="34.9" hidden="1" customHeight="1" outlineLevel="1" x14ac:dyDescent="0.2">
      <c r="A122" s="12" t="s">
        <v>40</v>
      </c>
      <c r="B122" s="34"/>
      <c r="C122" s="22"/>
      <c r="D122" s="13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s="45" customFormat="1" ht="33" hidden="1" customHeight="1" outlineLevel="1" x14ac:dyDescent="0.2">
      <c r="A123" s="12" t="s">
        <v>41</v>
      </c>
      <c r="B123" s="34"/>
      <c r="C123" s="22"/>
      <c r="D123" s="13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s="11" customFormat="1" ht="34.15" hidden="1" customHeight="1" outlineLevel="1" x14ac:dyDescent="0.2">
      <c r="A124" s="10" t="s">
        <v>42</v>
      </c>
      <c r="B124" s="23"/>
      <c r="C124" s="23"/>
      <c r="D124" s="13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s="11" customFormat="1" ht="30" hidden="1" customHeight="1" x14ac:dyDescent="0.2">
      <c r="A125" s="27" t="s">
        <v>43</v>
      </c>
      <c r="B125" s="20"/>
      <c r="C125" s="23"/>
      <c r="D125" s="13" t="e">
        <f t="shared" si="26"/>
        <v>#DIV/0!</v>
      </c>
      <c r="E125" s="34"/>
      <c r="F125" s="34"/>
      <c r="G125" s="34"/>
      <c r="H125" s="34"/>
      <c r="I125" s="34"/>
      <c r="J125" s="34"/>
      <c r="K125" s="78"/>
      <c r="L125" s="78"/>
      <c r="M125" s="34"/>
      <c r="N125" s="34"/>
      <c r="O125" s="34"/>
      <c r="P125" s="34"/>
      <c r="Q125" s="34"/>
      <c r="R125" s="34"/>
      <c r="S125" s="78"/>
      <c r="T125" s="78"/>
      <c r="U125" s="78"/>
      <c r="V125" s="34"/>
      <c r="W125" s="34"/>
      <c r="X125" s="78"/>
      <c r="Y125" s="78"/>
      <c r="Z125" s="34"/>
      <c r="AA125" s="34"/>
      <c r="AB125" s="34"/>
      <c r="AC125" s="34"/>
      <c r="AD125" s="78"/>
      <c r="AE125" s="34"/>
      <c r="AF125" s="78"/>
      <c r="AG125" s="78"/>
      <c r="AH125" s="78"/>
      <c r="AI125" s="34"/>
    </row>
    <row r="126" spans="1:35" s="11" customFormat="1" ht="30" hidden="1" customHeight="1" x14ac:dyDescent="0.2">
      <c r="A126" s="12" t="s">
        <v>114</v>
      </c>
      <c r="B126" s="24" t="e">
        <f>B125/B124</f>
        <v>#DIV/0!</v>
      </c>
      <c r="C126" s="24" t="e">
        <f>C125/C124</f>
        <v>#DIV/0!</v>
      </c>
      <c r="D126" s="13"/>
      <c r="E126" s="24" t="e">
        <f>E125/E124</f>
        <v>#DIV/0!</v>
      </c>
      <c r="F126" s="24" t="e">
        <f>F125/F124</f>
        <v>#DIV/0!</v>
      </c>
      <c r="G126" s="24" t="e">
        <f t="shared" ref="G126:AI126" si="27">G125/G124</f>
        <v>#DIV/0!</v>
      </c>
      <c r="H126" s="24" t="e">
        <f t="shared" si="27"/>
        <v>#DIV/0!</v>
      </c>
      <c r="I126" s="24" t="e">
        <f t="shared" si="27"/>
        <v>#DIV/0!</v>
      </c>
      <c r="J126" s="24" t="e">
        <f t="shared" si="27"/>
        <v>#DIV/0!</v>
      </c>
      <c r="K126" s="24"/>
      <c r="L126" s="24"/>
      <c r="M126" s="24" t="e">
        <f t="shared" si="27"/>
        <v>#DIV/0!</v>
      </c>
      <c r="N126" s="24" t="e">
        <f t="shared" si="27"/>
        <v>#DIV/0!</v>
      </c>
      <c r="O126" s="24" t="e">
        <f t="shared" si="27"/>
        <v>#DIV/0!</v>
      </c>
      <c r="P126" s="24" t="e">
        <f t="shared" si="27"/>
        <v>#DIV/0!</v>
      </c>
      <c r="Q126" s="24" t="e">
        <f t="shared" si="27"/>
        <v>#DIV/0!</v>
      </c>
      <c r="R126" s="24" t="e">
        <f t="shared" si="27"/>
        <v>#DIV/0!</v>
      </c>
      <c r="S126" s="24"/>
      <c r="T126" s="24"/>
      <c r="U126" s="24"/>
      <c r="V126" s="24" t="e">
        <f t="shared" si="27"/>
        <v>#DIV/0!</v>
      </c>
      <c r="W126" s="24" t="e">
        <f t="shared" si="27"/>
        <v>#DIV/0!</v>
      </c>
      <c r="X126" s="24"/>
      <c r="Y126" s="24"/>
      <c r="Z126" s="24" t="e">
        <f t="shared" si="27"/>
        <v>#DIV/0!</v>
      </c>
      <c r="AA126" s="24" t="e">
        <f t="shared" si="27"/>
        <v>#DIV/0!</v>
      </c>
      <c r="AB126" s="24" t="e">
        <f t="shared" si="27"/>
        <v>#DIV/0!</v>
      </c>
      <c r="AC126" s="24" t="e">
        <f t="shared" si="27"/>
        <v>#DIV/0!</v>
      </c>
      <c r="AD126" s="24"/>
      <c r="AE126" s="24" t="e">
        <f t="shared" si="27"/>
        <v>#DIV/0!</v>
      </c>
      <c r="AF126" s="24"/>
      <c r="AG126" s="24"/>
      <c r="AH126" s="24"/>
      <c r="AI126" s="24" t="e">
        <f t="shared" si="27"/>
        <v>#DIV/0!</v>
      </c>
    </row>
    <row r="127" spans="1:35" s="72" customFormat="1" ht="31.9" hidden="1" customHeight="1" x14ac:dyDescent="0.2">
      <c r="A127" s="70" t="s">
        <v>48</v>
      </c>
      <c r="B127" s="73">
        <f>B124-B125</f>
        <v>0</v>
      </c>
      <c r="C127" s="73">
        <f>C124-C125</f>
        <v>0</v>
      </c>
      <c r="D127" s="73"/>
      <c r="E127" s="73">
        <f t="shared" ref="E127:AI127" si="28">E124-E125</f>
        <v>0</v>
      </c>
      <c r="F127" s="73">
        <f t="shared" si="28"/>
        <v>0</v>
      </c>
      <c r="G127" s="73">
        <f t="shared" si="28"/>
        <v>0</v>
      </c>
      <c r="H127" s="73">
        <f t="shared" si="28"/>
        <v>0</v>
      </c>
      <c r="I127" s="73">
        <f t="shared" si="28"/>
        <v>0</v>
      </c>
      <c r="J127" s="73">
        <f t="shared" si="28"/>
        <v>0</v>
      </c>
      <c r="K127" s="73"/>
      <c r="L127" s="73"/>
      <c r="M127" s="73">
        <f t="shared" si="28"/>
        <v>0</v>
      </c>
      <c r="N127" s="73">
        <f t="shared" si="28"/>
        <v>0</v>
      </c>
      <c r="O127" s="73">
        <f t="shared" si="28"/>
        <v>0</v>
      </c>
      <c r="P127" s="73">
        <f t="shared" si="28"/>
        <v>0</v>
      </c>
      <c r="Q127" s="73">
        <f t="shared" si="28"/>
        <v>0</v>
      </c>
      <c r="R127" s="73">
        <f t="shared" si="28"/>
        <v>0</v>
      </c>
      <c r="S127" s="73"/>
      <c r="T127" s="73"/>
      <c r="U127" s="73"/>
      <c r="V127" s="73">
        <f t="shared" si="28"/>
        <v>0</v>
      </c>
      <c r="W127" s="73">
        <f t="shared" si="28"/>
        <v>0</v>
      </c>
      <c r="X127" s="73"/>
      <c r="Y127" s="73"/>
      <c r="Z127" s="73">
        <f t="shared" si="28"/>
        <v>0</v>
      </c>
      <c r="AA127" s="73">
        <f t="shared" si="28"/>
        <v>0</v>
      </c>
      <c r="AB127" s="73">
        <f t="shared" si="28"/>
        <v>0</v>
      </c>
      <c r="AC127" s="73">
        <f t="shared" si="28"/>
        <v>0</v>
      </c>
      <c r="AD127" s="73"/>
      <c r="AE127" s="73">
        <f t="shared" si="28"/>
        <v>0</v>
      </c>
      <c r="AF127" s="73"/>
      <c r="AG127" s="73"/>
      <c r="AH127" s="73"/>
      <c r="AI127" s="73">
        <f t="shared" si="28"/>
        <v>0</v>
      </c>
    </row>
    <row r="128" spans="1:35" s="11" customFormat="1" ht="30" hidden="1" customHeight="1" x14ac:dyDescent="0.2">
      <c r="A128" s="10" t="s">
        <v>44</v>
      </c>
      <c r="B128" s="34"/>
      <c r="C128" s="22">
        <f>SUM(E128:AI128)</f>
        <v>0</v>
      </c>
      <c r="D128" s="13" t="e">
        <f t="shared" si="26"/>
        <v>#DIV/0!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1:35" s="11" customFormat="1" ht="30" hidden="1" customHeight="1" x14ac:dyDescent="0.2">
      <c r="A129" s="10" t="s">
        <v>45</v>
      </c>
      <c r="B129" s="34"/>
      <c r="C129" s="22">
        <f>SUM(E129:AI129)</f>
        <v>0</v>
      </c>
      <c r="D129" s="13" t="e">
        <f t="shared" si="26"/>
        <v>#DIV/0!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s="11" customFormat="1" ht="30" hidden="1" customHeight="1" x14ac:dyDescent="0.2">
      <c r="A130" s="10" t="s">
        <v>46</v>
      </c>
      <c r="B130" s="34"/>
      <c r="C130" s="22">
        <f>SUM(E130:AI130)</f>
        <v>0</v>
      </c>
      <c r="D130" s="13" t="e">
        <f t="shared" si="26"/>
        <v>#DIV/0!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s="11" customFormat="1" ht="30" hidden="1" customHeight="1" x14ac:dyDescent="0.2">
      <c r="A131" s="10" t="s">
        <v>47</v>
      </c>
      <c r="B131" s="34"/>
      <c r="C131" s="22">
        <f>SUM(E131:AI131)</f>
        <v>0</v>
      </c>
      <c r="D131" s="13" t="e">
        <f t="shared" si="26"/>
        <v>#DIV/0!</v>
      </c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s="11" customFormat="1" ht="30" hidden="1" customHeight="1" x14ac:dyDescent="0.2">
      <c r="A132" s="27" t="s">
        <v>49</v>
      </c>
      <c r="B132" s="23"/>
      <c r="C132" s="23">
        <f>SUM(E132:AI132)</f>
        <v>0</v>
      </c>
      <c r="D132" s="13" t="e">
        <f t="shared" si="26"/>
        <v>#DIV/0!</v>
      </c>
      <c r="E132" s="34"/>
      <c r="F132" s="34"/>
      <c r="G132" s="34"/>
      <c r="H132" s="34"/>
      <c r="I132" s="34"/>
      <c r="J132" s="34"/>
      <c r="K132" s="78"/>
      <c r="L132" s="78"/>
      <c r="M132" s="34"/>
      <c r="N132" s="34"/>
      <c r="O132" s="34"/>
      <c r="P132" s="34"/>
      <c r="Q132" s="34"/>
      <c r="R132" s="34"/>
      <c r="S132" s="78"/>
      <c r="T132" s="78"/>
      <c r="U132" s="78"/>
      <c r="V132" s="34"/>
      <c r="W132" s="34"/>
      <c r="X132" s="78"/>
      <c r="Y132" s="78"/>
      <c r="Z132" s="34"/>
      <c r="AA132" s="34"/>
      <c r="AB132" s="34"/>
      <c r="AC132" s="34"/>
      <c r="AD132" s="78"/>
      <c r="AE132" s="34"/>
      <c r="AF132" s="78"/>
      <c r="AG132" s="78"/>
      <c r="AH132" s="78"/>
      <c r="AI132" s="34"/>
    </row>
    <row r="133" spans="1:35" s="11" customFormat="1" ht="31.15" hidden="1" customHeight="1" x14ac:dyDescent="0.2">
      <c r="A133" s="12" t="s">
        <v>114</v>
      </c>
      <c r="B133" s="24" t="e">
        <f>B132/B124</f>
        <v>#DIV/0!</v>
      </c>
      <c r="C133" s="24" t="e">
        <f>C132/C124</f>
        <v>#DIV/0!</v>
      </c>
      <c r="D133" s="24"/>
      <c r="E133" s="24" t="e">
        <f t="shared" ref="E133:AI133" si="29">E132/E124</f>
        <v>#DIV/0!</v>
      </c>
      <c r="F133" s="24" t="e">
        <f t="shared" si="29"/>
        <v>#DIV/0!</v>
      </c>
      <c r="G133" s="24" t="e">
        <f t="shared" si="29"/>
        <v>#DIV/0!</v>
      </c>
      <c r="H133" s="24" t="e">
        <f t="shared" si="29"/>
        <v>#DIV/0!</v>
      </c>
      <c r="I133" s="24" t="e">
        <f t="shared" si="29"/>
        <v>#DIV/0!</v>
      </c>
      <c r="J133" s="24" t="e">
        <f t="shared" si="29"/>
        <v>#DIV/0!</v>
      </c>
      <c r="K133" s="24"/>
      <c r="L133" s="24"/>
      <c r="M133" s="24" t="e">
        <f t="shared" si="29"/>
        <v>#DIV/0!</v>
      </c>
      <c r="N133" s="24" t="e">
        <f t="shared" si="29"/>
        <v>#DIV/0!</v>
      </c>
      <c r="O133" s="24" t="e">
        <f t="shared" si="29"/>
        <v>#DIV/0!</v>
      </c>
      <c r="P133" s="24" t="e">
        <f t="shared" si="29"/>
        <v>#DIV/0!</v>
      </c>
      <c r="Q133" s="24" t="e">
        <f t="shared" si="29"/>
        <v>#DIV/0!</v>
      </c>
      <c r="R133" s="24" t="e">
        <f t="shared" si="29"/>
        <v>#DIV/0!</v>
      </c>
      <c r="S133" s="24"/>
      <c r="T133" s="24"/>
      <c r="U133" s="24"/>
      <c r="V133" s="24" t="e">
        <f t="shared" si="29"/>
        <v>#DIV/0!</v>
      </c>
      <c r="W133" s="24" t="e">
        <f t="shared" si="29"/>
        <v>#DIV/0!</v>
      </c>
      <c r="X133" s="24"/>
      <c r="Y133" s="24"/>
      <c r="Z133" s="24" t="e">
        <f t="shared" si="29"/>
        <v>#DIV/0!</v>
      </c>
      <c r="AA133" s="24" t="e">
        <f t="shared" si="29"/>
        <v>#DIV/0!</v>
      </c>
      <c r="AB133" s="24" t="e">
        <f t="shared" si="29"/>
        <v>#DIV/0!</v>
      </c>
      <c r="AC133" s="24" t="e">
        <f t="shared" si="29"/>
        <v>#DIV/0!</v>
      </c>
      <c r="AD133" s="24"/>
      <c r="AE133" s="24" t="e">
        <f t="shared" si="29"/>
        <v>#DIV/0!</v>
      </c>
      <c r="AF133" s="24"/>
      <c r="AG133" s="24"/>
      <c r="AH133" s="24"/>
      <c r="AI133" s="24" t="e">
        <f t="shared" si="29"/>
        <v>#DIV/0!</v>
      </c>
    </row>
    <row r="134" spans="1:35" s="11" customFormat="1" ht="30" hidden="1" customHeight="1" x14ac:dyDescent="0.2">
      <c r="A134" s="10" t="s">
        <v>44</v>
      </c>
      <c r="B134" s="34"/>
      <c r="C134" s="22">
        <f>SUM(E134:AI134)</f>
        <v>0</v>
      </c>
      <c r="D134" s="13" t="e">
        <f t="shared" si="26"/>
        <v>#DIV/0!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s="11" customFormat="1" ht="30" hidden="1" customHeight="1" x14ac:dyDescent="0.2">
      <c r="A135" s="10" t="s">
        <v>45</v>
      </c>
      <c r="B135" s="34"/>
      <c r="C135" s="22">
        <f>SUM(E135:AI135)</f>
        <v>0</v>
      </c>
      <c r="D135" s="13" t="e">
        <f t="shared" si="26"/>
        <v>#DIV/0!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1:35" s="11" customFormat="1" ht="30" hidden="1" customHeight="1" x14ac:dyDescent="0.2">
      <c r="A136" s="10" t="s">
        <v>46</v>
      </c>
      <c r="B136" s="34"/>
      <c r="C136" s="22">
        <f>SUM(E136:AI136)</f>
        <v>0</v>
      </c>
      <c r="D136" s="13" t="e">
        <f t="shared" si="26"/>
        <v>#DIV/0!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1:35" s="11" customFormat="1" ht="30" hidden="1" customHeight="1" x14ac:dyDescent="0.2">
      <c r="A137" s="10" t="s">
        <v>47</v>
      </c>
      <c r="B137" s="34"/>
      <c r="C137" s="22">
        <f>SUM(E137:AI137)</f>
        <v>0</v>
      </c>
      <c r="D137" s="13" t="e">
        <f t="shared" si="26"/>
        <v>#DIV/0!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66"/>
      <c r="AB137" s="21"/>
      <c r="AC137" s="21"/>
      <c r="AD137" s="21"/>
      <c r="AE137" s="21"/>
      <c r="AF137" s="21"/>
      <c r="AG137" s="21"/>
      <c r="AH137" s="21"/>
      <c r="AI137" s="21"/>
    </row>
    <row r="138" spans="1:35" s="45" customFormat="1" ht="48" hidden="1" customHeight="1" x14ac:dyDescent="0.2">
      <c r="A138" s="12" t="s">
        <v>120</v>
      </c>
      <c r="B138" s="34"/>
      <c r="C138" s="22">
        <v>595200</v>
      </c>
      <c r="D138" s="14" t="e">
        <f t="shared" si="26"/>
        <v>#DIV/0!</v>
      </c>
      <c r="E138" s="34"/>
      <c r="F138" s="34"/>
      <c r="G138" s="34"/>
      <c r="H138" s="34"/>
      <c r="I138" s="34"/>
      <c r="J138" s="34"/>
      <c r="K138" s="78"/>
      <c r="L138" s="78"/>
      <c r="M138" s="34"/>
      <c r="N138" s="34"/>
      <c r="O138" s="34"/>
      <c r="P138" s="34"/>
      <c r="Q138" s="34"/>
      <c r="R138" s="34"/>
      <c r="S138" s="78"/>
      <c r="T138" s="78"/>
      <c r="U138" s="78"/>
      <c r="V138" s="34"/>
      <c r="W138" s="34"/>
      <c r="X138" s="78"/>
      <c r="Y138" s="78"/>
      <c r="Z138" s="34"/>
      <c r="AA138" s="34"/>
      <c r="AB138" s="34"/>
      <c r="AC138" s="34"/>
      <c r="AD138" s="78"/>
      <c r="AE138" s="34"/>
      <c r="AF138" s="78"/>
      <c r="AG138" s="78"/>
      <c r="AH138" s="78"/>
      <c r="AI138" s="34"/>
    </row>
    <row r="139" spans="1:35" s="11" customFormat="1" ht="30" hidden="1" customHeight="1" x14ac:dyDescent="0.2">
      <c r="A139" s="27" t="s">
        <v>121</v>
      </c>
      <c r="B139" s="23"/>
      <c r="C139" s="23">
        <f>SUM(E139:AI139)</f>
        <v>0</v>
      </c>
      <c r="D139" s="13" t="e">
        <f t="shared" si="26"/>
        <v>#DIV/0!</v>
      </c>
      <c r="E139" s="34"/>
      <c r="F139" s="34"/>
      <c r="G139" s="34"/>
      <c r="H139" s="34"/>
      <c r="I139" s="34"/>
      <c r="J139" s="34"/>
      <c r="K139" s="78"/>
      <c r="L139" s="78"/>
      <c r="M139" s="34"/>
      <c r="N139" s="34"/>
      <c r="O139" s="34"/>
      <c r="P139" s="34"/>
      <c r="Q139" s="34"/>
      <c r="R139" s="34"/>
      <c r="S139" s="78"/>
      <c r="T139" s="78"/>
      <c r="U139" s="78"/>
      <c r="V139" s="34"/>
      <c r="W139" s="34"/>
      <c r="X139" s="78"/>
      <c r="Y139" s="78"/>
      <c r="Z139" s="34"/>
      <c r="AA139" s="34"/>
      <c r="AB139" s="34"/>
      <c r="AC139" s="34"/>
      <c r="AD139" s="78"/>
      <c r="AE139" s="34"/>
      <c r="AF139" s="78"/>
      <c r="AG139" s="78"/>
      <c r="AH139" s="78"/>
      <c r="AI139" s="34"/>
    </row>
    <row r="140" spans="1:35" s="11" customFormat="1" ht="27" hidden="1" customHeight="1" x14ac:dyDescent="0.2">
      <c r="A140" s="12" t="s">
        <v>5</v>
      </c>
      <c r="B140" s="25" t="e">
        <f>B139/B138</f>
        <v>#DIV/0!</v>
      </c>
      <c r="C140" s="25">
        <f>C139/C138</f>
        <v>0</v>
      </c>
      <c r="D140" s="8"/>
      <c r="E140" s="25" t="e">
        <f t="shared" ref="E140:AI140" si="30">E139/E138</f>
        <v>#DIV/0!</v>
      </c>
      <c r="F140" s="25" t="e">
        <f t="shared" si="30"/>
        <v>#DIV/0!</v>
      </c>
      <c r="G140" s="25" t="e">
        <f t="shared" si="30"/>
        <v>#DIV/0!</v>
      </c>
      <c r="H140" s="25" t="e">
        <f t="shared" si="30"/>
        <v>#DIV/0!</v>
      </c>
      <c r="I140" s="25" t="e">
        <f t="shared" si="30"/>
        <v>#DIV/0!</v>
      </c>
      <c r="J140" s="25" t="e">
        <f t="shared" si="30"/>
        <v>#DIV/0!</v>
      </c>
      <c r="K140" s="77"/>
      <c r="L140" s="77"/>
      <c r="M140" s="25" t="e">
        <f t="shared" si="30"/>
        <v>#DIV/0!</v>
      </c>
      <c r="N140" s="25" t="e">
        <f t="shared" si="30"/>
        <v>#DIV/0!</v>
      </c>
      <c r="O140" s="25" t="e">
        <f t="shared" si="30"/>
        <v>#DIV/0!</v>
      </c>
      <c r="P140" s="25" t="e">
        <f t="shared" si="30"/>
        <v>#DIV/0!</v>
      </c>
      <c r="Q140" s="25" t="e">
        <f t="shared" si="30"/>
        <v>#DIV/0!</v>
      </c>
      <c r="R140" s="25" t="e">
        <f t="shared" si="30"/>
        <v>#DIV/0!</v>
      </c>
      <c r="S140" s="77"/>
      <c r="T140" s="77"/>
      <c r="U140" s="77"/>
      <c r="V140" s="25" t="e">
        <f t="shared" si="30"/>
        <v>#DIV/0!</v>
      </c>
      <c r="W140" s="25" t="e">
        <f t="shared" si="30"/>
        <v>#DIV/0!</v>
      </c>
      <c r="X140" s="77"/>
      <c r="Y140" s="77"/>
      <c r="Z140" s="25" t="e">
        <f t="shared" si="30"/>
        <v>#DIV/0!</v>
      </c>
      <c r="AA140" s="25" t="e">
        <f t="shared" si="30"/>
        <v>#DIV/0!</v>
      </c>
      <c r="AB140" s="25" t="e">
        <f t="shared" si="30"/>
        <v>#DIV/0!</v>
      </c>
      <c r="AC140" s="25" t="e">
        <f t="shared" si="30"/>
        <v>#DIV/0!</v>
      </c>
      <c r="AD140" s="77"/>
      <c r="AE140" s="25" t="e">
        <f t="shared" si="30"/>
        <v>#DIV/0!</v>
      </c>
      <c r="AF140" s="77"/>
      <c r="AG140" s="77"/>
      <c r="AH140" s="77"/>
      <c r="AI140" s="25" t="e">
        <f t="shared" si="30"/>
        <v>#DIV/0!</v>
      </c>
    </row>
    <row r="141" spans="1:35" s="11" customFormat="1" ht="30" hidden="1" customHeight="1" x14ac:dyDescent="0.2">
      <c r="A141" s="10" t="s">
        <v>44</v>
      </c>
      <c r="B141" s="22"/>
      <c r="C141" s="22">
        <f>SUM(E141:AI141)</f>
        <v>0</v>
      </c>
      <c r="D141" s="13" t="e">
        <f t="shared" si="26"/>
        <v>#DIV/0!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s="11" customFormat="1" ht="30" hidden="1" customHeight="1" x14ac:dyDescent="0.2">
      <c r="A142" s="10" t="s">
        <v>45</v>
      </c>
      <c r="B142" s="22"/>
      <c r="C142" s="22">
        <f>SUM(E142:AI142)</f>
        <v>0</v>
      </c>
      <c r="D142" s="13" t="e">
        <f t="shared" si="26"/>
        <v>#DIV/0!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s="11" customFormat="1" ht="31.15" hidden="1" customHeight="1" x14ac:dyDescent="0.2">
      <c r="A143" s="10" t="s">
        <v>46</v>
      </c>
      <c r="B143" s="22"/>
      <c r="C143" s="22">
        <f>SUM(E143:AI143)</f>
        <v>0</v>
      </c>
      <c r="D143" s="13" t="e">
        <f t="shared" si="26"/>
        <v>#DIV/0!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s="11" customFormat="1" ht="31.15" hidden="1" customHeight="1" x14ac:dyDescent="0.2">
      <c r="A144" s="10" t="s">
        <v>47</v>
      </c>
      <c r="B144" s="34"/>
      <c r="C144" s="22">
        <f>SUM(E144:AI144)</f>
        <v>0</v>
      </c>
      <c r="D144" s="13" t="e">
        <f t="shared" si="26"/>
        <v>#DIV/0!</v>
      </c>
      <c r="E144" s="21"/>
      <c r="F144" s="21"/>
      <c r="G144" s="46"/>
      <c r="H144" s="46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66"/>
      <c r="AB144" s="21"/>
      <c r="AC144" s="21"/>
      <c r="AD144" s="21"/>
      <c r="AE144" s="21"/>
      <c r="AF144" s="21"/>
      <c r="AG144" s="21"/>
      <c r="AH144" s="21"/>
      <c r="AI144" s="21"/>
    </row>
    <row r="145" spans="1:36" s="11" customFormat="1" ht="31.15" hidden="1" customHeight="1" x14ac:dyDescent="0.2">
      <c r="A145" s="27" t="s">
        <v>50</v>
      </c>
      <c r="B145" s="48" t="e">
        <f>B139/B132*10</f>
        <v>#DIV/0!</v>
      </c>
      <c r="C145" s="48" t="e">
        <f>C139/C132*10</f>
        <v>#DIV/0!</v>
      </c>
      <c r="D145" s="13" t="e">
        <f t="shared" si="26"/>
        <v>#DIV/0!</v>
      </c>
      <c r="E145" s="49" t="e">
        <f t="shared" ref="E145:AI145" si="31">E139/E132*10</f>
        <v>#DIV/0!</v>
      </c>
      <c r="F145" s="49" t="e">
        <f t="shared" si="31"/>
        <v>#DIV/0!</v>
      </c>
      <c r="G145" s="49" t="e">
        <f t="shared" si="31"/>
        <v>#DIV/0!</v>
      </c>
      <c r="H145" s="49" t="e">
        <f t="shared" si="31"/>
        <v>#DIV/0!</v>
      </c>
      <c r="I145" s="49" t="e">
        <f t="shared" si="31"/>
        <v>#DIV/0!</v>
      </c>
      <c r="J145" s="49" t="e">
        <f t="shared" si="31"/>
        <v>#DIV/0!</v>
      </c>
      <c r="K145" s="49"/>
      <c r="L145" s="49"/>
      <c r="M145" s="49" t="e">
        <f t="shared" si="31"/>
        <v>#DIV/0!</v>
      </c>
      <c r="N145" s="49" t="e">
        <f t="shared" si="31"/>
        <v>#DIV/0!</v>
      </c>
      <c r="O145" s="49" t="e">
        <f t="shared" si="31"/>
        <v>#DIV/0!</v>
      </c>
      <c r="P145" s="49" t="e">
        <f t="shared" si="31"/>
        <v>#DIV/0!</v>
      </c>
      <c r="Q145" s="49" t="e">
        <f t="shared" si="31"/>
        <v>#DIV/0!</v>
      </c>
      <c r="R145" s="49" t="e">
        <f t="shared" si="31"/>
        <v>#DIV/0!</v>
      </c>
      <c r="S145" s="49"/>
      <c r="T145" s="49"/>
      <c r="U145" s="49"/>
      <c r="V145" s="49" t="e">
        <f t="shared" si="31"/>
        <v>#DIV/0!</v>
      </c>
      <c r="W145" s="49" t="e">
        <f t="shared" si="31"/>
        <v>#DIV/0!</v>
      </c>
      <c r="X145" s="49"/>
      <c r="Y145" s="49"/>
      <c r="Z145" s="49" t="e">
        <f t="shared" si="31"/>
        <v>#DIV/0!</v>
      </c>
      <c r="AA145" s="49" t="e">
        <f t="shared" si="31"/>
        <v>#DIV/0!</v>
      </c>
      <c r="AB145" s="49" t="e">
        <f t="shared" si="31"/>
        <v>#DIV/0!</v>
      </c>
      <c r="AC145" s="49" t="e">
        <f t="shared" si="31"/>
        <v>#DIV/0!</v>
      </c>
      <c r="AD145" s="49"/>
      <c r="AE145" s="49" t="e">
        <f t="shared" si="31"/>
        <v>#DIV/0!</v>
      </c>
      <c r="AF145" s="49"/>
      <c r="AG145" s="49"/>
      <c r="AH145" s="49"/>
      <c r="AI145" s="49" t="e">
        <f t="shared" si="31"/>
        <v>#DIV/0!</v>
      </c>
    </row>
    <row r="146" spans="1:36" s="11" customFormat="1" ht="30" hidden="1" customHeight="1" x14ac:dyDescent="0.2">
      <c r="A146" s="10" t="s">
        <v>44</v>
      </c>
      <c r="B146" s="49" t="e">
        <f t="shared" ref="B146:E149" si="32">B141/B134*10</f>
        <v>#DIV/0!</v>
      </c>
      <c r="C146" s="49" t="e">
        <f t="shared" si="32"/>
        <v>#DIV/0!</v>
      </c>
      <c r="D146" s="13" t="e">
        <f t="shared" si="26"/>
        <v>#DIV/0!</v>
      </c>
      <c r="E146" s="49" t="e">
        <f t="shared" ref="E146:AI146" si="33">E141/E134*10</f>
        <v>#DIV/0!</v>
      </c>
      <c r="F146" s="49" t="e">
        <f t="shared" si="33"/>
        <v>#DIV/0!</v>
      </c>
      <c r="G146" s="49" t="e">
        <f t="shared" si="33"/>
        <v>#DIV/0!</v>
      </c>
      <c r="H146" s="49" t="e">
        <f t="shared" si="33"/>
        <v>#DIV/0!</v>
      </c>
      <c r="I146" s="49" t="e">
        <f t="shared" si="33"/>
        <v>#DIV/0!</v>
      </c>
      <c r="J146" s="49" t="e">
        <f t="shared" si="33"/>
        <v>#DIV/0!</v>
      </c>
      <c r="K146" s="49"/>
      <c r="L146" s="49"/>
      <c r="M146" s="49" t="e">
        <f t="shared" si="33"/>
        <v>#DIV/0!</v>
      </c>
      <c r="N146" s="49" t="e">
        <f t="shared" si="33"/>
        <v>#DIV/0!</v>
      </c>
      <c r="O146" s="49" t="e">
        <f t="shared" si="33"/>
        <v>#DIV/0!</v>
      </c>
      <c r="P146" s="49" t="e">
        <f t="shared" si="33"/>
        <v>#DIV/0!</v>
      </c>
      <c r="Q146" s="49" t="e">
        <f t="shared" si="33"/>
        <v>#DIV/0!</v>
      </c>
      <c r="R146" s="49" t="e">
        <f t="shared" si="33"/>
        <v>#DIV/0!</v>
      </c>
      <c r="S146" s="49"/>
      <c r="T146" s="49"/>
      <c r="U146" s="49"/>
      <c r="V146" s="49" t="e">
        <f t="shared" si="33"/>
        <v>#DIV/0!</v>
      </c>
      <c r="W146" s="49" t="e">
        <f t="shared" si="33"/>
        <v>#DIV/0!</v>
      </c>
      <c r="X146" s="49"/>
      <c r="Y146" s="49"/>
      <c r="Z146" s="49" t="e">
        <f t="shared" si="33"/>
        <v>#DIV/0!</v>
      </c>
      <c r="AA146" s="49" t="e">
        <f t="shared" si="33"/>
        <v>#DIV/0!</v>
      </c>
      <c r="AB146" s="49" t="e">
        <f t="shared" si="33"/>
        <v>#DIV/0!</v>
      </c>
      <c r="AC146" s="49" t="e">
        <f t="shared" si="33"/>
        <v>#DIV/0!</v>
      </c>
      <c r="AD146" s="49"/>
      <c r="AE146" s="49" t="e">
        <f t="shared" si="33"/>
        <v>#DIV/0!</v>
      </c>
      <c r="AF146" s="49"/>
      <c r="AG146" s="49"/>
      <c r="AH146" s="49"/>
      <c r="AI146" s="49" t="e">
        <f t="shared" si="33"/>
        <v>#DIV/0!</v>
      </c>
    </row>
    <row r="147" spans="1:36" s="11" customFormat="1" ht="30" hidden="1" customHeight="1" x14ac:dyDescent="0.2">
      <c r="A147" s="10" t="s">
        <v>45</v>
      </c>
      <c r="B147" s="49" t="e">
        <f t="shared" si="32"/>
        <v>#DIV/0!</v>
      </c>
      <c r="C147" s="49" t="e">
        <f t="shared" si="32"/>
        <v>#DIV/0!</v>
      </c>
      <c r="D147" s="13" t="e">
        <f t="shared" si="26"/>
        <v>#DIV/0!</v>
      </c>
      <c r="E147" s="49"/>
      <c r="F147" s="49" t="e">
        <f t="shared" ref="F147:O148" si="34">F142/F135*10</f>
        <v>#DIV/0!</v>
      </c>
      <c r="G147" s="49" t="e">
        <f t="shared" si="34"/>
        <v>#DIV/0!</v>
      </c>
      <c r="H147" s="49" t="e">
        <f t="shared" si="34"/>
        <v>#DIV/0!</v>
      </c>
      <c r="I147" s="49" t="e">
        <f t="shared" si="34"/>
        <v>#DIV/0!</v>
      </c>
      <c r="J147" s="49" t="e">
        <f t="shared" si="34"/>
        <v>#DIV/0!</v>
      </c>
      <c r="K147" s="49"/>
      <c r="L147" s="49"/>
      <c r="M147" s="49" t="e">
        <f t="shared" si="34"/>
        <v>#DIV/0!</v>
      </c>
      <c r="N147" s="49" t="e">
        <f t="shared" si="34"/>
        <v>#DIV/0!</v>
      </c>
      <c r="O147" s="49" t="e">
        <f t="shared" si="34"/>
        <v>#DIV/0!</v>
      </c>
      <c r="P147" s="49"/>
      <c r="Q147" s="49" t="e">
        <f>Q142/Q135*10</f>
        <v>#DIV/0!</v>
      </c>
      <c r="R147" s="49" t="e">
        <f>R142/R135*10</f>
        <v>#DIV/0!</v>
      </c>
      <c r="S147" s="49"/>
      <c r="T147" s="49"/>
      <c r="U147" s="49"/>
      <c r="V147" s="49"/>
      <c r="W147" s="49" t="e">
        <f t="shared" ref="W147:AA148" si="35">W142/W135*10</f>
        <v>#DIV/0!</v>
      </c>
      <c r="X147" s="49"/>
      <c r="Y147" s="49"/>
      <c r="Z147" s="49" t="e">
        <f t="shared" si="35"/>
        <v>#DIV/0!</v>
      </c>
      <c r="AA147" s="49" t="e">
        <f t="shared" si="35"/>
        <v>#DIV/0!</v>
      </c>
      <c r="AB147" s="49"/>
      <c r="AC147" s="49"/>
      <c r="AD147" s="49"/>
      <c r="AE147" s="49" t="e">
        <f>AE142/AE135*10</f>
        <v>#DIV/0!</v>
      </c>
      <c r="AF147" s="49"/>
      <c r="AG147" s="49"/>
      <c r="AH147" s="49"/>
      <c r="AI147" s="49" t="e">
        <f>AI142/AI135*10</f>
        <v>#DIV/0!</v>
      </c>
    </row>
    <row r="148" spans="1:36" s="11" customFormat="1" ht="30" hidden="1" customHeight="1" x14ac:dyDescent="0.2">
      <c r="A148" s="10" t="s">
        <v>46</v>
      </c>
      <c r="B148" s="49" t="e">
        <f t="shared" si="32"/>
        <v>#DIV/0!</v>
      </c>
      <c r="C148" s="49" t="e">
        <f t="shared" si="32"/>
        <v>#DIV/0!</v>
      </c>
      <c r="D148" s="13" t="e">
        <f t="shared" si="26"/>
        <v>#DIV/0!</v>
      </c>
      <c r="E148" s="49" t="e">
        <f>E143/E136*10</f>
        <v>#DIV/0!</v>
      </c>
      <c r="F148" s="49" t="e">
        <f t="shared" si="34"/>
        <v>#DIV/0!</v>
      </c>
      <c r="G148" s="49" t="e">
        <f t="shared" si="34"/>
        <v>#DIV/0!</v>
      </c>
      <c r="H148" s="49" t="e">
        <f t="shared" si="34"/>
        <v>#DIV/0!</v>
      </c>
      <c r="I148" s="49" t="e">
        <f t="shared" si="34"/>
        <v>#DIV/0!</v>
      </c>
      <c r="J148" s="49" t="e">
        <f t="shared" si="34"/>
        <v>#DIV/0!</v>
      </c>
      <c r="K148" s="49"/>
      <c r="L148" s="49"/>
      <c r="M148" s="49" t="e">
        <f t="shared" si="34"/>
        <v>#DIV/0!</v>
      </c>
      <c r="N148" s="49" t="e">
        <f t="shared" si="34"/>
        <v>#DIV/0!</v>
      </c>
      <c r="O148" s="49" t="e">
        <f t="shared" si="34"/>
        <v>#DIV/0!</v>
      </c>
      <c r="P148" s="49" t="e">
        <f>P143/P136*10</f>
        <v>#DIV/0!</v>
      </c>
      <c r="Q148" s="49" t="e">
        <f>Q143/Q136*10</f>
        <v>#DIV/0!</v>
      </c>
      <c r="R148" s="49" t="e">
        <f>R143/R136*10</f>
        <v>#DIV/0!</v>
      </c>
      <c r="S148" s="49"/>
      <c r="T148" s="49"/>
      <c r="U148" s="49"/>
      <c r="V148" s="49" t="e">
        <f>V143/V136*10</f>
        <v>#DIV/0!</v>
      </c>
      <c r="W148" s="49" t="e">
        <f t="shared" si="35"/>
        <v>#DIV/0!</v>
      </c>
      <c r="X148" s="49"/>
      <c r="Y148" s="49"/>
      <c r="Z148" s="49" t="e">
        <f t="shared" si="35"/>
        <v>#DIV/0!</v>
      </c>
      <c r="AA148" s="49" t="e">
        <f t="shared" si="35"/>
        <v>#DIV/0!</v>
      </c>
      <c r="AB148" s="49" t="e">
        <f>AB143/AB136*10</f>
        <v>#DIV/0!</v>
      </c>
      <c r="AC148" s="49" t="e">
        <f>AC143/AC136*10</f>
        <v>#DIV/0!</v>
      </c>
      <c r="AD148" s="49"/>
      <c r="AE148" s="49" t="e">
        <f>AE143/AE136*10</f>
        <v>#DIV/0!</v>
      </c>
      <c r="AF148" s="49"/>
      <c r="AG148" s="49"/>
      <c r="AH148" s="49"/>
      <c r="AI148" s="49" t="e">
        <f>AI143/AI136*10</f>
        <v>#DIV/0!</v>
      </c>
    </row>
    <row r="149" spans="1:36" s="11" customFormat="1" ht="30" hidden="1" customHeight="1" x14ac:dyDescent="0.2">
      <c r="A149" s="10" t="s">
        <v>47</v>
      </c>
      <c r="B149" s="49" t="e">
        <f t="shared" si="32"/>
        <v>#DIV/0!</v>
      </c>
      <c r="C149" s="49" t="e">
        <f t="shared" si="32"/>
        <v>#DIV/0!</v>
      </c>
      <c r="D149" s="13" t="e">
        <f t="shared" si="26"/>
        <v>#DIV/0!</v>
      </c>
      <c r="E149" s="49" t="e">
        <f t="shared" si="32"/>
        <v>#DIV/0!</v>
      </c>
      <c r="F149" s="49"/>
      <c r="G149" s="49">
        <v>10</v>
      </c>
      <c r="H149" s="49"/>
      <c r="I149" s="49" t="e">
        <f>I144/I137*10</f>
        <v>#DIV/0!</v>
      </c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 t="e">
        <f>V144/V137*10</f>
        <v>#DIV/0!</v>
      </c>
      <c r="W149" s="49" t="e">
        <f>W144/W137*10</f>
        <v>#DIV/0!</v>
      </c>
      <c r="X149" s="49"/>
      <c r="Y149" s="49"/>
      <c r="Z149" s="49"/>
      <c r="AA149" s="49"/>
      <c r="AB149" s="49"/>
      <c r="AC149" s="49" t="e">
        <f>AC144/AC137*10</f>
        <v>#DIV/0!</v>
      </c>
      <c r="AD149" s="49"/>
      <c r="AE149" s="49"/>
      <c r="AF149" s="49"/>
      <c r="AG149" s="49"/>
      <c r="AH149" s="49"/>
      <c r="AI149" s="49"/>
    </row>
    <row r="150" spans="1:36" s="11" customFormat="1" ht="30" hidden="1" customHeight="1" outlineLevel="1" x14ac:dyDescent="0.2">
      <c r="A150" s="50" t="s">
        <v>98</v>
      </c>
      <c r="B150" s="20"/>
      <c r="C150" s="22">
        <f>SUM(E150:AI150)</f>
        <v>0</v>
      </c>
      <c r="D150" s="13"/>
      <c r="E150" s="33"/>
      <c r="F150" s="32"/>
      <c r="G150" s="53"/>
      <c r="H150" s="32"/>
      <c r="I150" s="32"/>
      <c r="J150" s="32"/>
      <c r="K150" s="32"/>
      <c r="L150" s="32"/>
      <c r="M150" s="32"/>
      <c r="N150" s="49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49"/>
      <c r="AA150" s="22"/>
      <c r="AB150" s="74"/>
      <c r="AC150" s="74"/>
      <c r="AD150" s="74"/>
      <c r="AE150" s="22"/>
      <c r="AF150" s="22"/>
      <c r="AG150" s="22"/>
      <c r="AH150" s="22"/>
      <c r="AI150" s="32"/>
    </row>
    <row r="151" spans="1:36" s="11" customFormat="1" ht="30" hidden="1" customHeight="1" x14ac:dyDescent="0.2">
      <c r="A151" s="27" t="s">
        <v>99</v>
      </c>
      <c r="B151" s="20"/>
      <c r="C151" s="22">
        <f>SUM(E151:AI151)</f>
        <v>0</v>
      </c>
      <c r="D151" s="13"/>
      <c r="E151" s="33"/>
      <c r="F151" s="32"/>
      <c r="G151" s="32"/>
      <c r="H151" s="32"/>
      <c r="I151" s="32"/>
      <c r="J151" s="32"/>
      <c r="K151" s="32"/>
      <c r="L151" s="32"/>
      <c r="M151" s="32"/>
      <c r="N151" s="49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49"/>
      <c r="AA151" s="22"/>
      <c r="AB151" s="74"/>
      <c r="AC151" s="74"/>
      <c r="AD151" s="74"/>
      <c r="AE151" s="22"/>
      <c r="AF151" s="22"/>
      <c r="AG151" s="22"/>
      <c r="AH151" s="22"/>
      <c r="AI151" s="32"/>
    </row>
    <row r="152" spans="1:36" s="11" customFormat="1" ht="30" hidden="1" customHeight="1" x14ac:dyDescent="0.2">
      <c r="A152" s="27" t="s">
        <v>50</v>
      </c>
      <c r="B152" s="55"/>
      <c r="C152" s="55" t="e">
        <f>C151/C150*10</f>
        <v>#DIV/0!</v>
      </c>
      <c r="D152" s="53"/>
      <c r="E152" s="53"/>
      <c r="F152" s="53"/>
      <c r="G152" s="53"/>
      <c r="H152" s="53" t="e">
        <f>H151/H150*10</f>
        <v>#DIV/0!</v>
      </c>
      <c r="I152" s="53"/>
      <c r="J152" s="53"/>
      <c r="K152" s="53"/>
      <c r="L152" s="53"/>
      <c r="M152" s="53"/>
      <c r="N152" s="53"/>
      <c r="O152" s="53" t="e">
        <f>O151/O150*10</f>
        <v>#DIV/0!</v>
      </c>
      <c r="P152" s="53"/>
      <c r="Q152" s="53"/>
      <c r="R152" s="53" t="e">
        <f>R151/R150*10</f>
        <v>#DIV/0!</v>
      </c>
      <c r="S152" s="53"/>
      <c r="T152" s="53"/>
      <c r="U152" s="53"/>
      <c r="V152" s="53"/>
      <c r="W152" s="49" t="e">
        <f>W151/W150*10</f>
        <v>#DIV/0!</v>
      </c>
      <c r="X152" s="49"/>
      <c r="Y152" s="49"/>
      <c r="Z152" s="49"/>
      <c r="AA152" s="49" t="e">
        <f>AA151/AA150*10</f>
        <v>#DIV/0!</v>
      </c>
      <c r="AB152" s="53"/>
      <c r="AC152" s="53"/>
      <c r="AD152" s="53"/>
      <c r="AE152" s="49" t="e">
        <f>AE151/AE150*10</f>
        <v>#DIV/0!</v>
      </c>
      <c r="AF152" s="49"/>
      <c r="AG152" s="49"/>
      <c r="AH152" s="49"/>
      <c r="AI152" s="33"/>
    </row>
    <row r="153" spans="1:36" s="11" customFormat="1" ht="30" hidden="1" customHeight="1" x14ac:dyDescent="0.2">
      <c r="A153" s="50" t="s">
        <v>51</v>
      </c>
      <c r="B153" s="51"/>
      <c r="C153" s="51">
        <f>SUM(E153:AI153)</f>
        <v>0</v>
      </c>
      <c r="D153" s="13" t="e">
        <f t="shared" si="26"/>
        <v>#DIV/0!</v>
      </c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</row>
    <row r="154" spans="1:36" s="11" customFormat="1" ht="30" hidden="1" customHeight="1" x14ac:dyDescent="0.2">
      <c r="A154" s="27" t="s">
        <v>52</v>
      </c>
      <c r="B154" s="23"/>
      <c r="C154" s="23">
        <f>SUM(E154:AI154)</f>
        <v>0</v>
      </c>
      <c r="D154" s="13" t="e">
        <f t="shared" si="26"/>
        <v>#DIV/0!</v>
      </c>
      <c r="E154" s="21"/>
      <c r="F154" s="21"/>
      <c r="G154" s="21"/>
      <c r="H154" s="21"/>
      <c r="I154" s="21"/>
      <c r="J154" s="21"/>
      <c r="K154" s="21"/>
      <c r="L154" s="21"/>
      <c r="M154" s="22"/>
      <c r="N154" s="22"/>
      <c r="O154" s="22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</row>
    <row r="155" spans="1:36" s="11" customFormat="1" ht="30" hidden="1" customHeight="1" x14ac:dyDescent="0.2">
      <c r="A155" s="27" t="s">
        <v>53</v>
      </c>
      <c r="B155" s="49"/>
      <c r="C155" s="49" t="e">
        <f>C153/C154</f>
        <v>#DIV/0!</v>
      </c>
      <c r="D155" s="13" t="e">
        <f t="shared" si="26"/>
        <v>#DIV/0!</v>
      </c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</row>
    <row r="156" spans="1:36" s="11" customFormat="1" ht="30" hidden="1" customHeight="1" x14ac:dyDescent="0.2">
      <c r="A156" s="10" t="s">
        <v>54</v>
      </c>
      <c r="B156" s="23"/>
      <c r="C156" s="23"/>
      <c r="D156" s="13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</row>
    <row r="157" spans="1:36" s="11" customFormat="1" ht="27" hidden="1" customHeight="1" x14ac:dyDescent="0.2">
      <c r="A157" s="12" t="s">
        <v>55</v>
      </c>
      <c r="B157" s="20"/>
      <c r="C157" s="23">
        <f>SUM(E157:AI157)</f>
        <v>0</v>
      </c>
      <c r="D157" s="13"/>
      <c r="E157" s="46"/>
      <c r="F157" s="46"/>
      <c r="G157" s="46"/>
      <c r="H157" s="46"/>
      <c r="I157" s="46"/>
      <c r="J157" s="46"/>
      <c r="K157" s="46"/>
      <c r="L157" s="46"/>
      <c r="M157" s="46"/>
      <c r="N157" s="22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9"/>
      <c r="AB157" s="46"/>
      <c r="AC157" s="46"/>
      <c r="AD157" s="46"/>
      <c r="AE157" s="46"/>
      <c r="AF157" s="46"/>
      <c r="AG157" s="46"/>
      <c r="AH157" s="46"/>
      <c r="AI157" s="46"/>
    </row>
    <row r="158" spans="1:36" s="11" customFormat="1" ht="31.9" hidden="1" customHeight="1" outlineLevel="1" x14ac:dyDescent="0.2">
      <c r="A158" s="12" t="s">
        <v>56</v>
      </c>
      <c r="B158" s="23"/>
      <c r="C158" s="23"/>
      <c r="D158" s="13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61"/>
    </row>
    <row r="159" spans="1:36" s="11" customFormat="1" ht="30" hidden="1" customHeight="1" outlineLevel="1" x14ac:dyDescent="0.2">
      <c r="A159" s="50" t="s">
        <v>57</v>
      </c>
      <c r="B159" s="20"/>
      <c r="C159" s="23">
        <f>SUM(E159:AI159)</f>
        <v>0</v>
      </c>
      <c r="D159" s="13" t="e">
        <f t="shared" ref="D159:D199" si="36">C159/B159</f>
        <v>#DIV/0!</v>
      </c>
      <c r="E159" s="34"/>
      <c r="F159" s="34"/>
      <c r="G159" s="34"/>
      <c r="H159" s="34"/>
      <c r="I159" s="34"/>
      <c r="J159" s="34"/>
      <c r="K159" s="78"/>
      <c r="L159" s="78"/>
      <c r="M159" s="34"/>
      <c r="N159" s="34"/>
      <c r="O159" s="34"/>
      <c r="P159" s="34"/>
      <c r="Q159" s="34"/>
      <c r="R159" s="34"/>
      <c r="S159" s="78"/>
      <c r="T159" s="78"/>
      <c r="U159" s="78"/>
      <c r="V159" s="34"/>
      <c r="W159" s="34"/>
      <c r="X159" s="78"/>
      <c r="Y159" s="78"/>
      <c r="Z159" s="34"/>
      <c r="AA159" s="34"/>
      <c r="AB159" s="34"/>
      <c r="AC159" s="34"/>
      <c r="AD159" s="78"/>
      <c r="AE159" s="34"/>
      <c r="AF159" s="78"/>
      <c r="AG159" s="78"/>
      <c r="AH159" s="78"/>
      <c r="AI159" s="34"/>
    </row>
    <row r="160" spans="1:36" s="11" customFormat="1" ht="19.149999999999999" hidden="1" customHeight="1" x14ac:dyDescent="0.2">
      <c r="A160" s="12" t="s">
        <v>117</v>
      </c>
      <c r="B160" s="28" t="e">
        <f>B159/B158</f>
        <v>#DIV/0!</v>
      </c>
      <c r="C160" s="28" t="e">
        <f>C159/C158</f>
        <v>#DIV/0!</v>
      </c>
      <c r="D160" s="13"/>
      <c r="E160" s="30" t="e">
        <f t="shared" ref="E160:AI160" si="37">E159/E158</f>
        <v>#DIV/0!</v>
      </c>
      <c r="F160" s="30" t="e">
        <f t="shared" si="37"/>
        <v>#DIV/0!</v>
      </c>
      <c r="G160" s="30" t="e">
        <f t="shared" si="37"/>
        <v>#DIV/0!</v>
      </c>
      <c r="H160" s="30" t="e">
        <f t="shared" si="37"/>
        <v>#DIV/0!</v>
      </c>
      <c r="I160" s="30" t="e">
        <f t="shared" si="37"/>
        <v>#DIV/0!</v>
      </c>
      <c r="J160" s="30" t="e">
        <f t="shared" si="37"/>
        <v>#DIV/0!</v>
      </c>
      <c r="K160" s="30"/>
      <c r="L160" s="30"/>
      <c r="M160" s="30" t="e">
        <f t="shared" si="37"/>
        <v>#DIV/0!</v>
      </c>
      <c r="N160" s="30" t="e">
        <f t="shared" si="37"/>
        <v>#DIV/0!</v>
      </c>
      <c r="O160" s="30" t="e">
        <f t="shared" si="37"/>
        <v>#DIV/0!</v>
      </c>
      <c r="P160" s="30" t="e">
        <f t="shared" si="37"/>
        <v>#DIV/0!</v>
      </c>
      <c r="Q160" s="30" t="e">
        <f t="shared" si="37"/>
        <v>#DIV/0!</v>
      </c>
      <c r="R160" s="30" t="e">
        <f t="shared" si="37"/>
        <v>#DIV/0!</v>
      </c>
      <c r="S160" s="30"/>
      <c r="T160" s="30"/>
      <c r="U160" s="30"/>
      <c r="V160" s="30" t="e">
        <f t="shared" si="37"/>
        <v>#DIV/0!</v>
      </c>
      <c r="W160" s="30" t="e">
        <f t="shared" si="37"/>
        <v>#DIV/0!</v>
      </c>
      <c r="X160" s="30"/>
      <c r="Y160" s="30"/>
      <c r="Z160" s="30" t="e">
        <f t="shared" si="37"/>
        <v>#DIV/0!</v>
      </c>
      <c r="AA160" s="30" t="e">
        <f t="shared" si="37"/>
        <v>#DIV/0!</v>
      </c>
      <c r="AB160" s="30" t="e">
        <f t="shared" si="37"/>
        <v>#DIV/0!</v>
      </c>
      <c r="AC160" s="30" t="e">
        <f t="shared" si="37"/>
        <v>#DIV/0!</v>
      </c>
      <c r="AD160" s="30"/>
      <c r="AE160" s="30" t="e">
        <f t="shared" si="37"/>
        <v>#DIV/0!</v>
      </c>
      <c r="AF160" s="30"/>
      <c r="AG160" s="30"/>
      <c r="AH160" s="30"/>
      <c r="AI160" s="30" t="e">
        <f t="shared" si="37"/>
        <v>#DIV/0!</v>
      </c>
    </row>
    <row r="161" spans="1:35" s="72" customFormat="1" ht="21" hidden="1" customHeight="1" x14ac:dyDescent="0.2">
      <c r="A161" s="70" t="s">
        <v>48</v>
      </c>
      <c r="B161" s="71">
        <f>B158-B159</f>
        <v>0</v>
      </c>
      <c r="C161" s="71">
        <f>C158-C159</f>
        <v>0</v>
      </c>
      <c r="D161" s="71"/>
      <c r="E161" s="71">
        <f t="shared" ref="E161:AI161" si="38">E158-E159</f>
        <v>0</v>
      </c>
      <c r="F161" s="71">
        <f t="shared" si="38"/>
        <v>0</v>
      </c>
      <c r="G161" s="71">
        <f t="shared" si="38"/>
        <v>0</v>
      </c>
      <c r="H161" s="71">
        <f t="shared" si="38"/>
        <v>0</v>
      </c>
      <c r="I161" s="71">
        <f t="shared" si="38"/>
        <v>0</v>
      </c>
      <c r="J161" s="71">
        <f t="shared" si="38"/>
        <v>0</v>
      </c>
      <c r="K161" s="71"/>
      <c r="L161" s="71"/>
      <c r="M161" s="71">
        <f t="shared" si="38"/>
        <v>0</v>
      </c>
      <c r="N161" s="71">
        <f t="shared" si="38"/>
        <v>0</v>
      </c>
      <c r="O161" s="71">
        <f t="shared" si="38"/>
        <v>0</v>
      </c>
      <c r="P161" s="71">
        <f t="shared" si="38"/>
        <v>0</v>
      </c>
      <c r="Q161" s="71">
        <f t="shared" si="38"/>
        <v>0</v>
      </c>
      <c r="R161" s="71">
        <f t="shared" si="38"/>
        <v>0</v>
      </c>
      <c r="S161" s="71"/>
      <c r="T161" s="71"/>
      <c r="U161" s="71"/>
      <c r="V161" s="71">
        <f t="shared" si="38"/>
        <v>0</v>
      </c>
      <c r="W161" s="71">
        <f t="shared" si="38"/>
        <v>0</v>
      </c>
      <c r="X161" s="71"/>
      <c r="Y161" s="71"/>
      <c r="Z161" s="71">
        <f t="shared" si="38"/>
        <v>0</v>
      </c>
      <c r="AA161" s="71">
        <f t="shared" si="38"/>
        <v>0</v>
      </c>
      <c r="AB161" s="71">
        <f t="shared" si="38"/>
        <v>0</v>
      </c>
      <c r="AC161" s="71">
        <f t="shared" si="38"/>
        <v>0</v>
      </c>
      <c r="AD161" s="71"/>
      <c r="AE161" s="71">
        <f t="shared" si="38"/>
        <v>0</v>
      </c>
      <c r="AF161" s="71"/>
      <c r="AG161" s="71"/>
      <c r="AH161" s="71"/>
      <c r="AI161" s="71">
        <f t="shared" si="38"/>
        <v>0</v>
      </c>
    </row>
    <row r="162" spans="1:35" s="11" customFormat="1" ht="22.9" hidden="1" customHeight="1" x14ac:dyDescent="0.2">
      <c r="A162" s="12" t="s">
        <v>118</v>
      </c>
      <c r="B162" s="34"/>
      <c r="C162" s="22"/>
      <c r="D162" s="14" t="e">
        <f t="shared" si="36"/>
        <v>#DIV/0!</v>
      </c>
      <c r="E162" s="34"/>
      <c r="F162" s="34"/>
      <c r="G162" s="34"/>
      <c r="H162" s="34"/>
      <c r="I162" s="34"/>
      <c r="J162" s="34"/>
      <c r="K162" s="78"/>
      <c r="L162" s="78"/>
      <c r="M162" s="34"/>
      <c r="N162" s="34"/>
      <c r="O162" s="34"/>
      <c r="P162" s="34"/>
      <c r="Q162" s="34"/>
      <c r="R162" s="34"/>
      <c r="S162" s="78"/>
      <c r="T162" s="78"/>
      <c r="U162" s="78"/>
      <c r="V162" s="34"/>
      <c r="W162" s="34"/>
      <c r="X162" s="78"/>
      <c r="Y162" s="78"/>
      <c r="Z162" s="34"/>
      <c r="AA162" s="34"/>
      <c r="AB162" s="34"/>
      <c r="AC162" s="34"/>
      <c r="AD162" s="78"/>
      <c r="AE162" s="34"/>
      <c r="AF162" s="78"/>
      <c r="AG162" s="78"/>
      <c r="AH162" s="78"/>
      <c r="AI162" s="34"/>
    </row>
    <row r="163" spans="1:35" s="11" customFormat="1" ht="30" hidden="1" customHeight="1" x14ac:dyDescent="0.2">
      <c r="A163" s="27" t="s">
        <v>58</v>
      </c>
      <c r="B163" s="20"/>
      <c r="C163" s="23">
        <f>SUM(E163:AI163)</f>
        <v>0</v>
      </c>
      <c r="D163" s="13" t="e">
        <f t="shared" si="36"/>
        <v>#DIV/0!</v>
      </c>
      <c r="E163" s="34"/>
      <c r="F163" s="34"/>
      <c r="G163" s="34"/>
      <c r="H163" s="34"/>
      <c r="I163" s="34"/>
      <c r="J163" s="34"/>
      <c r="K163" s="78"/>
      <c r="L163" s="78"/>
      <c r="M163" s="34"/>
      <c r="N163" s="34"/>
      <c r="O163" s="34"/>
      <c r="P163" s="34"/>
      <c r="Q163" s="34"/>
      <c r="R163" s="34"/>
      <c r="S163" s="78"/>
      <c r="T163" s="78"/>
      <c r="U163" s="78"/>
      <c r="V163" s="34"/>
      <c r="W163" s="34"/>
      <c r="X163" s="78"/>
      <c r="Y163" s="78"/>
      <c r="Z163" s="34"/>
      <c r="AA163" s="34"/>
      <c r="AB163" s="34"/>
      <c r="AC163" s="34"/>
      <c r="AD163" s="78"/>
      <c r="AE163" s="34"/>
      <c r="AF163" s="78"/>
      <c r="AG163" s="78"/>
      <c r="AH163" s="78"/>
      <c r="AI163" s="34"/>
    </row>
    <row r="164" spans="1:35" s="11" customFormat="1" ht="31.15" hidden="1" customHeight="1" x14ac:dyDescent="0.2">
      <c r="A164" s="12" t="s">
        <v>5</v>
      </c>
      <c r="B164" s="13" t="e">
        <f>B163/B162</f>
        <v>#DIV/0!</v>
      </c>
      <c r="C164" s="8" t="e">
        <f>C163/C162</f>
        <v>#DIV/0!</v>
      </c>
      <c r="D164" s="13"/>
      <c r="E164" s="24" t="e">
        <f t="shared" ref="E164:AI164" si="39">E163/E162</f>
        <v>#DIV/0!</v>
      </c>
      <c r="F164" s="24" t="e">
        <f t="shared" si="39"/>
        <v>#DIV/0!</v>
      </c>
      <c r="G164" s="24" t="e">
        <f t="shared" si="39"/>
        <v>#DIV/0!</v>
      </c>
      <c r="H164" s="24" t="e">
        <f t="shared" si="39"/>
        <v>#DIV/0!</v>
      </c>
      <c r="I164" s="24" t="e">
        <f t="shared" si="39"/>
        <v>#DIV/0!</v>
      </c>
      <c r="J164" s="24" t="e">
        <f t="shared" si="39"/>
        <v>#DIV/0!</v>
      </c>
      <c r="K164" s="24"/>
      <c r="L164" s="24"/>
      <c r="M164" s="24" t="e">
        <f t="shared" si="39"/>
        <v>#DIV/0!</v>
      </c>
      <c r="N164" s="24" t="e">
        <f t="shared" si="39"/>
        <v>#DIV/0!</v>
      </c>
      <c r="O164" s="24" t="e">
        <f t="shared" si="39"/>
        <v>#DIV/0!</v>
      </c>
      <c r="P164" s="24" t="e">
        <f t="shared" si="39"/>
        <v>#DIV/0!</v>
      </c>
      <c r="Q164" s="24" t="e">
        <f t="shared" si="39"/>
        <v>#DIV/0!</v>
      </c>
      <c r="R164" s="24" t="e">
        <f t="shared" si="39"/>
        <v>#DIV/0!</v>
      </c>
      <c r="S164" s="24"/>
      <c r="T164" s="24"/>
      <c r="U164" s="24"/>
      <c r="V164" s="24" t="e">
        <f t="shared" si="39"/>
        <v>#DIV/0!</v>
      </c>
      <c r="W164" s="24" t="e">
        <f t="shared" si="39"/>
        <v>#DIV/0!</v>
      </c>
      <c r="X164" s="24"/>
      <c r="Y164" s="24"/>
      <c r="Z164" s="24" t="e">
        <f t="shared" si="39"/>
        <v>#DIV/0!</v>
      </c>
      <c r="AA164" s="24" t="e">
        <f t="shared" si="39"/>
        <v>#DIV/0!</v>
      </c>
      <c r="AB164" s="24" t="e">
        <f t="shared" si="39"/>
        <v>#DIV/0!</v>
      </c>
      <c r="AC164" s="24" t="e">
        <f t="shared" si="39"/>
        <v>#DIV/0!</v>
      </c>
      <c r="AD164" s="24"/>
      <c r="AE164" s="24" t="e">
        <f t="shared" si="39"/>
        <v>#DIV/0!</v>
      </c>
      <c r="AF164" s="24"/>
      <c r="AG164" s="24"/>
      <c r="AH164" s="24"/>
      <c r="AI164" s="24" t="e">
        <f t="shared" si="39"/>
        <v>#DIV/0!</v>
      </c>
    </row>
    <row r="165" spans="1:35" s="11" customFormat="1" ht="30" hidden="1" customHeight="1" x14ac:dyDescent="0.2">
      <c r="A165" s="27" t="s">
        <v>50</v>
      </c>
      <c r="B165" s="55" t="e">
        <f>B163/B159*10</f>
        <v>#DIV/0!</v>
      </c>
      <c r="C165" s="55" t="e">
        <f>C163/C159*10</f>
        <v>#DIV/0!</v>
      </c>
      <c r="D165" s="13" t="e">
        <f t="shared" si="36"/>
        <v>#DIV/0!</v>
      </c>
      <c r="E165" s="53" t="e">
        <f t="shared" ref="E165:R165" si="40">E163/E159*10</f>
        <v>#DIV/0!</v>
      </c>
      <c r="F165" s="53" t="e">
        <f t="shared" si="40"/>
        <v>#DIV/0!</v>
      </c>
      <c r="G165" s="53" t="e">
        <f t="shared" si="40"/>
        <v>#DIV/0!</v>
      </c>
      <c r="H165" s="53" t="e">
        <f t="shared" si="40"/>
        <v>#DIV/0!</v>
      </c>
      <c r="I165" s="53" t="e">
        <f t="shared" si="40"/>
        <v>#DIV/0!</v>
      </c>
      <c r="J165" s="53" t="e">
        <f t="shared" si="40"/>
        <v>#DIV/0!</v>
      </c>
      <c r="K165" s="53"/>
      <c r="L165" s="53"/>
      <c r="M165" s="53" t="e">
        <f t="shared" si="40"/>
        <v>#DIV/0!</v>
      </c>
      <c r="N165" s="53" t="e">
        <f t="shared" si="40"/>
        <v>#DIV/0!</v>
      </c>
      <c r="O165" s="53" t="e">
        <f t="shared" si="40"/>
        <v>#DIV/0!</v>
      </c>
      <c r="P165" s="53" t="e">
        <f t="shared" si="40"/>
        <v>#DIV/0!</v>
      </c>
      <c r="Q165" s="53" t="e">
        <f t="shared" si="40"/>
        <v>#DIV/0!</v>
      </c>
      <c r="R165" s="53" t="e">
        <f t="shared" si="40"/>
        <v>#DIV/0!</v>
      </c>
      <c r="S165" s="53"/>
      <c r="T165" s="53"/>
      <c r="U165" s="53"/>
      <c r="V165" s="53" t="e">
        <f t="shared" ref="V165:AB165" si="41">V163/V159*10</f>
        <v>#DIV/0!</v>
      </c>
      <c r="W165" s="53" t="e">
        <f t="shared" si="41"/>
        <v>#DIV/0!</v>
      </c>
      <c r="X165" s="53"/>
      <c r="Y165" s="53"/>
      <c r="Z165" s="53" t="e">
        <f t="shared" si="41"/>
        <v>#DIV/0!</v>
      </c>
      <c r="AA165" s="53" t="e">
        <f t="shared" si="41"/>
        <v>#DIV/0!</v>
      </c>
      <c r="AB165" s="53" t="e">
        <f t="shared" si="41"/>
        <v>#DIV/0!</v>
      </c>
      <c r="AC165" s="53" t="e">
        <f>AC163/AC159*10</f>
        <v>#DIV/0!</v>
      </c>
      <c r="AD165" s="53"/>
      <c r="AE165" s="53" t="e">
        <f>AE163/AE159*10</f>
        <v>#DIV/0!</v>
      </c>
      <c r="AF165" s="53"/>
      <c r="AG165" s="53"/>
      <c r="AH165" s="53"/>
      <c r="AI165" s="53" t="e">
        <f>AI163/AI159*10</f>
        <v>#DIV/0!</v>
      </c>
    </row>
    <row r="166" spans="1:35" s="11" customFormat="1" ht="30" hidden="1" customHeight="1" outlineLevel="1" x14ac:dyDescent="0.2">
      <c r="A166" s="10" t="s">
        <v>59</v>
      </c>
      <c r="B166" s="7"/>
      <c r="C166" s="23" t="e">
        <f>E166+F166+G166+H166+I166+J166+M166+N166+O166+P166+Q166+R166+V166+W166+Z166+AA166+#REF!+AB166+AC166+AE166+AI166</f>
        <v>#REF!</v>
      </c>
      <c r="D166" s="13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</row>
    <row r="167" spans="1:35" s="11" customFormat="1" ht="30" hidden="1" customHeight="1" x14ac:dyDescent="0.2">
      <c r="A167" s="10" t="s">
        <v>60</v>
      </c>
      <c r="B167" s="52"/>
      <c r="C167" s="23">
        <f>SUM(E167:AI167)</f>
        <v>0</v>
      </c>
      <c r="D167" s="13"/>
      <c r="E167" s="53"/>
      <c r="F167" s="53"/>
      <c r="G167" s="54"/>
      <c r="H167" s="53"/>
      <c r="I167" s="53"/>
      <c r="J167" s="53"/>
      <c r="K167" s="53"/>
      <c r="L167" s="53"/>
      <c r="M167" s="53"/>
      <c r="N167" s="22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49"/>
      <c r="AB167" s="53"/>
      <c r="AC167" s="53"/>
      <c r="AD167" s="53"/>
      <c r="AE167" s="52"/>
      <c r="AF167" s="52"/>
      <c r="AG167" s="52"/>
      <c r="AH167" s="52"/>
      <c r="AI167" s="53"/>
    </row>
    <row r="168" spans="1:35" s="11" customFormat="1" ht="30" hidden="1" customHeight="1" outlineLevel="1" x14ac:dyDescent="0.2">
      <c r="A168" s="10" t="s">
        <v>61</v>
      </c>
      <c r="B168" s="51"/>
      <c r="C168" s="51" t="e">
        <f>C166-C167</f>
        <v>#REF!</v>
      </c>
      <c r="D168" s="13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</row>
    <row r="169" spans="1:35" s="11" customFormat="1" ht="30" hidden="1" customHeight="1" outlineLevel="1" x14ac:dyDescent="0.2">
      <c r="A169" s="50" t="s">
        <v>109</v>
      </c>
      <c r="B169" s="20"/>
      <c r="C169" s="23">
        <f>SUM(E169:AI169)</f>
        <v>0</v>
      </c>
      <c r="D169" s="13" t="e">
        <f t="shared" si="36"/>
        <v>#DIV/0!</v>
      </c>
      <c r="E169" s="34"/>
      <c r="F169" s="34"/>
      <c r="G169" s="34"/>
      <c r="H169" s="34"/>
      <c r="I169" s="34"/>
      <c r="J169" s="34"/>
      <c r="K169" s="78"/>
      <c r="L169" s="78"/>
      <c r="M169" s="34"/>
      <c r="N169" s="34"/>
      <c r="O169" s="34"/>
      <c r="P169" s="34"/>
      <c r="Q169" s="34"/>
      <c r="R169" s="34"/>
      <c r="S169" s="78"/>
      <c r="T169" s="78"/>
      <c r="U169" s="78"/>
      <c r="V169" s="34"/>
      <c r="W169" s="34"/>
      <c r="X169" s="78"/>
      <c r="Y169" s="78"/>
      <c r="Z169" s="34"/>
      <c r="AA169" s="34"/>
      <c r="AB169" s="34"/>
      <c r="AC169" s="34"/>
      <c r="AD169" s="78"/>
      <c r="AE169" s="34"/>
      <c r="AF169" s="78"/>
      <c r="AG169" s="78"/>
      <c r="AH169" s="78"/>
      <c r="AI169" s="34"/>
    </row>
    <row r="170" spans="1:35" s="11" customFormat="1" ht="27" hidden="1" customHeight="1" x14ac:dyDescent="0.2">
      <c r="A170" s="12" t="s">
        <v>117</v>
      </c>
      <c r="B170" s="28" t="e">
        <f>B169/B168</f>
        <v>#DIV/0!</v>
      </c>
      <c r="C170" s="28" t="e">
        <f>C169/C168</f>
        <v>#REF!</v>
      </c>
      <c r="D170" s="13"/>
      <c r="E170" s="24" t="e">
        <f>E169/E168</f>
        <v>#DIV/0!</v>
      </c>
      <c r="F170" s="24" t="e">
        <f t="shared" ref="F170:AI170" si="42">F169/F168</f>
        <v>#DIV/0!</v>
      </c>
      <c r="G170" s="24" t="e">
        <f t="shared" si="42"/>
        <v>#DIV/0!</v>
      </c>
      <c r="H170" s="24" t="e">
        <f t="shared" si="42"/>
        <v>#DIV/0!</v>
      </c>
      <c r="I170" s="24" t="e">
        <f t="shared" si="42"/>
        <v>#DIV/0!</v>
      </c>
      <c r="J170" s="24" t="e">
        <f t="shared" si="42"/>
        <v>#DIV/0!</v>
      </c>
      <c r="K170" s="24"/>
      <c r="L170" s="24"/>
      <c r="M170" s="24" t="e">
        <f t="shared" si="42"/>
        <v>#DIV/0!</v>
      </c>
      <c r="N170" s="24" t="e">
        <f t="shared" si="42"/>
        <v>#DIV/0!</v>
      </c>
      <c r="O170" s="24" t="e">
        <f t="shared" si="42"/>
        <v>#DIV/0!</v>
      </c>
      <c r="P170" s="24" t="e">
        <f t="shared" si="42"/>
        <v>#DIV/0!</v>
      </c>
      <c r="Q170" s="24" t="e">
        <f t="shared" si="42"/>
        <v>#DIV/0!</v>
      </c>
      <c r="R170" s="24" t="e">
        <f t="shared" si="42"/>
        <v>#DIV/0!</v>
      </c>
      <c r="S170" s="24"/>
      <c r="T170" s="24"/>
      <c r="U170" s="24"/>
      <c r="V170" s="24"/>
      <c r="W170" s="24" t="e">
        <f t="shared" si="42"/>
        <v>#DIV/0!</v>
      </c>
      <c r="X170" s="24"/>
      <c r="Y170" s="24"/>
      <c r="Z170" s="24" t="e">
        <f t="shared" si="42"/>
        <v>#DIV/0!</v>
      </c>
      <c r="AA170" s="24" t="e">
        <f t="shared" si="42"/>
        <v>#DIV/0!</v>
      </c>
      <c r="AB170" s="24" t="e">
        <f t="shared" si="42"/>
        <v>#DIV/0!</v>
      </c>
      <c r="AC170" s="24" t="e">
        <f t="shared" si="42"/>
        <v>#DIV/0!</v>
      </c>
      <c r="AD170" s="24"/>
      <c r="AE170" s="24" t="e">
        <f t="shared" si="42"/>
        <v>#DIV/0!</v>
      </c>
      <c r="AF170" s="24"/>
      <c r="AG170" s="24"/>
      <c r="AH170" s="24"/>
      <c r="AI170" s="24" t="e">
        <f t="shared" si="42"/>
        <v>#DIV/0!</v>
      </c>
    </row>
    <row r="171" spans="1:35" s="11" customFormat="1" ht="31.15" hidden="1" customHeight="1" x14ac:dyDescent="0.2">
      <c r="A171" s="12" t="s">
        <v>119</v>
      </c>
      <c r="B171" s="34"/>
      <c r="C171" s="34"/>
      <c r="D171" s="14" t="e">
        <f t="shared" si="36"/>
        <v>#DIV/0!</v>
      </c>
      <c r="E171" s="34"/>
      <c r="F171" s="34"/>
      <c r="G171" s="34"/>
      <c r="H171" s="34"/>
      <c r="I171" s="34"/>
      <c r="J171" s="34"/>
      <c r="K171" s="78"/>
      <c r="L171" s="78"/>
      <c r="M171" s="34"/>
      <c r="N171" s="34"/>
      <c r="O171" s="34"/>
      <c r="P171" s="34"/>
      <c r="Q171" s="34"/>
      <c r="R171" s="34"/>
      <c r="S171" s="78"/>
      <c r="T171" s="78"/>
      <c r="U171" s="78"/>
      <c r="V171" s="34"/>
      <c r="W171" s="34"/>
      <c r="X171" s="78"/>
      <c r="Y171" s="78"/>
      <c r="Z171" s="34"/>
      <c r="AA171" s="34"/>
      <c r="AB171" s="34"/>
      <c r="AC171" s="34"/>
      <c r="AD171" s="78"/>
      <c r="AE171" s="34"/>
      <c r="AF171" s="78"/>
      <c r="AG171" s="78"/>
      <c r="AH171" s="78"/>
      <c r="AI171" s="34"/>
    </row>
    <row r="172" spans="1:35" s="11" customFormat="1" ht="30" hidden="1" customHeight="1" x14ac:dyDescent="0.2">
      <c r="A172" s="27" t="s">
        <v>62</v>
      </c>
      <c r="B172" s="20"/>
      <c r="C172" s="23">
        <f>SUM(E172:AI172)</f>
        <v>0</v>
      </c>
      <c r="D172" s="13" t="e">
        <f t="shared" si="36"/>
        <v>#DIV/0!</v>
      </c>
      <c r="E172" s="34"/>
      <c r="F172" s="34"/>
      <c r="G172" s="34"/>
      <c r="H172" s="34"/>
      <c r="I172" s="34"/>
      <c r="J172" s="34"/>
      <c r="K172" s="78"/>
      <c r="L172" s="78"/>
      <c r="M172" s="34"/>
      <c r="N172" s="34"/>
      <c r="O172" s="34"/>
      <c r="P172" s="34"/>
      <c r="Q172" s="34"/>
      <c r="R172" s="34"/>
      <c r="S172" s="78"/>
      <c r="T172" s="78"/>
      <c r="U172" s="78"/>
      <c r="V172" s="34"/>
      <c r="W172" s="34"/>
      <c r="X172" s="78"/>
      <c r="Y172" s="78"/>
      <c r="Z172" s="34"/>
      <c r="AA172" s="34"/>
      <c r="AB172" s="34"/>
      <c r="AC172" s="34"/>
      <c r="AD172" s="78"/>
      <c r="AE172" s="34"/>
      <c r="AF172" s="78"/>
      <c r="AG172" s="78"/>
      <c r="AH172" s="78"/>
      <c r="AI172" s="34"/>
    </row>
    <row r="173" spans="1:35" s="11" customFormat="1" ht="30" hidden="1" customHeight="1" x14ac:dyDescent="0.2">
      <c r="A173" s="12" t="s">
        <v>5</v>
      </c>
      <c r="B173" s="25" t="e">
        <f>B172/B171</f>
        <v>#DIV/0!</v>
      </c>
      <c r="C173" s="25" t="e">
        <f>C172/C171</f>
        <v>#DIV/0!</v>
      </c>
      <c r="D173" s="8"/>
      <c r="E173" s="25" t="e">
        <f t="shared" ref="E173:O173" si="43">E172/E171</f>
        <v>#DIV/0!</v>
      </c>
      <c r="F173" s="25" t="e">
        <f t="shared" si="43"/>
        <v>#DIV/0!</v>
      </c>
      <c r="G173" s="25" t="e">
        <f t="shared" si="43"/>
        <v>#DIV/0!</v>
      </c>
      <c r="H173" s="25" t="e">
        <f t="shared" si="43"/>
        <v>#DIV/0!</v>
      </c>
      <c r="I173" s="25" t="e">
        <f t="shared" si="43"/>
        <v>#DIV/0!</v>
      </c>
      <c r="J173" s="25" t="e">
        <f t="shared" si="43"/>
        <v>#DIV/0!</v>
      </c>
      <c r="K173" s="77"/>
      <c r="L173" s="77"/>
      <c r="M173" s="25" t="e">
        <f t="shared" si="43"/>
        <v>#DIV/0!</v>
      </c>
      <c r="N173" s="25" t="e">
        <f t="shared" si="43"/>
        <v>#DIV/0!</v>
      </c>
      <c r="O173" s="25" t="e">
        <f t="shared" si="43"/>
        <v>#DIV/0!</v>
      </c>
      <c r="P173" s="25"/>
      <c r="Q173" s="25" t="e">
        <f>Q172/Q171</f>
        <v>#DIV/0!</v>
      </c>
      <c r="R173" s="25" t="e">
        <f>R172/R171</f>
        <v>#DIV/0!</v>
      </c>
      <c r="S173" s="77"/>
      <c r="T173" s="77"/>
      <c r="U173" s="77"/>
      <c r="V173" s="25"/>
      <c r="W173" s="25" t="e">
        <f>W172/W171</f>
        <v>#DIV/0!</v>
      </c>
      <c r="X173" s="77"/>
      <c r="Y173" s="77"/>
      <c r="Z173" s="25" t="e">
        <f>Z172/Z171</f>
        <v>#DIV/0!</v>
      </c>
      <c r="AA173" s="25" t="e">
        <f>AA172/AA171</f>
        <v>#DIV/0!</v>
      </c>
      <c r="AB173" s="25"/>
      <c r="AC173" s="25" t="e">
        <f>AC172/AC171</f>
        <v>#DIV/0!</v>
      </c>
      <c r="AD173" s="77"/>
      <c r="AE173" s="25" t="e">
        <f>AE172/AE171</f>
        <v>#DIV/0!</v>
      </c>
      <c r="AF173" s="77"/>
      <c r="AG173" s="77"/>
      <c r="AH173" s="77"/>
      <c r="AI173" s="25" t="e">
        <f>AI172/AI171</f>
        <v>#DIV/0!</v>
      </c>
    </row>
    <row r="174" spans="1:35" s="11" customFormat="1" ht="30" hidden="1" customHeight="1" x14ac:dyDescent="0.2">
      <c r="A174" s="27" t="s">
        <v>50</v>
      </c>
      <c r="B174" s="55" t="e">
        <f>B172/B169*10</f>
        <v>#DIV/0!</v>
      </c>
      <c r="C174" s="55" t="e">
        <f>C172/C169*10</f>
        <v>#DIV/0!</v>
      </c>
      <c r="D174" s="13" t="e">
        <f t="shared" si="36"/>
        <v>#DIV/0!</v>
      </c>
      <c r="E174" s="53" t="e">
        <f>E172/E169*10</f>
        <v>#DIV/0!</v>
      </c>
      <c r="F174" s="53" t="e">
        <f>F172/F169*10</f>
        <v>#DIV/0!</v>
      </c>
      <c r="G174" s="53" t="e">
        <f>G172/G169*10</f>
        <v>#DIV/0!</v>
      </c>
      <c r="H174" s="53" t="e">
        <f t="shared" ref="H174:P174" si="44">H172/H169*10</f>
        <v>#DIV/0!</v>
      </c>
      <c r="I174" s="53" t="e">
        <f t="shared" si="44"/>
        <v>#DIV/0!</v>
      </c>
      <c r="J174" s="53" t="e">
        <f t="shared" si="44"/>
        <v>#DIV/0!</v>
      </c>
      <c r="K174" s="53"/>
      <c r="L174" s="53"/>
      <c r="M174" s="53" t="e">
        <f t="shared" si="44"/>
        <v>#DIV/0!</v>
      </c>
      <c r="N174" s="53" t="e">
        <f t="shared" si="44"/>
        <v>#DIV/0!</v>
      </c>
      <c r="O174" s="53" t="e">
        <f t="shared" si="44"/>
        <v>#DIV/0!</v>
      </c>
      <c r="P174" s="53" t="e">
        <f t="shared" si="44"/>
        <v>#DIV/0!</v>
      </c>
      <c r="Q174" s="53" t="e">
        <f>Q172/Q169*10</f>
        <v>#DIV/0!</v>
      </c>
      <c r="R174" s="53" t="e">
        <f>R172/R169*10</f>
        <v>#DIV/0!</v>
      </c>
      <c r="S174" s="53"/>
      <c r="T174" s="53"/>
      <c r="U174" s="53"/>
      <c r="V174" s="53"/>
      <c r="W174" s="53" t="e">
        <f t="shared" ref="W174:AI174" si="45">W172/W169*10</f>
        <v>#DIV/0!</v>
      </c>
      <c r="X174" s="53"/>
      <c r="Y174" s="53"/>
      <c r="Z174" s="53" t="e">
        <f t="shared" si="45"/>
        <v>#DIV/0!</v>
      </c>
      <c r="AA174" s="53" t="e">
        <f t="shared" si="45"/>
        <v>#DIV/0!</v>
      </c>
      <c r="AB174" s="53" t="e">
        <f t="shared" si="45"/>
        <v>#DIV/0!</v>
      </c>
      <c r="AC174" s="53" t="e">
        <f t="shared" si="45"/>
        <v>#DIV/0!</v>
      </c>
      <c r="AD174" s="53"/>
      <c r="AE174" s="53" t="e">
        <f t="shared" si="45"/>
        <v>#DIV/0!</v>
      </c>
      <c r="AF174" s="53"/>
      <c r="AG174" s="53"/>
      <c r="AH174" s="53"/>
      <c r="AI174" s="53" t="e">
        <f t="shared" si="45"/>
        <v>#DIV/0!</v>
      </c>
    </row>
    <row r="175" spans="1:35" s="11" customFormat="1" ht="30" hidden="1" customHeight="1" outlineLevel="1" x14ac:dyDescent="0.2">
      <c r="A175" s="50" t="s">
        <v>110</v>
      </c>
      <c r="B175" s="20"/>
      <c r="C175" s="23">
        <f>SUM(E175:AI175)</f>
        <v>0</v>
      </c>
      <c r="D175" s="13" t="e">
        <f t="shared" si="36"/>
        <v>#DIV/0!</v>
      </c>
      <c r="E175" s="33"/>
      <c r="F175" s="32"/>
      <c r="G175" s="5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56"/>
      <c r="AA175" s="32"/>
      <c r="AB175" s="32"/>
      <c r="AC175" s="32"/>
      <c r="AD175" s="32"/>
      <c r="AE175" s="32"/>
      <c r="AF175" s="32"/>
      <c r="AG175" s="32"/>
      <c r="AH175" s="32"/>
      <c r="AI175" s="32"/>
    </row>
    <row r="176" spans="1:35" s="11" customFormat="1" ht="30" hidden="1" customHeight="1" x14ac:dyDescent="0.2">
      <c r="A176" s="27" t="s">
        <v>111</v>
      </c>
      <c r="B176" s="20"/>
      <c r="C176" s="23">
        <f>SUM(E176:AI176)</f>
        <v>0</v>
      </c>
      <c r="D176" s="13" t="e">
        <f t="shared" si="36"/>
        <v>#DIV/0!</v>
      </c>
      <c r="E176" s="33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56"/>
      <c r="AA176" s="32"/>
      <c r="AB176" s="32"/>
      <c r="AC176" s="32"/>
      <c r="AD176" s="32"/>
      <c r="AE176" s="32"/>
      <c r="AF176" s="32"/>
      <c r="AG176" s="32"/>
      <c r="AH176" s="32"/>
      <c r="AI176" s="32"/>
    </row>
    <row r="177" spans="1:35" s="11" customFormat="1" ht="30" hidden="1" customHeight="1" x14ac:dyDescent="0.2">
      <c r="A177" s="27" t="s">
        <v>50</v>
      </c>
      <c r="B177" s="55" t="e">
        <f>B176/B175*10</f>
        <v>#DIV/0!</v>
      </c>
      <c r="C177" s="55" t="e">
        <f>C176/C175*10</f>
        <v>#DIV/0!</v>
      </c>
      <c r="D177" s="13" t="e">
        <f t="shared" si="36"/>
        <v>#DIV/0!</v>
      </c>
      <c r="E177" s="33"/>
      <c r="F177" s="53"/>
      <c r="G177" s="53" t="e">
        <f>G176/G175*10</f>
        <v>#DIV/0!</v>
      </c>
      <c r="H177" s="53"/>
      <c r="I177" s="53"/>
      <c r="J177" s="53"/>
      <c r="K177" s="53"/>
      <c r="L177" s="53"/>
      <c r="M177" s="53"/>
      <c r="N177" s="53" t="e">
        <f>N176/N175*10</f>
        <v>#DIV/0!</v>
      </c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33"/>
      <c r="AC177" s="53"/>
      <c r="AD177" s="53"/>
      <c r="AE177" s="33"/>
      <c r="AF177" s="33"/>
      <c r="AG177" s="33"/>
      <c r="AH177" s="33"/>
      <c r="AI177" s="53" t="e">
        <f>AI176/AI175*10</f>
        <v>#DIV/0!</v>
      </c>
    </row>
    <row r="178" spans="1:35" s="11" customFormat="1" ht="30" hidden="1" customHeight="1" outlineLevel="1" x14ac:dyDescent="0.2">
      <c r="A178" s="50" t="s">
        <v>63</v>
      </c>
      <c r="B178" s="17"/>
      <c r="C178" s="48">
        <f>SUM(E178:AI178)</f>
        <v>0</v>
      </c>
      <c r="D178" s="13" t="e">
        <f t="shared" si="36"/>
        <v>#DIV/0!</v>
      </c>
      <c r="E178" s="33"/>
      <c r="F178" s="32"/>
      <c r="G178" s="53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56"/>
      <c r="AA178" s="32"/>
      <c r="AB178" s="32"/>
      <c r="AC178" s="32"/>
      <c r="AD178" s="32"/>
      <c r="AE178" s="32"/>
      <c r="AF178" s="32"/>
      <c r="AG178" s="32"/>
      <c r="AH178" s="32"/>
      <c r="AI178" s="32"/>
    </row>
    <row r="179" spans="1:35" s="11" customFormat="1" ht="30" hidden="1" customHeight="1" x14ac:dyDescent="0.2">
      <c r="A179" s="27" t="s">
        <v>64</v>
      </c>
      <c r="B179" s="17"/>
      <c r="C179" s="48">
        <f>SUM(E179:AI179)</f>
        <v>0</v>
      </c>
      <c r="D179" s="13" t="e">
        <f t="shared" si="36"/>
        <v>#DIV/0!</v>
      </c>
      <c r="E179" s="33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56"/>
      <c r="AA179" s="32"/>
      <c r="AB179" s="32"/>
      <c r="AC179" s="56"/>
      <c r="AD179" s="56"/>
      <c r="AE179" s="32"/>
      <c r="AF179" s="32"/>
      <c r="AG179" s="32"/>
      <c r="AH179" s="32"/>
      <c r="AI179" s="32"/>
    </row>
    <row r="180" spans="1:35" s="11" customFormat="1" ht="30" hidden="1" customHeight="1" x14ac:dyDescent="0.2">
      <c r="A180" s="27" t="s">
        <v>50</v>
      </c>
      <c r="B180" s="55" t="e">
        <f>B179/B178*10</f>
        <v>#DIV/0!</v>
      </c>
      <c r="C180" s="55" t="e">
        <f>C179/C178*10</f>
        <v>#DIV/0!</v>
      </c>
      <c r="D180" s="13" t="e">
        <f t="shared" si="36"/>
        <v>#DIV/0!</v>
      </c>
      <c r="E180" s="33"/>
      <c r="F180" s="53"/>
      <c r="G180" s="53"/>
      <c r="H180" s="53" t="e">
        <f>H179/H178*10</f>
        <v>#DIV/0!</v>
      </c>
      <c r="I180" s="53"/>
      <c r="J180" s="53"/>
      <c r="K180" s="53"/>
      <c r="L180" s="53"/>
      <c r="M180" s="53"/>
      <c r="N180" s="53"/>
      <c r="O180" s="53"/>
      <c r="P180" s="53" t="e">
        <f>P179/P178*10</f>
        <v>#DIV/0!</v>
      </c>
      <c r="Q180" s="53"/>
      <c r="R180" s="53"/>
      <c r="S180" s="53"/>
      <c r="T180" s="53"/>
      <c r="U180" s="53"/>
      <c r="V180" s="53"/>
      <c r="W180" s="53" t="e">
        <f>W179/W178*10</f>
        <v>#DIV/0!</v>
      </c>
      <c r="X180" s="53"/>
      <c r="Y180" s="53"/>
      <c r="Z180" s="53" t="e">
        <f>Z179/Z178*10</f>
        <v>#DIV/0!</v>
      </c>
      <c r="AA180" s="53"/>
      <c r="AB180" s="53"/>
      <c r="AC180" s="53" t="e">
        <f>AC179/AC178*10</f>
        <v>#DIV/0!</v>
      </c>
      <c r="AD180" s="53"/>
      <c r="AE180" s="33"/>
      <c r="AF180" s="33"/>
      <c r="AG180" s="33"/>
      <c r="AH180" s="33"/>
      <c r="AI180" s="33"/>
    </row>
    <row r="181" spans="1:35" s="11" customFormat="1" ht="30" hidden="1" customHeight="1" x14ac:dyDescent="0.2">
      <c r="A181" s="50" t="s">
        <v>96</v>
      </c>
      <c r="B181" s="55"/>
      <c r="C181" s="48">
        <f>SUM(E181:AI181)</f>
        <v>0</v>
      </c>
      <c r="D181" s="13" t="e">
        <f t="shared" si="36"/>
        <v>#DIV/0!</v>
      </c>
      <c r="E181" s="3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33"/>
      <c r="AC181" s="53"/>
      <c r="AD181" s="53"/>
      <c r="AE181" s="33"/>
      <c r="AF181" s="33"/>
      <c r="AG181" s="33"/>
      <c r="AH181" s="33"/>
      <c r="AI181" s="33"/>
    </row>
    <row r="182" spans="1:35" s="11" customFormat="1" ht="30" hidden="1" customHeight="1" x14ac:dyDescent="0.2">
      <c r="A182" s="27" t="s">
        <v>97</v>
      </c>
      <c r="B182" s="55"/>
      <c r="C182" s="48">
        <f>SUM(E182:AI182)</f>
        <v>0</v>
      </c>
      <c r="D182" s="13" t="e">
        <f t="shared" si="36"/>
        <v>#DIV/0!</v>
      </c>
      <c r="E182" s="3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33"/>
      <c r="AC182" s="53"/>
      <c r="AD182" s="53"/>
      <c r="AE182" s="33"/>
      <c r="AF182" s="33"/>
      <c r="AG182" s="33"/>
      <c r="AH182" s="33"/>
      <c r="AI182" s="33"/>
    </row>
    <row r="183" spans="1:35" s="11" customFormat="1" ht="30" hidden="1" customHeight="1" x14ac:dyDescent="0.2">
      <c r="A183" s="27" t="s">
        <v>50</v>
      </c>
      <c r="B183" s="55" t="e">
        <f>B182/B181*10</f>
        <v>#DIV/0!</v>
      </c>
      <c r="C183" s="55" t="e">
        <f>C182/C181*10</f>
        <v>#DIV/0!</v>
      </c>
      <c r="D183" s="13" t="e">
        <f t="shared" si="36"/>
        <v>#DIV/0!</v>
      </c>
      <c r="E183" s="33"/>
      <c r="F183" s="53"/>
      <c r="G183" s="53"/>
      <c r="H183" s="53"/>
      <c r="I183" s="53"/>
      <c r="J183" s="53"/>
      <c r="K183" s="53"/>
      <c r="L183" s="53"/>
      <c r="M183" s="53"/>
      <c r="N183" s="53"/>
      <c r="O183" s="53" t="e">
        <f>O182/O181*10</f>
        <v>#DIV/0!</v>
      </c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 t="e">
        <f>AA182/AA181*10</f>
        <v>#DIV/0!</v>
      </c>
      <c r="AB183" s="33"/>
      <c r="AC183" s="53"/>
      <c r="AD183" s="53"/>
      <c r="AE183" s="33"/>
      <c r="AF183" s="33"/>
      <c r="AG183" s="33"/>
      <c r="AH183" s="33"/>
      <c r="AI183" s="33"/>
    </row>
    <row r="184" spans="1:35" s="11" customFormat="1" ht="30" hidden="1" customHeight="1" x14ac:dyDescent="0.2">
      <c r="A184" s="50" t="s">
        <v>65</v>
      </c>
      <c r="B184" s="23"/>
      <c r="C184" s="23">
        <f>SUM(E184:AI184)</f>
        <v>0</v>
      </c>
      <c r="D184" s="13" t="e">
        <f t="shared" si="36"/>
        <v>#DIV/0!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</row>
    <row r="185" spans="1:35" s="11" customFormat="1" ht="30" hidden="1" customHeight="1" x14ac:dyDescent="0.2">
      <c r="A185" s="27" t="s">
        <v>66</v>
      </c>
      <c r="B185" s="23"/>
      <c r="C185" s="23">
        <f>SUM(E185:AI185)</f>
        <v>0</v>
      </c>
      <c r="D185" s="13" t="e">
        <f t="shared" si="36"/>
        <v>#DIV/0!</v>
      </c>
      <c r="E185" s="32"/>
      <c r="F185" s="30"/>
      <c r="G185" s="53"/>
      <c r="H185" s="22"/>
      <c r="I185" s="22"/>
      <c r="J185" s="22"/>
      <c r="K185" s="22"/>
      <c r="L185" s="22"/>
      <c r="M185" s="22"/>
      <c r="N185" s="33"/>
      <c r="O185" s="33"/>
      <c r="P185" s="30"/>
      <c r="Q185" s="30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0"/>
    </row>
    <row r="186" spans="1:35" s="11" customFormat="1" ht="30" hidden="1" customHeight="1" x14ac:dyDescent="0.2">
      <c r="A186" s="27" t="s">
        <v>50</v>
      </c>
      <c r="B186" s="48" t="e">
        <f>B185/B184*10</f>
        <v>#DIV/0!</v>
      </c>
      <c r="C186" s="48" t="e">
        <f>C185/C184*10</f>
        <v>#DIV/0!</v>
      </c>
      <c r="D186" s="13" t="e">
        <f t="shared" si="36"/>
        <v>#DIV/0!</v>
      </c>
      <c r="E186" s="49" t="e">
        <f>E185/E184*10</f>
        <v>#DIV/0!</v>
      </c>
      <c r="F186" s="49"/>
      <c r="G186" s="49"/>
      <c r="H186" s="49" t="e">
        <f t="shared" ref="H186:O186" si="46">H185/H184*10</f>
        <v>#DIV/0!</v>
      </c>
      <c r="I186" s="49" t="e">
        <f t="shared" si="46"/>
        <v>#DIV/0!</v>
      </c>
      <c r="J186" s="49" t="e">
        <f t="shared" si="46"/>
        <v>#DIV/0!</v>
      </c>
      <c r="K186" s="49"/>
      <c r="L186" s="49"/>
      <c r="M186" s="49" t="e">
        <f t="shared" si="46"/>
        <v>#DIV/0!</v>
      </c>
      <c r="N186" s="49" t="e">
        <f t="shared" si="46"/>
        <v>#DIV/0!</v>
      </c>
      <c r="O186" s="49" t="e">
        <f t="shared" si="46"/>
        <v>#DIV/0!</v>
      </c>
      <c r="P186" s="22"/>
      <c r="Q186" s="22"/>
      <c r="R186" s="49" t="e">
        <f>R185/R184*10</f>
        <v>#DIV/0!</v>
      </c>
      <c r="S186" s="49"/>
      <c r="T186" s="49"/>
      <c r="U186" s="49"/>
      <c r="V186" s="49" t="e">
        <f>V185/V184*10</f>
        <v>#DIV/0!</v>
      </c>
      <c r="W186" s="49"/>
      <c r="X186" s="49"/>
      <c r="Y186" s="49"/>
      <c r="Z186" s="49" t="e">
        <f t="shared" ref="Z186:AE186" si="47">Z185/Z184*10</f>
        <v>#DIV/0!</v>
      </c>
      <c r="AA186" s="49" t="e">
        <f t="shared" si="47"/>
        <v>#DIV/0!</v>
      </c>
      <c r="AB186" s="49" t="e">
        <f t="shared" si="47"/>
        <v>#DIV/0!</v>
      </c>
      <c r="AC186" s="49" t="e">
        <f t="shared" si="47"/>
        <v>#DIV/0!</v>
      </c>
      <c r="AD186" s="49"/>
      <c r="AE186" s="49" t="e">
        <f t="shared" si="47"/>
        <v>#DIV/0!</v>
      </c>
      <c r="AF186" s="49"/>
      <c r="AG186" s="49"/>
      <c r="AH186" s="49"/>
      <c r="AI186" s="22"/>
    </row>
    <row r="187" spans="1:35" s="11" customFormat="1" ht="30" hidden="1" customHeight="1" x14ac:dyDescent="0.2">
      <c r="A187" s="50" t="s">
        <v>115</v>
      </c>
      <c r="B187" s="23"/>
      <c r="C187" s="23">
        <f>SUM(E187:AI187)</f>
        <v>0</v>
      </c>
      <c r="D187" s="13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</row>
    <row r="188" spans="1:35" s="11" customFormat="1" ht="30" hidden="1" customHeight="1" x14ac:dyDescent="0.2">
      <c r="A188" s="27" t="s">
        <v>116</v>
      </c>
      <c r="B188" s="23"/>
      <c r="C188" s="23">
        <f>SUM(E188:AI188)</f>
        <v>0</v>
      </c>
      <c r="D188" s="13"/>
      <c r="E188" s="32"/>
      <c r="F188" s="30"/>
      <c r="G188" s="53"/>
      <c r="H188" s="22"/>
      <c r="I188" s="22"/>
      <c r="J188" s="22"/>
      <c r="K188" s="22"/>
      <c r="L188" s="22"/>
      <c r="M188" s="22"/>
      <c r="N188" s="33"/>
      <c r="O188" s="33"/>
      <c r="P188" s="22"/>
      <c r="Q188" s="30"/>
      <c r="R188" s="30"/>
      <c r="S188" s="30"/>
      <c r="T188" s="30"/>
      <c r="U188" s="30"/>
      <c r="V188" s="33"/>
      <c r="W188" s="33"/>
      <c r="X188" s="33"/>
      <c r="Y188" s="33"/>
      <c r="Z188" s="33"/>
      <c r="AA188" s="30"/>
      <c r="AB188" s="33"/>
      <c r="AC188" s="30"/>
      <c r="AD188" s="30"/>
      <c r="AE188" s="33"/>
      <c r="AF188" s="33"/>
      <c r="AG188" s="33"/>
      <c r="AH188" s="33"/>
      <c r="AI188" s="30"/>
    </row>
    <row r="189" spans="1:35" s="11" customFormat="1" ht="30" hidden="1" customHeight="1" x14ac:dyDescent="0.2">
      <c r="A189" s="27" t="s">
        <v>50</v>
      </c>
      <c r="B189" s="48"/>
      <c r="C189" s="48" t="e">
        <f>C188/C187*10</f>
        <v>#DIV/0!</v>
      </c>
      <c r="D189" s="13"/>
      <c r="E189" s="49"/>
      <c r="F189" s="49"/>
      <c r="G189" s="49"/>
      <c r="H189" s="49" t="e">
        <f>H188/H187*10</f>
        <v>#DIV/0!</v>
      </c>
      <c r="I189" s="49" t="e">
        <f>I188/I187*10</f>
        <v>#DIV/0!</v>
      </c>
      <c r="J189" s="49" t="e">
        <f>J188/J187*10</f>
        <v>#DIV/0!</v>
      </c>
      <c r="K189" s="49"/>
      <c r="L189" s="49"/>
      <c r="M189" s="49" t="e">
        <f>M188/M187*10</f>
        <v>#DIV/0!</v>
      </c>
      <c r="N189" s="49"/>
      <c r="O189" s="49" t="e">
        <f>O188/O187*10</f>
        <v>#DIV/0!</v>
      </c>
      <c r="P189" s="49"/>
      <c r="Q189" s="22"/>
      <c r="R189" s="22"/>
      <c r="S189" s="22"/>
      <c r="T189" s="22"/>
      <c r="U189" s="22"/>
      <c r="V189" s="49" t="e">
        <f>V188/V187*10</f>
        <v>#DIV/0!</v>
      </c>
      <c r="W189" s="49" t="e">
        <f>W188/W187*10</f>
        <v>#DIV/0!</v>
      </c>
      <c r="X189" s="49"/>
      <c r="Y189" s="49"/>
      <c r="Z189" s="49"/>
      <c r="AA189" s="22"/>
      <c r="AB189" s="49" t="e">
        <f>AB188/AB187*10</f>
        <v>#DIV/0!</v>
      </c>
      <c r="AC189" s="49"/>
      <c r="AD189" s="49"/>
      <c r="AE189" s="49" t="e">
        <f>AE188/AE187*10</f>
        <v>#DIV/0!</v>
      </c>
      <c r="AF189" s="49"/>
      <c r="AG189" s="49"/>
      <c r="AH189" s="49"/>
      <c r="AI189" s="22"/>
    </row>
    <row r="190" spans="1:35" s="11" customFormat="1" ht="30" hidden="1" customHeight="1" x14ac:dyDescent="0.2">
      <c r="A190" s="50" t="s">
        <v>112</v>
      </c>
      <c r="B190" s="23">
        <v>75</v>
      </c>
      <c r="C190" s="23">
        <f>SUM(E190:AI190)</f>
        <v>165</v>
      </c>
      <c r="D190" s="13">
        <f>C190/B190</f>
        <v>2.2000000000000002</v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>
        <v>50</v>
      </c>
      <c r="W190" s="32"/>
      <c r="X190" s="32"/>
      <c r="Y190" s="32"/>
      <c r="Z190" s="32"/>
      <c r="AA190" s="32">
        <v>115</v>
      </c>
      <c r="AB190" s="32"/>
      <c r="AC190" s="32"/>
      <c r="AD190" s="32"/>
      <c r="AE190" s="32"/>
      <c r="AF190" s="32"/>
      <c r="AG190" s="32"/>
      <c r="AH190" s="32"/>
      <c r="AI190" s="32"/>
    </row>
    <row r="191" spans="1:35" s="11" customFormat="1" ht="30" hidden="1" customHeight="1" x14ac:dyDescent="0.2">
      <c r="A191" s="27" t="s">
        <v>113</v>
      </c>
      <c r="B191" s="23">
        <v>83</v>
      </c>
      <c r="C191" s="23">
        <f>SUM(E191:AI191)</f>
        <v>104</v>
      </c>
      <c r="D191" s="13">
        <f t="shared" si="36"/>
        <v>1.2530120481927711</v>
      </c>
      <c r="E191" s="32"/>
      <c r="F191" s="30"/>
      <c r="G191" s="53"/>
      <c r="H191" s="30"/>
      <c r="I191" s="30"/>
      <c r="J191" s="30"/>
      <c r="K191" s="30"/>
      <c r="L191" s="30"/>
      <c r="M191" s="33"/>
      <c r="N191" s="33"/>
      <c r="O191" s="33"/>
      <c r="P191" s="30"/>
      <c r="Q191" s="30"/>
      <c r="R191" s="30"/>
      <c r="S191" s="30"/>
      <c r="T191" s="30"/>
      <c r="U191" s="30"/>
      <c r="V191" s="33">
        <v>20</v>
      </c>
      <c r="W191" s="33"/>
      <c r="X191" s="33"/>
      <c r="Y191" s="33"/>
      <c r="Z191" s="33"/>
      <c r="AA191" s="33">
        <v>84</v>
      </c>
      <c r="AB191" s="33"/>
      <c r="AC191" s="30"/>
      <c r="AD191" s="30"/>
      <c r="AE191" s="33"/>
      <c r="AF191" s="33"/>
      <c r="AG191" s="33"/>
      <c r="AH191" s="33"/>
      <c r="AI191" s="30"/>
    </row>
    <row r="192" spans="1:35" s="11" customFormat="1" ht="30" hidden="1" customHeight="1" x14ac:dyDescent="0.2">
      <c r="A192" s="27" t="s">
        <v>50</v>
      </c>
      <c r="B192" s="48">
        <f>B191/B190*10</f>
        <v>11.066666666666666</v>
      </c>
      <c r="C192" s="48">
        <f>C191/C190*10</f>
        <v>6.3030303030303028</v>
      </c>
      <c r="D192" s="13">
        <f t="shared" si="36"/>
        <v>0.56955093099671417</v>
      </c>
      <c r="E192" s="49"/>
      <c r="F192" s="49"/>
      <c r="G192" s="49"/>
      <c r="H192" s="22"/>
      <c r="I192" s="22"/>
      <c r="J192" s="22"/>
      <c r="K192" s="22"/>
      <c r="L192" s="22"/>
      <c r="M192" s="49"/>
      <c r="N192" s="49"/>
      <c r="O192" s="49"/>
      <c r="P192" s="22"/>
      <c r="Q192" s="22"/>
      <c r="R192" s="22"/>
      <c r="S192" s="22"/>
      <c r="T192" s="22"/>
      <c r="U192" s="22"/>
      <c r="V192" s="49">
        <f>V191/V190*10</f>
        <v>4</v>
      </c>
      <c r="W192" s="49"/>
      <c r="X192" s="49"/>
      <c r="Y192" s="49"/>
      <c r="Z192" s="49"/>
      <c r="AA192" s="49">
        <f>AA191/AA190*10</f>
        <v>7.304347826086957</v>
      </c>
      <c r="AB192" s="49"/>
      <c r="AC192" s="49"/>
      <c r="AD192" s="49"/>
      <c r="AE192" s="49"/>
      <c r="AF192" s="49"/>
      <c r="AG192" s="49"/>
      <c r="AH192" s="49"/>
      <c r="AI192" s="22"/>
    </row>
    <row r="193" spans="1:35" s="11" customFormat="1" ht="30" hidden="1" customHeight="1" outlineLevel="1" x14ac:dyDescent="0.2">
      <c r="A193" s="50" t="s">
        <v>67</v>
      </c>
      <c r="B193" s="23"/>
      <c r="C193" s="23">
        <f>SUM(E193:AI193)</f>
        <v>0</v>
      </c>
      <c r="D193" s="13" t="e">
        <f t="shared" si="36"/>
        <v>#DIV/0!</v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</row>
    <row r="194" spans="1:35" s="11" customFormat="1" ht="30" hidden="1" customHeight="1" outlineLevel="1" x14ac:dyDescent="0.2">
      <c r="A194" s="27" t="s">
        <v>68</v>
      </c>
      <c r="B194" s="23"/>
      <c r="C194" s="23">
        <f>SUM(E194:AI194)</f>
        <v>0</v>
      </c>
      <c r="D194" s="13" t="e">
        <f t="shared" si="36"/>
        <v>#DIV/0!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</row>
    <row r="195" spans="1:35" s="11" customFormat="1" ht="30" hidden="1" customHeight="1" x14ac:dyDescent="0.2">
      <c r="A195" s="27" t="s">
        <v>50</v>
      </c>
      <c r="B195" s="55" t="e">
        <f>B194/B193*10</f>
        <v>#DIV/0!</v>
      </c>
      <c r="C195" s="55" t="e">
        <f>C194/C193*10</f>
        <v>#DIV/0!</v>
      </c>
      <c r="D195" s="13" t="e">
        <f t="shared" si="36"/>
        <v>#DIV/0!</v>
      </c>
      <c r="E195" s="53"/>
      <c r="F195" s="53"/>
      <c r="G195" s="53" t="e">
        <f>G194/G193*10</f>
        <v>#DIV/0!</v>
      </c>
      <c r="H195" s="53"/>
      <c r="I195" s="53"/>
      <c r="J195" s="53"/>
      <c r="K195" s="53"/>
      <c r="L195" s="53"/>
      <c r="M195" s="53"/>
      <c r="N195" s="53" t="e">
        <f>N194/N193*10</f>
        <v>#DIV/0!</v>
      </c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</row>
    <row r="196" spans="1:35" s="11" customFormat="1" ht="30" hidden="1" customHeight="1" outlineLevel="1" x14ac:dyDescent="0.2">
      <c r="A196" s="50" t="s">
        <v>69</v>
      </c>
      <c r="B196" s="23"/>
      <c r="C196" s="23">
        <f>SUM(E196:AI196)</f>
        <v>0</v>
      </c>
      <c r="D196" s="13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</row>
    <row r="197" spans="1:35" s="11" customFormat="1" ht="30" hidden="1" customHeight="1" outlineLevel="1" x14ac:dyDescent="0.2">
      <c r="A197" s="27" t="s">
        <v>70</v>
      </c>
      <c r="B197" s="23"/>
      <c r="C197" s="23">
        <f>SUM(E197:AI197)</f>
        <v>0</v>
      </c>
      <c r="D197" s="13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</row>
    <row r="198" spans="1:35" s="11" customFormat="1" ht="30" hidden="1" customHeight="1" x14ac:dyDescent="0.2">
      <c r="A198" s="27" t="s">
        <v>50</v>
      </c>
      <c r="B198" s="55" t="e">
        <f>B197/B196*10</f>
        <v>#DIV/0!</v>
      </c>
      <c r="C198" s="55" t="e">
        <f>C197/C196*10</f>
        <v>#DIV/0!</v>
      </c>
      <c r="D198" s="13" t="e">
        <f t="shared" si="36"/>
        <v>#DIV/0!</v>
      </c>
      <c r="E198" s="55"/>
      <c r="F198" s="55"/>
      <c r="G198" s="53" t="e">
        <f>G197/G196*10</f>
        <v>#DIV/0!</v>
      </c>
      <c r="H198" s="55"/>
      <c r="I198" s="55"/>
      <c r="J198" s="53" t="e">
        <f>J197/J196*10</f>
        <v>#DIV/0!</v>
      </c>
      <c r="K198" s="53"/>
      <c r="L198" s="53"/>
      <c r="M198" s="53" t="e">
        <f>M197/M196*10</f>
        <v>#DIV/0!</v>
      </c>
      <c r="N198" s="53" t="e">
        <f>N197/N196*10</f>
        <v>#DIV/0!</v>
      </c>
      <c r="O198" s="53"/>
      <c r="P198" s="53"/>
      <c r="Q198" s="53"/>
      <c r="R198" s="53"/>
      <c r="S198" s="53"/>
      <c r="T198" s="53"/>
      <c r="U198" s="53"/>
      <c r="V198" s="53"/>
      <c r="W198" s="53" t="e">
        <f>W197/W196*10</f>
        <v>#DIV/0!</v>
      </c>
      <c r="X198" s="53"/>
      <c r="Y198" s="53"/>
      <c r="Z198" s="53"/>
      <c r="AA198" s="53"/>
      <c r="AB198" s="53"/>
      <c r="AC198" s="53"/>
      <c r="AD198" s="53"/>
      <c r="AE198" s="53" t="e">
        <f>AE197/AE196*10</f>
        <v>#DIV/0!</v>
      </c>
      <c r="AF198" s="53"/>
      <c r="AG198" s="53"/>
      <c r="AH198" s="53"/>
      <c r="AI198" s="53"/>
    </row>
    <row r="199" spans="1:35" s="11" customFormat="1" ht="30" hidden="1" customHeight="1" x14ac:dyDescent="0.2">
      <c r="A199" s="50" t="s">
        <v>71</v>
      </c>
      <c r="B199" s="20"/>
      <c r="C199" s="23">
        <f>SUM(E199:AI199)</f>
        <v>0</v>
      </c>
      <c r="D199" s="13" t="e">
        <f t="shared" si="36"/>
        <v>#DIV/0!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52"/>
      <c r="S199" s="52"/>
      <c r="T199" s="52"/>
      <c r="U199" s="5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</row>
    <row r="200" spans="1:35" s="11" customFormat="1" ht="30" hidden="1" customHeight="1" x14ac:dyDescent="0.2">
      <c r="A200" s="50" t="s">
        <v>72</v>
      </c>
      <c r="B200" s="20"/>
      <c r="C200" s="23"/>
      <c r="D200" s="13" t="e">
        <f>C200/B200</f>
        <v>#DIV/0!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</row>
    <row r="201" spans="1:35" s="11" customFormat="1" ht="30" hidden="1" customHeight="1" x14ac:dyDescent="0.2">
      <c r="A201" s="50" t="s">
        <v>73</v>
      </c>
      <c r="B201" s="20"/>
      <c r="C201" s="23"/>
      <c r="D201" s="13" t="e">
        <f>C201/B201</f>
        <v>#DIV/0!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</row>
    <row r="202" spans="1:35" s="45" customFormat="1" ht="30" hidden="1" customHeight="1" x14ac:dyDescent="0.2">
      <c r="A202" s="27" t="s">
        <v>74</v>
      </c>
      <c r="B202" s="20"/>
      <c r="C202" s="23">
        <f>SUM(E202:AI202)</f>
        <v>0</v>
      </c>
      <c r="D202" s="13" t="e">
        <f>C202/B202</f>
        <v>#DIV/0!</v>
      </c>
      <c r="E202" s="34"/>
      <c r="F202" s="34"/>
      <c r="G202" s="34"/>
      <c r="H202" s="34"/>
      <c r="I202" s="34"/>
      <c r="J202" s="34"/>
      <c r="K202" s="78"/>
      <c r="L202" s="78"/>
      <c r="M202" s="34"/>
      <c r="N202" s="34"/>
      <c r="O202" s="34"/>
      <c r="P202" s="34"/>
      <c r="Q202" s="34"/>
      <c r="R202" s="34"/>
      <c r="S202" s="78"/>
      <c r="T202" s="78"/>
      <c r="U202" s="78"/>
      <c r="V202" s="34"/>
      <c r="W202" s="34"/>
      <c r="X202" s="78"/>
      <c r="Y202" s="78"/>
      <c r="Z202" s="34"/>
      <c r="AA202" s="34"/>
      <c r="AB202" s="34"/>
      <c r="AC202" s="34"/>
      <c r="AD202" s="78"/>
      <c r="AE202" s="34"/>
      <c r="AF202" s="78"/>
      <c r="AG202" s="78"/>
      <c r="AH202" s="78"/>
      <c r="AI202" s="34"/>
    </row>
    <row r="203" spans="1:35" s="45" customFormat="1" ht="30" hidden="1" customHeight="1" x14ac:dyDescent="0.2">
      <c r="A203" s="12" t="s">
        <v>75</v>
      </c>
      <c r="B203" s="67"/>
      <c r="C203" s="67" t="e">
        <f>C202/C205</f>
        <v>#DIV/0!</v>
      </c>
      <c r="D203" s="8"/>
      <c r="E203" s="25"/>
      <c r="F203" s="25"/>
      <c r="G203" s="25"/>
      <c r="H203" s="25"/>
      <c r="I203" s="25"/>
      <c r="J203" s="25"/>
      <c r="K203" s="77"/>
      <c r="L203" s="77"/>
      <c r="M203" s="25"/>
      <c r="N203" s="25"/>
      <c r="O203" s="25"/>
      <c r="P203" s="25"/>
      <c r="Q203" s="25"/>
      <c r="R203" s="25"/>
      <c r="S203" s="77"/>
      <c r="T203" s="77"/>
      <c r="U203" s="77"/>
      <c r="V203" s="25"/>
      <c r="W203" s="25"/>
      <c r="X203" s="77"/>
      <c r="Y203" s="77"/>
      <c r="Z203" s="25"/>
      <c r="AA203" s="25"/>
      <c r="AB203" s="25"/>
      <c r="AC203" s="25"/>
      <c r="AD203" s="77"/>
      <c r="AE203" s="25"/>
      <c r="AF203" s="77"/>
      <c r="AG203" s="77"/>
      <c r="AH203" s="77"/>
      <c r="AI203" s="25"/>
    </row>
    <row r="204" spans="1:35" s="11" customFormat="1" ht="30" hidden="1" customHeight="1" x14ac:dyDescent="0.2">
      <c r="A204" s="27" t="s">
        <v>76</v>
      </c>
      <c r="B204" s="20"/>
      <c r="C204" s="23">
        <f>SUM(E204:AI204)</f>
        <v>0</v>
      </c>
      <c r="D204" s="13" t="e">
        <f t="shared" ref="D204:D216" si="48">C204/B204</f>
        <v>#DIV/0!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s="11" customFormat="1" ht="30" hidden="1" customHeight="1" outlineLevel="1" x14ac:dyDescent="0.2">
      <c r="A205" s="27" t="s">
        <v>77</v>
      </c>
      <c r="B205" s="20"/>
      <c r="C205" s="20"/>
      <c r="D205" s="13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s="11" customFormat="1" ht="30" hidden="1" customHeight="1" outlineLevel="1" x14ac:dyDescent="0.2">
      <c r="A206" s="27" t="s">
        <v>78</v>
      </c>
      <c r="B206" s="20"/>
      <c r="C206" s="23">
        <f>SUM(E206:AI206)</f>
        <v>0</v>
      </c>
      <c r="D206" s="13" t="e">
        <f t="shared" si="48"/>
        <v>#DIV/0!</v>
      </c>
      <c r="E206" s="34"/>
      <c r="F206" s="34"/>
      <c r="G206" s="34"/>
      <c r="H206" s="34"/>
      <c r="I206" s="34"/>
      <c r="J206" s="34"/>
      <c r="K206" s="78"/>
      <c r="L206" s="78"/>
      <c r="M206" s="34"/>
      <c r="N206" s="34"/>
      <c r="O206" s="34"/>
      <c r="P206" s="34"/>
      <c r="Q206" s="34"/>
      <c r="R206" s="34"/>
      <c r="S206" s="78"/>
      <c r="T206" s="78"/>
      <c r="U206" s="78"/>
      <c r="V206" s="34"/>
      <c r="W206" s="34"/>
      <c r="X206" s="78"/>
      <c r="Y206" s="78"/>
      <c r="Z206" s="34"/>
      <c r="AA206" s="34"/>
      <c r="AB206" s="34"/>
      <c r="AC206" s="34"/>
      <c r="AD206" s="78"/>
      <c r="AE206" s="34"/>
      <c r="AF206" s="78"/>
      <c r="AG206" s="78"/>
      <c r="AH206" s="78"/>
      <c r="AI206" s="34"/>
    </row>
    <row r="207" spans="1:35" s="11" customFormat="1" ht="30" hidden="1" customHeight="1" x14ac:dyDescent="0.2">
      <c r="A207" s="12" t="s">
        <v>5</v>
      </c>
      <c r="B207" s="68" t="e">
        <f>B206/B205</f>
        <v>#DIV/0!</v>
      </c>
      <c r="C207" s="68" t="e">
        <f>C206/C205</f>
        <v>#DIV/0!</v>
      </c>
      <c r="D207" s="13"/>
      <c r="E207" s="14" t="e">
        <f>E206/E205</f>
        <v>#DIV/0!</v>
      </c>
      <c r="F207" s="14" t="e">
        <f t="shared" ref="F207:AI207" si="49">F206/F205</f>
        <v>#DIV/0!</v>
      </c>
      <c r="G207" s="14" t="e">
        <f t="shared" si="49"/>
        <v>#DIV/0!</v>
      </c>
      <c r="H207" s="14" t="e">
        <f t="shared" si="49"/>
        <v>#DIV/0!</v>
      </c>
      <c r="I207" s="14" t="e">
        <f t="shared" si="49"/>
        <v>#DIV/0!</v>
      </c>
      <c r="J207" s="14" t="e">
        <f t="shared" si="49"/>
        <v>#DIV/0!</v>
      </c>
      <c r="K207" s="14"/>
      <c r="L207" s="14"/>
      <c r="M207" s="14" t="e">
        <f t="shared" si="49"/>
        <v>#DIV/0!</v>
      </c>
      <c r="N207" s="14" t="e">
        <f t="shared" si="49"/>
        <v>#DIV/0!</v>
      </c>
      <c r="O207" s="14" t="e">
        <f t="shared" si="49"/>
        <v>#DIV/0!</v>
      </c>
      <c r="P207" s="14" t="e">
        <f t="shared" si="49"/>
        <v>#DIV/0!</v>
      </c>
      <c r="Q207" s="14" t="e">
        <f t="shared" si="49"/>
        <v>#DIV/0!</v>
      </c>
      <c r="R207" s="14" t="e">
        <f t="shared" si="49"/>
        <v>#DIV/0!</v>
      </c>
      <c r="S207" s="14"/>
      <c r="T207" s="14"/>
      <c r="U207" s="14"/>
      <c r="V207" s="14" t="e">
        <f t="shared" si="49"/>
        <v>#DIV/0!</v>
      </c>
      <c r="W207" s="14" t="e">
        <f t="shared" si="49"/>
        <v>#DIV/0!</v>
      </c>
      <c r="X207" s="14"/>
      <c r="Y207" s="14"/>
      <c r="Z207" s="14" t="e">
        <f t="shared" si="49"/>
        <v>#DIV/0!</v>
      </c>
      <c r="AA207" s="14" t="e">
        <f t="shared" si="49"/>
        <v>#DIV/0!</v>
      </c>
      <c r="AB207" s="14" t="e">
        <f t="shared" si="49"/>
        <v>#DIV/0!</v>
      </c>
      <c r="AC207" s="14" t="e">
        <f t="shared" si="49"/>
        <v>#DIV/0!</v>
      </c>
      <c r="AD207" s="14"/>
      <c r="AE207" s="14" t="e">
        <f t="shared" si="49"/>
        <v>#DIV/0!</v>
      </c>
      <c r="AF207" s="14"/>
      <c r="AG207" s="14"/>
      <c r="AH207" s="14"/>
      <c r="AI207" s="14" t="e">
        <f t="shared" si="49"/>
        <v>#DIV/0!</v>
      </c>
    </row>
    <row r="208" spans="1:35" s="11" customFormat="1" ht="30" hidden="1" customHeight="1" x14ac:dyDescent="0.2">
      <c r="A208" s="10" t="s">
        <v>79</v>
      </c>
      <c r="B208" s="22"/>
      <c r="C208" s="22">
        <f>SUM(E208:AI208)</f>
        <v>0</v>
      </c>
      <c r="D208" s="13" t="e">
        <f t="shared" si="48"/>
        <v>#DIV/0!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45" s="11" customFormat="1" ht="30" hidden="1" customHeight="1" x14ac:dyDescent="0.2">
      <c r="A209" s="10" t="s">
        <v>80</v>
      </c>
      <c r="B209" s="22"/>
      <c r="C209" s="22">
        <f>SUM(E209:AI209)</f>
        <v>0</v>
      </c>
      <c r="D209" s="13" t="e">
        <f t="shared" si="48"/>
        <v>#DIV/0!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45" s="11" customFormat="1" ht="30" hidden="1" customHeight="1" x14ac:dyDescent="0.2">
      <c r="A210" s="27" t="s">
        <v>93</v>
      </c>
      <c r="B210" s="20"/>
      <c r="C210" s="23">
        <f>SUM(E210:AI210)</f>
        <v>0</v>
      </c>
      <c r="D210" s="13" t="e">
        <f t="shared" si="48"/>
        <v>#DIV/0!</v>
      </c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</row>
    <row r="211" spans="1:45" s="45" customFormat="1" ht="30" hidden="1" customHeight="1" outlineLevel="1" x14ac:dyDescent="0.2">
      <c r="A211" s="10" t="s">
        <v>107</v>
      </c>
      <c r="B211" s="23"/>
      <c r="C211" s="23">
        <f>SUM(E211:AI211)</f>
        <v>99083</v>
      </c>
      <c r="D211" s="13" t="e">
        <f t="shared" si="48"/>
        <v>#DIV/0!</v>
      </c>
      <c r="E211" s="26">
        <v>1366</v>
      </c>
      <c r="F211" s="26">
        <v>2847</v>
      </c>
      <c r="G211" s="26">
        <v>5196</v>
      </c>
      <c r="H211" s="26">
        <v>6543</v>
      </c>
      <c r="I211" s="26">
        <v>7357</v>
      </c>
      <c r="J211" s="26">
        <v>5788</v>
      </c>
      <c r="K211" s="26"/>
      <c r="L211" s="26"/>
      <c r="M211" s="26">
        <v>3545</v>
      </c>
      <c r="N211" s="26">
        <v>5170</v>
      </c>
      <c r="O211" s="26">
        <v>3029</v>
      </c>
      <c r="P211" s="26">
        <v>3517</v>
      </c>
      <c r="Q211" s="26">
        <v>3888</v>
      </c>
      <c r="R211" s="26">
        <v>6744</v>
      </c>
      <c r="S211" s="26"/>
      <c r="T211" s="26"/>
      <c r="U211" s="26"/>
      <c r="V211" s="26">
        <v>6037</v>
      </c>
      <c r="W211" s="26">
        <v>3845</v>
      </c>
      <c r="X211" s="26"/>
      <c r="Y211" s="26"/>
      <c r="Z211" s="26">
        <v>3946</v>
      </c>
      <c r="AA211" s="26">
        <v>5043</v>
      </c>
      <c r="AB211" s="26">
        <v>1351</v>
      </c>
      <c r="AC211" s="26">
        <v>8708</v>
      </c>
      <c r="AD211" s="26"/>
      <c r="AE211" s="26">
        <v>9901</v>
      </c>
      <c r="AF211" s="26"/>
      <c r="AG211" s="26"/>
      <c r="AH211" s="26"/>
      <c r="AI211" s="26">
        <v>5262</v>
      </c>
    </row>
    <row r="212" spans="1:45" s="58" customFormat="1" ht="30" hidden="1" customHeight="1" outlineLevel="1" x14ac:dyDescent="0.2">
      <c r="A212" s="27" t="s">
        <v>81</v>
      </c>
      <c r="B212" s="23"/>
      <c r="C212" s="23">
        <f>SUM(E212:AI212)</f>
        <v>97581</v>
      </c>
      <c r="D212" s="13" t="e">
        <f t="shared" si="48"/>
        <v>#DIV/0!</v>
      </c>
      <c r="E212" s="32">
        <v>1366</v>
      </c>
      <c r="F212" s="32">
        <v>2847</v>
      </c>
      <c r="G212" s="32">
        <v>5196</v>
      </c>
      <c r="H212" s="32">
        <v>6543</v>
      </c>
      <c r="I212" s="32">
        <v>7250</v>
      </c>
      <c r="J212" s="32">
        <v>5539</v>
      </c>
      <c r="K212" s="32"/>
      <c r="L212" s="32"/>
      <c r="M212" s="32">
        <v>3467</v>
      </c>
      <c r="N212" s="32">
        <v>5170</v>
      </c>
      <c r="O212" s="32">
        <v>3029</v>
      </c>
      <c r="P212" s="32">
        <v>3517</v>
      </c>
      <c r="Q212" s="32">
        <v>3752</v>
      </c>
      <c r="R212" s="32">
        <v>6565</v>
      </c>
      <c r="S212" s="32"/>
      <c r="T212" s="32"/>
      <c r="U212" s="32"/>
      <c r="V212" s="32">
        <v>6037</v>
      </c>
      <c r="W212" s="32">
        <v>3845</v>
      </c>
      <c r="X212" s="32"/>
      <c r="Y212" s="32"/>
      <c r="Z212" s="32">
        <v>3946</v>
      </c>
      <c r="AA212" s="32">
        <v>5043</v>
      </c>
      <c r="AB212" s="32">
        <v>1351</v>
      </c>
      <c r="AC212" s="32">
        <v>8708</v>
      </c>
      <c r="AD212" s="32"/>
      <c r="AE212" s="32">
        <v>9350</v>
      </c>
      <c r="AF212" s="32"/>
      <c r="AG212" s="32"/>
      <c r="AH212" s="32"/>
      <c r="AI212" s="32">
        <v>5060</v>
      </c>
    </row>
    <row r="213" spans="1:45" s="45" customFormat="1" ht="30" hidden="1" customHeight="1" x14ac:dyDescent="0.2">
      <c r="A213" s="10" t="s">
        <v>82</v>
      </c>
      <c r="B213" s="47"/>
      <c r="C213" s="47">
        <f>C212/C211</f>
        <v>0.98484099189568342</v>
      </c>
      <c r="D213" s="13" t="e">
        <f t="shared" si="48"/>
        <v>#DIV/0!</v>
      </c>
      <c r="E213" s="60">
        <f t="shared" ref="E213:AI213" si="50">E212/E211</f>
        <v>1</v>
      </c>
      <c r="F213" s="60">
        <f t="shared" si="50"/>
        <v>1</v>
      </c>
      <c r="G213" s="60">
        <f t="shared" si="50"/>
        <v>1</v>
      </c>
      <c r="H213" s="60">
        <f t="shared" si="50"/>
        <v>1</v>
      </c>
      <c r="I213" s="60">
        <f t="shared" si="50"/>
        <v>0.98545602827239365</v>
      </c>
      <c r="J213" s="60">
        <f t="shared" si="50"/>
        <v>0.95697995853489981</v>
      </c>
      <c r="K213" s="60"/>
      <c r="L213" s="60"/>
      <c r="M213" s="60">
        <f t="shared" si="50"/>
        <v>0.97799717912552886</v>
      </c>
      <c r="N213" s="60">
        <f t="shared" si="50"/>
        <v>1</v>
      </c>
      <c r="O213" s="60">
        <f t="shared" si="50"/>
        <v>1</v>
      </c>
      <c r="P213" s="60">
        <f t="shared" si="50"/>
        <v>1</v>
      </c>
      <c r="Q213" s="60">
        <f t="shared" si="50"/>
        <v>0.96502057613168724</v>
      </c>
      <c r="R213" s="60">
        <f t="shared" si="50"/>
        <v>0.9734578884934757</v>
      </c>
      <c r="S213" s="60"/>
      <c r="T213" s="60"/>
      <c r="U213" s="60"/>
      <c r="V213" s="60">
        <f t="shared" si="50"/>
        <v>1</v>
      </c>
      <c r="W213" s="60">
        <f t="shared" si="50"/>
        <v>1</v>
      </c>
      <c r="X213" s="60"/>
      <c r="Y213" s="60"/>
      <c r="Z213" s="60">
        <f t="shared" si="50"/>
        <v>1</v>
      </c>
      <c r="AA213" s="60">
        <f t="shared" si="50"/>
        <v>1</v>
      </c>
      <c r="AB213" s="60">
        <f t="shared" si="50"/>
        <v>1</v>
      </c>
      <c r="AC213" s="60">
        <f t="shared" si="50"/>
        <v>1</v>
      </c>
      <c r="AD213" s="60"/>
      <c r="AE213" s="60">
        <f t="shared" si="50"/>
        <v>0.9443490556509444</v>
      </c>
      <c r="AF213" s="60"/>
      <c r="AG213" s="60"/>
      <c r="AH213" s="60"/>
      <c r="AI213" s="60">
        <f t="shared" si="50"/>
        <v>0.9616115545419992</v>
      </c>
    </row>
    <row r="214" spans="1:45" s="45" customFormat="1" ht="30" hidden="1" customHeight="1" outlineLevel="1" x14ac:dyDescent="0.2">
      <c r="A214" s="10" t="s">
        <v>83</v>
      </c>
      <c r="B214" s="23"/>
      <c r="C214" s="23">
        <f>SUM(E214:AI214)</f>
        <v>0</v>
      </c>
      <c r="D214" s="13" t="e">
        <f t="shared" si="48"/>
        <v>#DIV/0!</v>
      </c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</row>
    <row r="215" spans="1:45" s="58" customFormat="1" ht="30" hidden="1" customHeight="1" outlineLevel="1" x14ac:dyDescent="0.2">
      <c r="A215" s="27" t="s">
        <v>84</v>
      </c>
      <c r="B215" s="20"/>
      <c r="C215" s="23">
        <f>SUM(E215:AI215)</f>
        <v>15489</v>
      </c>
      <c r="D215" s="13" t="e">
        <f t="shared" si="48"/>
        <v>#DIV/0!</v>
      </c>
      <c r="E215" s="44">
        <v>17</v>
      </c>
      <c r="F215" s="32">
        <v>360</v>
      </c>
      <c r="G215" s="32">
        <v>2381</v>
      </c>
      <c r="H215" s="32">
        <v>435</v>
      </c>
      <c r="I215" s="32">
        <v>387</v>
      </c>
      <c r="J215" s="32">
        <v>1130</v>
      </c>
      <c r="K215" s="32"/>
      <c r="L215" s="32"/>
      <c r="M215" s="32"/>
      <c r="N215" s="32">
        <v>1360</v>
      </c>
      <c r="O215" s="32">
        <v>202</v>
      </c>
      <c r="P215" s="32">
        <v>581</v>
      </c>
      <c r="Q215" s="44">
        <v>217</v>
      </c>
      <c r="R215" s="32">
        <v>663</v>
      </c>
      <c r="S215" s="32"/>
      <c r="T215" s="32"/>
      <c r="U215" s="32"/>
      <c r="V215" s="32">
        <v>1813</v>
      </c>
      <c r="W215" s="32">
        <v>170</v>
      </c>
      <c r="X215" s="32"/>
      <c r="Y215" s="32"/>
      <c r="Z215" s="32">
        <v>630</v>
      </c>
      <c r="AA215" s="32"/>
      <c r="AB215" s="32"/>
      <c r="AC215" s="32">
        <v>1225</v>
      </c>
      <c r="AD215" s="32"/>
      <c r="AE215" s="32">
        <v>3778</v>
      </c>
      <c r="AF215" s="32"/>
      <c r="AG215" s="32"/>
      <c r="AH215" s="32"/>
      <c r="AI215" s="32">
        <v>140</v>
      </c>
    </row>
    <row r="216" spans="1:45" s="45" customFormat="1" ht="30" hidden="1" customHeight="1" x14ac:dyDescent="0.2">
      <c r="A216" s="10" t="s">
        <v>85</v>
      </c>
      <c r="B216" s="13"/>
      <c r="C216" s="13" t="e">
        <f>C215/C214</f>
        <v>#DIV/0!</v>
      </c>
      <c r="D216" s="13" t="e">
        <f t="shared" si="48"/>
        <v>#DIV/0!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</row>
    <row r="217" spans="1:45" s="45" customFormat="1" ht="30" hidden="1" customHeight="1" x14ac:dyDescent="0.2">
      <c r="A217" s="12" t="s">
        <v>86</v>
      </c>
      <c r="B217" s="20"/>
      <c r="C217" s="23"/>
      <c r="D217" s="23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</row>
    <row r="218" spans="1:45" s="58" customFormat="1" ht="30" hidden="1" customHeight="1" outlineLevel="1" x14ac:dyDescent="0.2">
      <c r="A218" s="50" t="s">
        <v>87</v>
      </c>
      <c r="B218" s="20"/>
      <c r="C218" s="23">
        <f>SUM(E218:AI218)</f>
        <v>0</v>
      </c>
      <c r="D218" s="8" t="e">
        <f t="shared" ref="D218:D226" si="51">C218/B218</f>
        <v>#DIV/0!</v>
      </c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</row>
    <row r="219" spans="1:45" s="45" customFormat="1" ht="30" hidden="1" customHeight="1" outlineLevel="1" x14ac:dyDescent="0.2">
      <c r="A219" s="12" t="s">
        <v>88</v>
      </c>
      <c r="B219" s="20"/>
      <c r="C219" s="23">
        <f>SUM(E219:AI219)</f>
        <v>0</v>
      </c>
      <c r="D219" s="8" t="e">
        <f t="shared" si="51"/>
        <v>#DIV/0!</v>
      </c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S219" s="45" t="s">
        <v>0</v>
      </c>
    </row>
    <row r="220" spans="1:45" s="45" customFormat="1" ht="30" hidden="1" customHeight="1" outlineLevel="1" x14ac:dyDescent="0.2">
      <c r="A220" s="12" t="s">
        <v>89</v>
      </c>
      <c r="B220" s="23">
        <f>B218*0.45</f>
        <v>0</v>
      </c>
      <c r="C220" s="23">
        <f>C218*0.45</f>
        <v>0</v>
      </c>
      <c r="D220" s="8" t="e">
        <f t="shared" si="51"/>
        <v>#DIV/0!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59"/>
    </row>
    <row r="221" spans="1:45" s="45" customFormat="1" ht="30" hidden="1" customHeight="1" x14ac:dyDescent="0.2">
      <c r="A221" s="12" t="s">
        <v>90</v>
      </c>
      <c r="B221" s="47" t="e">
        <f>B218/B219</f>
        <v>#DIV/0!</v>
      </c>
      <c r="C221" s="47" t="e">
        <f>C218/C219</f>
        <v>#DIV/0!</v>
      </c>
      <c r="D221" s="8"/>
      <c r="E221" s="60" t="e">
        <f t="shared" ref="E221:AI221" si="52">E218/E219</f>
        <v>#DIV/0!</v>
      </c>
      <c r="F221" s="60" t="e">
        <f t="shared" si="52"/>
        <v>#DIV/0!</v>
      </c>
      <c r="G221" s="60" t="e">
        <f t="shared" si="52"/>
        <v>#DIV/0!</v>
      </c>
      <c r="H221" s="60" t="e">
        <f t="shared" si="52"/>
        <v>#DIV/0!</v>
      </c>
      <c r="I221" s="60" t="e">
        <f t="shared" si="52"/>
        <v>#DIV/0!</v>
      </c>
      <c r="J221" s="60" t="e">
        <f t="shared" si="52"/>
        <v>#DIV/0!</v>
      </c>
      <c r="K221" s="60"/>
      <c r="L221" s="60"/>
      <c r="M221" s="60" t="e">
        <f t="shared" si="52"/>
        <v>#DIV/0!</v>
      </c>
      <c r="N221" s="60" t="e">
        <f t="shared" si="52"/>
        <v>#DIV/0!</v>
      </c>
      <c r="O221" s="60" t="e">
        <f t="shared" si="52"/>
        <v>#DIV/0!</v>
      </c>
      <c r="P221" s="60" t="e">
        <f t="shared" si="52"/>
        <v>#DIV/0!</v>
      </c>
      <c r="Q221" s="60" t="e">
        <f t="shared" si="52"/>
        <v>#DIV/0!</v>
      </c>
      <c r="R221" s="60" t="e">
        <f t="shared" si="52"/>
        <v>#DIV/0!</v>
      </c>
      <c r="S221" s="60"/>
      <c r="T221" s="60"/>
      <c r="U221" s="60"/>
      <c r="V221" s="60" t="e">
        <f t="shared" si="52"/>
        <v>#DIV/0!</v>
      </c>
      <c r="W221" s="60" t="e">
        <f t="shared" si="52"/>
        <v>#DIV/0!</v>
      </c>
      <c r="X221" s="60"/>
      <c r="Y221" s="60"/>
      <c r="Z221" s="60" t="e">
        <f t="shared" si="52"/>
        <v>#DIV/0!</v>
      </c>
      <c r="AA221" s="60" t="e">
        <f t="shared" si="52"/>
        <v>#DIV/0!</v>
      </c>
      <c r="AB221" s="60" t="e">
        <f t="shared" si="52"/>
        <v>#DIV/0!</v>
      </c>
      <c r="AC221" s="60" t="e">
        <f t="shared" si="52"/>
        <v>#DIV/0!</v>
      </c>
      <c r="AD221" s="60"/>
      <c r="AE221" s="60" t="e">
        <f t="shared" si="52"/>
        <v>#DIV/0!</v>
      </c>
      <c r="AF221" s="60"/>
      <c r="AG221" s="60"/>
      <c r="AH221" s="60"/>
      <c r="AI221" s="60" t="e">
        <f t="shared" si="52"/>
        <v>#DIV/0!</v>
      </c>
    </row>
    <row r="222" spans="1:45" s="58" customFormat="1" ht="30" hidden="1" customHeight="1" outlineLevel="1" x14ac:dyDescent="0.2">
      <c r="A222" s="50" t="s">
        <v>91</v>
      </c>
      <c r="B222" s="20"/>
      <c r="C222" s="23">
        <f>SUM(E222:AI222)</f>
        <v>0</v>
      </c>
      <c r="D222" s="8" t="e">
        <f t="shared" si="51"/>
        <v>#DIV/0!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</row>
    <row r="223" spans="1:45" s="45" customFormat="1" ht="28.15" hidden="1" customHeight="1" outlineLevel="1" x14ac:dyDescent="0.2">
      <c r="A223" s="12" t="s">
        <v>88</v>
      </c>
      <c r="B223" s="20"/>
      <c r="C223" s="23">
        <f>SUM(E223:AI223)</f>
        <v>0</v>
      </c>
      <c r="D223" s="8" t="e">
        <f t="shared" si="51"/>
        <v>#DIV/0!</v>
      </c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</row>
    <row r="224" spans="1:45" s="45" customFormat="1" ht="27" hidden="1" customHeight="1" outlineLevel="1" x14ac:dyDescent="0.2">
      <c r="A224" s="12" t="s">
        <v>89</v>
      </c>
      <c r="B224" s="23">
        <f>B222*0.3</f>
        <v>0</v>
      </c>
      <c r="C224" s="23">
        <f>C222*0.3</f>
        <v>0</v>
      </c>
      <c r="D224" s="8" t="e">
        <f t="shared" si="51"/>
        <v>#DIV/0!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</row>
    <row r="225" spans="1:35" s="58" customFormat="1" ht="30" hidden="1" customHeight="1" x14ac:dyDescent="0.2">
      <c r="A225" s="12" t="s">
        <v>90</v>
      </c>
      <c r="B225" s="8" t="e">
        <f>B222/B223</f>
        <v>#DIV/0!</v>
      </c>
      <c r="C225" s="8" t="e">
        <f>C222/C223</f>
        <v>#DIV/0!</v>
      </c>
      <c r="D225" s="8"/>
      <c r="E225" s="25" t="e">
        <f t="shared" ref="E225:AI225" si="53">E222/E223</f>
        <v>#DIV/0!</v>
      </c>
      <c r="F225" s="25" t="e">
        <f t="shared" si="53"/>
        <v>#DIV/0!</v>
      </c>
      <c r="G225" s="25" t="e">
        <f t="shared" si="53"/>
        <v>#DIV/0!</v>
      </c>
      <c r="H225" s="25" t="e">
        <f t="shared" si="53"/>
        <v>#DIV/0!</v>
      </c>
      <c r="I225" s="25" t="e">
        <f t="shared" si="53"/>
        <v>#DIV/0!</v>
      </c>
      <c r="J225" s="25" t="e">
        <f t="shared" si="53"/>
        <v>#DIV/0!</v>
      </c>
      <c r="K225" s="77"/>
      <c r="L225" s="77"/>
      <c r="M225" s="25" t="e">
        <f t="shared" si="53"/>
        <v>#DIV/0!</v>
      </c>
      <c r="N225" s="25" t="e">
        <f t="shared" si="53"/>
        <v>#DIV/0!</v>
      </c>
      <c r="O225" s="25" t="e">
        <f t="shared" si="53"/>
        <v>#DIV/0!</v>
      </c>
      <c r="P225" s="25" t="e">
        <f t="shared" si="53"/>
        <v>#DIV/0!</v>
      </c>
      <c r="Q225" s="25" t="e">
        <f t="shared" si="53"/>
        <v>#DIV/0!</v>
      </c>
      <c r="R225" s="25" t="e">
        <f t="shared" si="53"/>
        <v>#DIV/0!</v>
      </c>
      <c r="S225" s="77"/>
      <c r="T225" s="77"/>
      <c r="U225" s="77"/>
      <c r="V225" s="25" t="e">
        <f t="shared" si="53"/>
        <v>#DIV/0!</v>
      </c>
      <c r="W225" s="25" t="e">
        <f t="shared" si="53"/>
        <v>#DIV/0!</v>
      </c>
      <c r="X225" s="77"/>
      <c r="Y225" s="77"/>
      <c r="Z225" s="25" t="e">
        <f t="shared" si="53"/>
        <v>#DIV/0!</v>
      </c>
      <c r="AA225" s="25" t="e">
        <f t="shared" si="53"/>
        <v>#DIV/0!</v>
      </c>
      <c r="AB225" s="25" t="e">
        <f t="shared" si="53"/>
        <v>#DIV/0!</v>
      </c>
      <c r="AC225" s="25" t="e">
        <f t="shared" si="53"/>
        <v>#DIV/0!</v>
      </c>
      <c r="AD225" s="77"/>
      <c r="AE225" s="25" t="e">
        <f t="shared" si="53"/>
        <v>#DIV/0!</v>
      </c>
      <c r="AF225" s="77"/>
      <c r="AG225" s="77"/>
      <c r="AH225" s="77"/>
      <c r="AI225" s="25" t="e">
        <f t="shared" si="53"/>
        <v>#DIV/0!</v>
      </c>
    </row>
    <row r="226" spans="1:35" s="58" customFormat="1" ht="30" hidden="1" customHeight="1" outlineLevel="1" x14ac:dyDescent="0.2">
      <c r="A226" s="50" t="s">
        <v>92</v>
      </c>
      <c r="B226" s="20"/>
      <c r="C226" s="23">
        <f>SUM(E226:AI226)</f>
        <v>0</v>
      </c>
      <c r="D226" s="8" t="e">
        <f t="shared" si="51"/>
        <v>#DIV/0!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</row>
    <row r="227" spans="1:35" collapsed="1" x14ac:dyDescent="0.25"/>
  </sheetData>
  <dataConsolidate/>
  <mergeCells count="37">
    <mergeCell ref="S7:S8"/>
    <mergeCell ref="R7:R8"/>
    <mergeCell ref="U7:U8"/>
    <mergeCell ref="E4:AI6"/>
    <mergeCell ref="Y7:Y8"/>
    <mergeCell ref="L7:L8"/>
    <mergeCell ref="T7:T8"/>
    <mergeCell ref="H7:H8"/>
    <mergeCell ref="Z7:Z8"/>
    <mergeCell ref="AA7:AA8"/>
    <mergeCell ref="I7:I8"/>
    <mergeCell ref="J7:J8"/>
    <mergeCell ref="M7:M8"/>
    <mergeCell ref="N7:N8"/>
    <mergeCell ref="O7:O8"/>
    <mergeCell ref="P7:P8"/>
    <mergeCell ref="V7:V8"/>
    <mergeCell ref="AG7:AG8"/>
    <mergeCell ref="W7:W8"/>
    <mergeCell ref="AF7:AF8"/>
    <mergeCell ref="X7:X8"/>
    <mergeCell ref="A2:AI2"/>
    <mergeCell ref="A4:A8"/>
    <mergeCell ref="B4:B8"/>
    <mergeCell ref="C4:C8"/>
    <mergeCell ref="E7:E8"/>
    <mergeCell ref="F7:F8"/>
    <mergeCell ref="G7:G8"/>
    <mergeCell ref="AB7:AB8"/>
    <mergeCell ref="AC7:AC8"/>
    <mergeCell ref="AE7:AE8"/>
    <mergeCell ref="AI7:AI8"/>
    <mergeCell ref="K7:K8"/>
    <mergeCell ref="D4:D8"/>
    <mergeCell ref="AD7:AD8"/>
    <mergeCell ref="AH7:AH8"/>
    <mergeCell ref="Q7:Q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2022-05-12T11:21:31Z</cp:lastPrinted>
  <dcterms:created xsi:type="dcterms:W3CDTF">2017-06-08T05:54:08Z</dcterms:created>
  <dcterms:modified xsi:type="dcterms:W3CDTF">2022-05-16T11:15:01Z</dcterms:modified>
</cp:coreProperties>
</file>