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оперативка!$A$2:$AG$128</definedName>
  </definedNames>
  <calcPr calcId="152511"/>
</workbook>
</file>

<file path=xl/calcChain.xml><?xml version="1.0" encoding="utf-8"?>
<calcChain xmlns="http://schemas.openxmlformats.org/spreadsheetml/2006/main">
  <c r="D61" i="1" l="1"/>
  <c r="D60" i="1"/>
  <c r="D35" i="1"/>
  <c r="C59" i="1"/>
  <c r="D59" i="1" s="1"/>
  <c r="AG39" i="1" l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8" i="1"/>
  <c r="C44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 l="1"/>
  <c r="C61" i="1"/>
  <c r="H49" i="1" l="1"/>
  <c r="C43" i="1"/>
  <c r="C37" i="1"/>
  <c r="C49" i="1" l="1"/>
  <c r="C60" i="1"/>
  <c r="AG32" i="1" l="1"/>
  <c r="AF32" i="1"/>
  <c r="AE32" i="1"/>
  <c r="AD32" i="1"/>
  <c r="AC32" i="1"/>
  <c r="AB32" i="1"/>
  <c r="AA32" i="1"/>
  <c r="Z32" i="1"/>
  <c r="Y32" i="1"/>
  <c r="X32" i="1"/>
  <c r="W32" i="1"/>
  <c r="C36" i="1" l="1"/>
  <c r="D36" i="1" s="1"/>
  <c r="C35" i="1"/>
  <c r="C42" i="1"/>
  <c r="C41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G45" i="1"/>
  <c r="AF45" i="1"/>
  <c r="AE45" i="1"/>
  <c r="AD45" i="1"/>
  <c r="AC45" i="1"/>
  <c r="AB45" i="1"/>
  <c r="AA45" i="1"/>
  <c r="Z45" i="1"/>
  <c r="Y45" i="1"/>
  <c r="X45" i="1"/>
  <c r="V45" i="1"/>
  <c r="T45" i="1"/>
  <c r="R45" i="1"/>
  <c r="S45" i="1" l="1"/>
  <c r="U45" i="1"/>
  <c r="W45" i="1"/>
  <c r="C47" i="1"/>
  <c r="C48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51" i="1"/>
  <c r="C30" i="1" l="1"/>
  <c r="D30" i="1" s="1"/>
  <c r="B45" i="1" l="1"/>
  <c r="Q45" i="1" l="1"/>
  <c r="P45" i="1"/>
  <c r="O45" i="1"/>
  <c r="N45" i="1"/>
  <c r="M45" i="1"/>
  <c r="L45" i="1"/>
  <c r="K45" i="1"/>
  <c r="J45" i="1"/>
  <c r="I45" i="1"/>
  <c r="H45" i="1"/>
  <c r="G45" i="1"/>
  <c r="F45" i="1"/>
  <c r="E45" i="1"/>
  <c r="C40" i="1"/>
  <c r="D40" i="1" s="1"/>
  <c r="C39" i="1"/>
  <c r="D39" i="1" s="1"/>
  <c r="C34" i="1"/>
  <c r="C33" i="1"/>
  <c r="D33" i="1" s="1"/>
  <c r="C31" i="1"/>
  <c r="D34" i="1" l="1"/>
  <c r="C46" i="1"/>
  <c r="D31" i="1"/>
  <c r="C32" i="1"/>
  <c r="C45" i="1"/>
  <c r="D45" i="1" s="1"/>
  <c r="C55" i="1"/>
  <c r="AG65" i="1" l="1"/>
  <c r="AF65" i="1"/>
  <c r="AE65" i="1"/>
  <c r="AD65" i="1"/>
  <c r="AC65" i="1"/>
  <c r="AB65" i="1"/>
  <c r="AA65" i="1"/>
  <c r="Z65" i="1"/>
  <c r="Y65" i="1"/>
  <c r="X65" i="1"/>
  <c r="W65" i="1"/>
  <c r="T65" i="1"/>
  <c r="Q65" i="1"/>
  <c r="P65" i="1"/>
  <c r="O65" i="1"/>
  <c r="N65" i="1"/>
  <c r="M65" i="1"/>
  <c r="J65" i="1"/>
  <c r="I65" i="1"/>
  <c r="G65" i="1"/>
  <c r="F65" i="1"/>
  <c r="E65" i="1"/>
  <c r="F68" i="1"/>
  <c r="E68" i="1"/>
  <c r="B54" i="1"/>
  <c r="B65" i="1"/>
  <c r="B68" i="1"/>
  <c r="D116" i="1" l="1"/>
  <c r="C69" i="1"/>
  <c r="D69" i="1" s="1"/>
  <c r="C67" i="1" l="1"/>
  <c r="D67" i="1" s="1"/>
  <c r="C64" i="1"/>
  <c r="D64" i="1" s="1"/>
  <c r="AG54" i="1" l="1"/>
  <c r="AF54" i="1"/>
  <c r="AE54" i="1"/>
  <c r="AD54" i="1"/>
  <c r="AC54" i="1"/>
  <c r="AB54" i="1"/>
  <c r="AA54" i="1"/>
  <c r="Z54" i="1"/>
  <c r="Y54" i="1"/>
  <c r="X54" i="1"/>
  <c r="W54" i="1"/>
  <c r="T54" i="1"/>
  <c r="S54" i="1"/>
  <c r="Q54" i="1"/>
  <c r="P54" i="1"/>
  <c r="O54" i="1"/>
  <c r="N54" i="1"/>
  <c r="M54" i="1"/>
  <c r="G54" i="1"/>
  <c r="F54" i="1"/>
  <c r="E54" i="1"/>
  <c r="C52" i="1"/>
  <c r="D52" i="1" s="1"/>
  <c r="C66" i="1" l="1"/>
  <c r="C63" i="1"/>
  <c r="C68" i="1" l="1"/>
  <c r="D66" i="1"/>
  <c r="C65" i="1"/>
  <c r="D63" i="1"/>
  <c r="C56" i="1"/>
  <c r="D56" i="1" l="1"/>
  <c r="C58" i="1"/>
  <c r="C53" i="1"/>
  <c r="C54" i="1" l="1"/>
  <c r="D53" i="1"/>
  <c r="C70" i="1"/>
  <c r="C29" i="1"/>
  <c r="D29" i="1" s="1"/>
  <c r="C28" i="1"/>
  <c r="D28" i="1" s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71" i="1" l="1"/>
  <c r="D71" i="1" s="1"/>
  <c r="K12" i="1" l="1"/>
  <c r="F11" i="1"/>
  <c r="F12" i="1" s="1"/>
  <c r="H11" i="1" l="1"/>
  <c r="H12" i="1" s="1"/>
  <c r="D16" i="1"/>
  <c r="C72" i="1" l="1"/>
  <c r="D72" i="1" s="1"/>
  <c r="D21" i="1"/>
  <c r="D15" i="1"/>
  <c r="D14" i="1"/>
  <c r="D13" i="1"/>
  <c r="AG11" i="1" l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73" i="1" l="1"/>
  <c r="F73" i="1"/>
  <c r="E73" i="1"/>
  <c r="C73" i="1" l="1"/>
  <c r="D73" i="1" s="1"/>
  <c r="C9" i="1" l="1"/>
  <c r="D9" i="1" s="1"/>
  <c r="C74" i="1" l="1"/>
  <c r="D74" i="1" s="1"/>
  <c r="C76" i="1"/>
  <c r="D76" i="1" s="1"/>
  <c r="C75" i="1"/>
  <c r="D75" i="1" s="1"/>
  <c r="C77" i="1" l="1"/>
  <c r="D77" i="1" s="1"/>
  <c r="B81" i="1" l="1"/>
  <c r="B92" i="1"/>
  <c r="F120" i="1" l="1"/>
  <c r="G120" i="1"/>
  <c r="H120" i="1"/>
  <c r="I120" i="1"/>
  <c r="J120" i="1"/>
  <c r="L120" i="1"/>
  <c r="M120" i="1"/>
  <c r="N120" i="1"/>
  <c r="O120" i="1"/>
  <c r="P120" i="1"/>
  <c r="Q120" i="1"/>
  <c r="T120" i="1"/>
  <c r="U120" i="1"/>
  <c r="X120" i="1"/>
  <c r="Y120" i="1"/>
  <c r="Z120" i="1"/>
  <c r="AA120" i="1"/>
  <c r="AC120" i="1"/>
  <c r="AG120" i="1"/>
  <c r="E120" i="1"/>
  <c r="C121" i="1" l="1"/>
  <c r="D122" i="1"/>
  <c r="C124" i="1"/>
  <c r="D124" i="1" s="1"/>
  <c r="D125" i="1"/>
  <c r="D126" i="1"/>
  <c r="C127" i="1"/>
  <c r="D127" i="1" s="1"/>
  <c r="D129" i="1"/>
  <c r="D136" i="1"/>
  <c r="B137" i="1"/>
  <c r="C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T137" i="1"/>
  <c r="U137" i="1"/>
  <c r="X137" i="1"/>
  <c r="Y137" i="1"/>
  <c r="Z137" i="1"/>
  <c r="AA137" i="1"/>
  <c r="AC137" i="1"/>
  <c r="AG137" i="1"/>
  <c r="B138" i="1"/>
  <c r="C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C138" i="1"/>
  <c r="AG138" i="1"/>
  <c r="C139" i="1"/>
  <c r="D139" i="1" s="1"/>
  <c r="C140" i="1"/>
  <c r="D140" i="1" s="1"/>
  <c r="C141" i="1"/>
  <c r="D141" i="1" s="1"/>
  <c r="C142" i="1"/>
  <c r="D142" i="1" s="1"/>
  <c r="C143" i="1"/>
  <c r="C144" i="1" s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T144" i="1"/>
  <c r="U144" i="1"/>
  <c r="X144" i="1"/>
  <c r="Y144" i="1"/>
  <c r="Z144" i="1"/>
  <c r="AA144" i="1"/>
  <c r="AC144" i="1"/>
  <c r="AG144" i="1"/>
  <c r="C145" i="1"/>
  <c r="D145" i="1" s="1"/>
  <c r="C146" i="1"/>
  <c r="D146" i="1" s="1"/>
  <c r="C147" i="1"/>
  <c r="D147" i="1" s="1"/>
  <c r="C148" i="1"/>
  <c r="D148" i="1" s="1"/>
  <c r="D149" i="1"/>
  <c r="C150" i="1"/>
  <c r="D150" i="1" s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C151" i="1"/>
  <c r="AG151" i="1"/>
  <c r="C152" i="1"/>
  <c r="D152" i="1" s="1"/>
  <c r="C153" i="1"/>
  <c r="D153" i="1" s="1"/>
  <c r="C154" i="1"/>
  <c r="D154" i="1" s="1"/>
  <c r="C155" i="1"/>
  <c r="D155" i="1" s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C156" i="1"/>
  <c r="AG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X157" i="1"/>
  <c r="Y157" i="1"/>
  <c r="Z157" i="1"/>
  <c r="AA157" i="1"/>
  <c r="AC157" i="1"/>
  <c r="AG157" i="1"/>
  <c r="B158" i="1"/>
  <c r="F158" i="1"/>
  <c r="G158" i="1"/>
  <c r="H158" i="1"/>
  <c r="I158" i="1"/>
  <c r="J158" i="1"/>
  <c r="L158" i="1"/>
  <c r="M158" i="1"/>
  <c r="N158" i="1"/>
  <c r="P158" i="1"/>
  <c r="Q158" i="1"/>
  <c r="U158" i="1"/>
  <c r="X158" i="1"/>
  <c r="Y158" i="1"/>
  <c r="AC158" i="1"/>
  <c r="AG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X159" i="1"/>
  <c r="Y159" i="1"/>
  <c r="Z159" i="1"/>
  <c r="AA159" i="1"/>
  <c r="AC159" i="1"/>
  <c r="AG159" i="1"/>
  <c r="B160" i="1"/>
  <c r="E160" i="1"/>
  <c r="I160" i="1"/>
  <c r="T160" i="1"/>
  <c r="U160" i="1"/>
  <c r="AA160" i="1"/>
  <c r="C161" i="1"/>
  <c r="C162" i="1"/>
  <c r="H163" i="1"/>
  <c r="N163" i="1"/>
  <c r="Q163" i="1"/>
  <c r="U163" i="1"/>
  <c r="Y163" i="1"/>
  <c r="AC163" i="1"/>
  <c r="C164" i="1"/>
  <c r="D164" i="1" s="1"/>
  <c r="C165" i="1"/>
  <c r="D165" i="1" s="1"/>
  <c r="C168" i="1"/>
  <c r="C170" i="1"/>
  <c r="C171" i="1" s="1"/>
  <c r="B171" i="1"/>
  <c r="E171" i="1"/>
  <c r="F171" i="1"/>
  <c r="G171" i="1"/>
  <c r="H171" i="1"/>
  <c r="I171" i="1"/>
  <c r="J171" i="1"/>
  <c r="L171" i="1"/>
  <c r="M171" i="1"/>
  <c r="N171" i="1"/>
  <c r="O171" i="1"/>
  <c r="P171" i="1"/>
  <c r="Q171" i="1"/>
  <c r="T171" i="1"/>
  <c r="U171" i="1"/>
  <c r="X171" i="1"/>
  <c r="Y171" i="1"/>
  <c r="Z171" i="1"/>
  <c r="AA171" i="1"/>
  <c r="AC171" i="1"/>
  <c r="AG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C172" i="1"/>
  <c r="AG172" i="1"/>
  <c r="D173" i="1"/>
  <c r="C174" i="1"/>
  <c r="B175" i="1"/>
  <c r="E175" i="1"/>
  <c r="F175" i="1"/>
  <c r="G175" i="1"/>
  <c r="H175" i="1"/>
  <c r="I175" i="1"/>
  <c r="J175" i="1"/>
  <c r="L175" i="1"/>
  <c r="M175" i="1"/>
  <c r="N175" i="1"/>
  <c r="O175" i="1"/>
  <c r="P175" i="1"/>
  <c r="Q175" i="1"/>
  <c r="T175" i="1"/>
  <c r="U175" i="1"/>
  <c r="X175" i="1"/>
  <c r="Y175" i="1"/>
  <c r="Z175" i="1"/>
  <c r="AA175" i="1"/>
  <c r="AC175" i="1"/>
  <c r="AG175" i="1"/>
  <c r="B176" i="1"/>
  <c r="E176" i="1"/>
  <c r="F176" i="1"/>
  <c r="G176" i="1"/>
  <c r="H176" i="1"/>
  <c r="I176" i="1"/>
  <c r="J176" i="1"/>
  <c r="L176" i="1"/>
  <c r="M176" i="1"/>
  <c r="N176" i="1"/>
  <c r="O176" i="1"/>
  <c r="P176" i="1"/>
  <c r="Q176" i="1"/>
  <c r="T176" i="1"/>
  <c r="U176" i="1"/>
  <c r="X176" i="1"/>
  <c r="Y176" i="1"/>
  <c r="Z176" i="1"/>
  <c r="AA176" i="1"/>
  <c r="AC176" i="1"/>
  <c r="AG176" i="1"/>
  <c r="C177" i="1"/>
  <c r="C178" i="1"/>
  <c r="C180" i="1"/>
  <c r="B181" i="1"/>
  <c r="E181" i="1"/>
  <c r="F181" i="1"/>
  <c r="G181" i="1"/>
  <c r="H181" i="1"/>
  <c r="I181" i="1"/>
  <c r="J181" i="1"/>
  <c r="L181" i="1"/>
  <c r="M181" i="1"/>
  <c r="N181" i="1"/>
  <c r="O181" i="1"/>
  <c r="P181" i="1"/>
  <c r="Q181" i="1"/>
  <c r="U181" i="1"/>
  <c r="X181" i="1"/>
  <c r="Y181" i="1"/>
  <c r="Z181" i="1"/>
  <c r="AA181" i="1"/>
  <c r="AC181" i="1"/>
  <c r="AG181" i="1"/>
  <c r="D182" i="1"/>
  <c r="C183" i="1"/>
  <c r="D183" i="1" s="1"/>
  <c r="B184" i="1"/>
  <c r="E184" i="1"/>
  <c r="F184" i="1"/>
  <c r="G184" i="1"/>
  <c r="H184" i="1"/>
  <c r="I184" i="1"/>
  <c r="J184" i="1"/>
  <c r="L184" i="1"/>
  <c r="M184" i="1"/>
  <c r="N184" i="1"/>
  <c r="P184" i="1"/>
  <c r="Q184" i="1"/>
  <c r="U184" i="1"/>
  <c r="X184" i="1"/>
  <c r="Y184" i="1"/>
  <c r="AA184" i="1"/>
  <c r="AC184" i="1"/>
  <c r="AG184" i="1"/>
  <c r="B185" i="1"/>
  <c r="E185" i="1"/>
  <c r="F185" i="1"/>
  <c r="G185" i="1"/>
  <c r="H185" i="1"/>
  <c r="I185" i="1"/>
  <c r="J185" i="1"/>
  <c r="L185" i="1"/>
  <c r="M185" i="1"/>
  <c r="N185" i="1"/>
  <c r="O185" i="1"/>
  <c r="P185" i="1"/>
  <c r="Q185" i="1"/>
  <c r="U185" i="1"/>
  <c r="X185" i="1"/>
  <c r="Y185" i="1"/>
  <c r="Z185" i="1"/>
  <c r="AA185" i="1"/>
  <c r="AC185" i="1"/>
  <c r="AG185" i="1"/>
  <c r="C186" i="1"/>
  <c r="D186" i="1" s="1"/>
  <c r="C187" i="1"/>
  <c r="D187" i="1" s="1"/>
  <c r="B188" i="1"/>
  <c r="G188" i="1"/>
  <c r="M188" i="1"/>
  <c r="AG188" i="1"/>
  <c r="C189" i="1"/>
  <c r="D189" i="1" s="1"/>
  <c r="C190" i="1"/>
  <c r="D190" i="1" s="1"/>
  <c r="B191" i="1"/>
  <c r="H191" i="1"/>
  <c r="O191" i="1"/>
  <c r="U191" i="1"/>
  <c r="X191" i="1"/>
  <c r="AA191" i="1"/>
  <c r="C192" i="1"/>
  <c r="D192" i="1" s="1"/>
  <c r="C193" i="1"/>
  <c r="B194" i="1"/>
  <c r="N194" i="1"/>
  <c r="Y194" i="1"/>
  <c r="C195" i="1"/>
  <c r="D195" i="1" s="1"/>
  <c r="C196" i="1"/>
  <c r="D196" i="1" s="1"/>
  <c r="B197" i="1"/>
  <c r="E197" i="1"/>
  <c r="H197" i="1"/>
  <c r="I197" i="1"/>
  <c r="J197" i="1"/>
  <c r="L197" i="1"/>
  <c r="M197" i="1"/>
  <c r="N197" i="1"/>
  <c r="Q197" i="1"/>
  <c r="T197" i="1"/>
  <c r="X197" i="1"/>
  <c r="Y197" i="1"/>
  <c r="Z197" i="1"/>
  <c r="AA197" i="1"/>
  <c r="AC197" i="1"/>
  <c r="C198" i="1"/>
  <c r="C199" i="1"/>
  <c r="H200" i="1"/>
  <c r="I200" i="1"/>
  <c r="J200" i="1"/>
  <c r="L200" i="1"/>
  <c r="N200" i="1"/>
  <c r="T200" i="1"/>
  <c r="U200" i="1"/>
  <c r="Z200" i="1"/>
  <c r="AC200" i="1"/>
  <c r="C201" i="1"/>
  <c r="D201" i="1" s="1"/>
  <c r="C202" i="1"/>
  <c r="B203" i="1"/>
  <c r="T203" i="1"/>
  <c r="Y203" i="1"/>
  <c r="C204" i="1"/>
  <c r="D204" i="1" s="1"/>
  <c r="C205" i="1"/>
  <c r="D205" i="1" s="1"/>
  <c r="B206" i="1"/>
  <c r="G206" i="1"/>
  <c r="M206" i="1"/>
  <c r="C207" i="1"/>
  <c r="C208" i="1"/>
  <c r="B209" i="1"/>
  <c r="G209" i="1"/>
  <c r="J209" i="1"/>
  <c r="L209" i="1"/>
  <c r="M209" i="1"/>
  <c r="U209" i="1"/>
  <c r="AC209" i="1"/>
  <c r="C210" i="1"/>
  <c r="D210" i="1" s="1"/>
  <c r="D211" i="1"/>
  <c r="D212" i="1"/>
  <c r="C213" i="1"/>
  <c r="C214" i="1" s="1"/>
  <c r="C215" i="1"/>
  <c r="D215" i="1" s="1"/>
  <c r="C217" i="1"/>
  <c r="C218" i="1" s="1"/>
  <c r="B218" i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C218" i="1"/>
  <c r="AG218" i="1"/>
  <c r="C219" i="1"/>
  <c r="D219" i="1" s="1"/>
  <c r="C220" i="1"/>
  <c r="D220" i="1" s="1"/>
  <c r="C221" i="1"/>
  <c r="D221" i="1" s="1"/>
  <c r="C222" i="1"/>
  <c r="D222" i="1" s="1"/>
  <c r="C223" i="1"/>
  <c r="D223" i="1" s="1"/>
  <c r="E224" i="1"/>
  <c r="F224" i="1"/>
  <c r="G224" i="1"/>
  <c r="H224" i="1"/>
  <c r="I224" i="1"/>
  <c r="J224" i="1"/>
  <c r="L224" i="1"/>
  <c r="M224" i="1"/>
  <c r="N224" i="1"/>
  <c r="O224" i="1"/>
  <c r="P224" i="1"/>
  <c r="Q224" i="1"/>
  <c r="T224" i="1"/>
  <c r="U224" i="1"/>
  <c r="X224" i="1"/>
  <c r="Y224" i="1"/>
  <c r="Z224" i="1"/>
  <c r="AA224" i="1"/>
  <c r="AC224" i="1"/>
  <c r="AG224" i="1"/>
  <c r="C225" i="1"/>
  <c r="D225" i="1" s="1"/>
  <c r="C226" i="1"/>
  <c r="C229" i="1"/>
  <c r="D229" i="1" s="1"/>
  <c r="C230" i="1"/>
  <c r="D230" i="1" s="1"/>
  <c r="B231" i="1"/>
  <c r="B232" i="1"/>
  <c r="E232" i="1"/>
  <c r="F232" i="1"/>
  <c r="G232" i="1"/>
  <c r="H232" i="1"/>
  <c r="I232" i="1"/>
  <c r="J232" i="1"/>
  <c r="L232" i="1"/>
  <c r="M232" i="1"/>
  <c r="N232" i="1"/>
  <c r="O232" i="1"/>
  <c r="P232" i="1"/>
  <c r="Q232" i="1"/>
  <c r="T232" i="1"/>
  <c r="U232" i="1"/>
  <c r="X232" i="1"/>
  <c r="Y232" i="1"/>
  <c r="Z232" i="1"/>
  <c r="AA232" i="1"/>
  <c r="AC232" i="1"/>
  <c r="AG232" i="1"/>
  <c r="C233" i="1"/>
  <c r="D233" i="1" s="1"/>
  <c r="C234" i="1"/>
  <c r="D234" i="1" s="1"/>
  <c r="B235" i="1"/>
  <c r="B236" i="1"/>
  <c r="E236" i="1"/>
  <c r="F236" i="1"/>
  <c r="G236" i="1"/>
  <c r="H236" i="1"/>
  <c r="I236" i="1"/>
  <c r="J236" i="1"/>
  <c r="L236" i="1"/>
  <c r="M236" i="1"/>
  <c r="N236" i="1"/>
  <c r="O236" i="1"/>
  <c r="P236" i="1"/>
  <c r="Q236" i="1"/>
  <c r="T236" i="1"/>
  <c r="U236" i="1"/>
  <c r="X236" i="1"/>
  <c r="Y236" i="1"/>
  <c r="Z236" i="1"/>
  <c r="AA236" i="1"/>
  <c r="AC236" i="1"/>
  <c r="AG236" i="1"/>
  <c r="C194" i="1" l="1"/>
  <c r="D194" i="1" s="1"/>
  <c r="D217" i="1"/>
  <c r="D213" i="1"/>
  <c r="D143" i="1"/>
  <c r="C231" i="1"/>
  <c r="D231" i="1" s="1"/>
  <c r="C227" i="1"/>
  <c r="D227" i="1" s="1"/>
  <c r="C156" i="1"/>
  <c r="D156" i="1" s="1"/>
  <c r="C235" i="1"/>
  <c r="D235" i="1" s="1"/>
  <c r="C176" i="1"/>
  <c r="D176" i="1" s="1"/>
  <c r="C203" i="1"/>
  <c r="D203" i="1" s="1"/>
  <c r="D193" i="1"/>
  <c r="C166" i="1"/>
  <c r="D166" i="1" s="1"/>
  <c r="C163" i="1"/>
  <c r="C151" i="1"/>
  <c r="C197" i="1"/>
  <c r="D197" i="1" s="1"/>
  <c r="C209" i="1"/>
  <c r="D209" i="1" s="1"/>
  <c r="D202" i="1"/>
  <c r="C200" i="1"/>
  <c r="C191" i="1"/>
  <c r="D191" i="1" s="1"/>
  <c r="C188" i="1"/>
  <c r="D188" i="1" s="1"/>
  <c r="C179" i="1"/>
  <c r="C181" i="1" s="1"/>
  <c r="C236" i="1"/>
  <c r="C232" i="1"/>
  <c r="D226" i="1"/>
  <c r="C206" i="1"/>
  <c r="D206" i="1" s="1"/>
  <c r="D180" i="1"/>
  <c r="D174" i="1"/>
  <c r="C172" i="1"/>
  <c r="D170" i="1"/>
  <c r="C120" i="1"/>
  <c r="C185" i="1"/>
  <c r="D185" i="1" s="1"/>
  <c r="C184" i="1"/>
  <c r="C158" i="1"/>
  <c r="D158" i="1" s="1"/>
  <c r="C157" i="1"/>
  <c r="D157" i="1" s="1"/>
  <c r="C224" i="1"/>
  <c r="D224" i="1" s="1"/>
  <c r="C175" i="1"/>
  <c r="C160" i="1"/>
  <c r="D160" i="1" s="1"/>
  <c r="C159" i="1"/>
  <c r="D159" i="1" s="1"/>
  <c r="C97" i="1"/>
  <c r="D97" i="1" s="1"/>
  <c r="C98" i="1"/>
  <c r="D98" i="1" s="1"/>
  <c r="C96" i="1" l="1"/>
  <c r="D96" i="1" s="1"/>
  <c r="C87" i="1" l="1"/>
  <c r="D87" i="1" s="1"/>
  <c r="C88" i="1"/>
  <c r="D88" i="1" s="1"/>
  <c r="C89" i="1"/>
  <c r="D89" i="1" s="1"/>
  <c r="C90" i="1"/>
  <c r="D90" i="1" s="1"/>
  <c r="C91" i="1"/>
  <c r="D91" i="1" s="1"/>
  <c r="C93" i="1"/>
  <c r="D93" i="1" s="1"/>
  <c r="C94" i="1"/>
  <c r="D94" i="1" s="1"/>
  <c r="C95" i="1"/>
  <c r="D95" i="1" s="1"/>
  <c r="D118" i="1" l="1"/>
  <c r="E81" i="1" l="1"/>
  <c r="C117" i="1" l="1"/>
  <c r="D117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AG92" i="1"/>
  <c r="AC92" i="1"/>
  <c r="AA92" i="1"/>
  <c r="Z92" i="1"/>
  <c r="Y92" i="1"/>
  <c r="X92" i="1"/>
  <c r="U92" i="1"/>
  <c r="T92" i="1"/>
  <c r="Q92" i="1"/>
  <c r="P92" i="1"/>
  <c r="O92" i="1"/>
  <c r="N92" i="1"/>
  <c r="M92" i="1"/>
  <c r="L92" i="1"/>
  <c r="J92" i="1"/>
  <c r="I92" i="1"/>
  <c r="H92" i="1"/>
  <c r="G92" i="1"/>
  <c r="F92" i="1"/>
  <c r="E92" i="1"/>
  <c r="C92" i="1" s="1"/>
  <c r="D92" i="1" s="1"/>
  <c r="C86" i="1"/>
  <c r="D86" i="1" s="1"/>
  <c r="C85" i="1"/>
  <c r="D85" i="1" s="1"/>
  <c r="C84" i="1"/>
  <c r="D84" i="1" s="1"/>
  <c r="C83" i="1"/>
  <c r="D83" i="1" s="1"/>
  <c r="C82" i="1"/>
  <c r="D82" i="1" s="1"/>
  <c r="AG81" i="1"/>
  <c r="AC81" i="1"/>
  <c r="Z81" i="1"/>
  <c r="Y81" i="1"/>
  <c r="X81" i="1"/>
  <c r="U81" i="1"/>
  <c r="T81" i="1"/>
  <c r="Q81" i="1"/>
  <c r="P81" i="1"/>
  <c r="O81" i="1"/>
  <c r="N81" i="1"/>
  <c r="M81" i="1"/>
  <c r="L81" i="1"/>
  <c r="J81" i="1"/>
  <c r="I81" i="1"/>
  <c r="H81" i="1"/>
  <c r="G81" i="1"/>
  <c r="F81" i="1"/>
  <c r="C80" i="1"/>
  <c r="D80" i="1" s="1"/>
  <c r="C79" i="1"/>
  <c r="D79" i="1" s="1"/>
  <c r="C78" i="1"/>
  <c r="D78" i="1" s="1"/>
  <c r="C81" i="1" l="1"/>
  <c r="D81" i="1" s="1"/>
</calcChain>
</file>

<file path=xl/sharedStrings.xml><?xml version="1.0" encoding="utf-8"?>
<sst xmlns="http://schemas.openxmlformats.org/spreadsheetml/2006/main" count="262" uniqueCount="189">
  <si>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</si>
  <si>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</si>
  <si>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</si>
  <si>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</si>
  <si>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</si>
  <si>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</si>
  <si>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</si>
  <si>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</si>
  <si>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</si>
  <si>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</si>
  <si>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</si>
  <si>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</si>
  <si>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</si>
  <si>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</si>
  <si>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</si>
  <si>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</si>
  <si>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</si>
  <si>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</si>
  <si>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</si>
  <si>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</si>
  <si>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</si>
  <si>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</si>
  <si>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</si>
  <si>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</si>
  <si>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</si>
  <si>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</si>
  <si>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</si>
  <si>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</si>
  <si>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</si>
  <si>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</si>
  <si>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</si>
  <si>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</si>
  <si>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</si>
  <si>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</si>
  <si>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</si>
  <si>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</si>
  <si>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</si>
  <si>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</si>
  <si>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</si>
  <si>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</si>
  <si>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</si>
  <si>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</si>
  <si>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</si>
  <si>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</si>
  <si>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</si>
  <si>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</si>
  <si>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</si>
  <si>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</si>
  <si>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</si>
  <si>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</si>
  <si>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</si>
  <si>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</si>
  <si>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</si>
  <si>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</si>
  <si>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</si>
  <si>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</si>
  <si>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</si>
  <si>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</si>
  <si>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</si>
  <si>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</si>
  <si>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</si>
  <si>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</si>
  <si>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</si>
  <si>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</si>
  <si>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</si>
  <si>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</si>
  <si>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</si>
  <si>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</si>
  <si>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</si>
  <si>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</si>
  <si>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</si>
  <si>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</si>
  <si>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</si>
  <si>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</si>
  <si>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</si>
  <si>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</si>
  <si>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</si>
  <si>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</si>
  <si>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</si>
  <si>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</si>
  <si>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</si>
  <si>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</si>
  <si>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</si>
  <si>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</si>
  <si>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</si>
  <si>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</si>
  <si>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</si>
  <si>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</si>
  <si>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</si>
  <si>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</si>
  <si>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</si>
  <si>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</si>
  <si>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</si>
  <si>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</si>
  <si>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</si>
  <si>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</si>
  <si>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</si>
  <si>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</si>
  <si>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</si>
  <si>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</si>
  <si>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</si>
  <si>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</si>
  <si>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</si>
  <si>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</si>
  <si>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</si>
  <si>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</si>
  <si>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</si>
  <si>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</si>
  <si>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</si>
  <si>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</si>
  <si>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</si>
  <si>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</si>
  <si>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</si>
  <si>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</si>
  <si>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</si>
  <si>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</si>
  <si>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</si>
  <si>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</si>
  <si>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</si>
  <si>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</si>
  <si>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</si>
  <si>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</si>
  <si>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</si>
  <si>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</si>
  <si>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</si>
  <si>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</si>
  <si>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</si>
  <si>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</si>
  <si>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</si>
  <si>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</si>
  <si>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</si>
  <si>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</si>
  <si>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</si>
  <si>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</si>
  <si>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</si>
  <si>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</si>
  <si>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</si>
  <si>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</si>
  <si>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</si>
  <si>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</si>
  <si>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</si>
  <si>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</si>
  <si>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</si>
  <si>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</si>
  <si>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</si>
  <si>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</si>
  <si>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</si>
  <si>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</si>
  <si>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</si>
  <si>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</si>
  <si>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</si>
  <si>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</si>
  <si>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</si>
  <si>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</si>
  <si>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</si>
  <si>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</si>
  <si>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</si>
  <si>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</si>
  <si>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</si>
  <si>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</si>
  <si>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</si>
  <si>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</si>
  <si>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</si>
  <si>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</si>
  <si>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</si>
  <si>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</si>
  <si>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</si>
  <si>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</si>
  <si>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</si>
  <si>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</si>
  <si>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</si>
  <si>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</si>
  <si>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</si>
  <si>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</si>
  <si>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</si>
  <si>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</si>
  <si>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</si>
  <si>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</si>
  <si>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</si>
  <si>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Уборочная площадь зерновых и зернобобовых культур, га</t>
  </si>
  <si>
    <t>Работало комбайнов, ед</t>
  </si>
  <si>
    <t>в % к уборочной площади</t>
  </si>
  <si>
    <t xml:space="preserve">        пшеницы</t>
  </si>
  <si>
    <t>ячменя</t>
  </si>
  <si>
    <t>ржи</t>
  </si>
  <si>
    <t>в % к плану сева</t>
  </si>
  <si>
    <t xml:space="preserve">                              пшеница</t>
  </si>
  <si>
    <t>овса</t>
  </si>
  <si>
    <t>Информация о сельскохозяйственных работах по состоянию на 24 августа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</si>
</sst>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36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L39" sqref="L39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91" t="s">
        <v>188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92" t="s">
        <v>3</v>
      </c>
      <c r="B4" s="95" t="s">
        <v>156</v>
      </c>
      <c r="C4" s="98" t="s">
        <v>157</v>
      </c>
      <c r="D4" s="98" t="s">
        <v>158</v>
      </c>
      <c r="E4" s="101" t="s">
        <v>4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1:33" s="2" customFormat="1" ht="17.25" hidden="1" customHeight="1" x14ac:dyDescent="0.25">
      <c r="A5" s="93"/>
      <c r="B5" s="96"/>
      <c r="C5" s="99"/>
      <c r="D5" s="99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6"/>
    </row>
    <row r="6" spans="1:33" s="2" customFormat="1" ht="17.45" customHeight="1" thickBot="1" x14ac:dyDescent="0.3">
      <c r="A6" s="93"/>
      <c r="B6" s="96"/>
      <c r="C6" s="99"/>
      <c r="D6" s="99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</row>
    <row r="7" spans="1:33" s="2" customFormat="1" ht="123" customHeight="1" x14ac:dyDescent="0.25">
      <c r="A7" s="93"/>
      <c r="B7" s="96"/>
      <c r="C7" s="99"/>
      <c r="D7" s="99"/>
      <c r="E7" s="89" t="s">
        <v>123</v>
      </c>
      <c r="F7" s="89" t="s">
        <v>124</v>
      </c>
      <c r="G7" s="89" t="s">
        <v>125</v>
      </c>
      <c r="H7" s="89" t="s">
        <v>126</v>
      </c>
      <c r="I7" s="89" t="s">
        <v>127</v>
      </c>
      <c r="J7" s="89" t="s">
        <v>128</v>
      </c>
      <c r="K7" s="89" t="s">
        <v>169</v>
      </c>
      <c r="L7" s="89" t="s">
        <v>147</v>
      </c>
      <c r="M7" s="89" t="s">
        <v>129</v>
      </c>
      <c r="N7" s="89" t="s">
        <v>130</v>
      </c>
      <c r="O7" s="89" t="s">
        <v>131</v>
      </c>
      <c r="P7" s="89" t="s">
        <v>132</v>
      </c>
      <c r="Q7" s="89" t="s">
        <v>133</v>
      </c>
      <c r="R7" s="89" t="s">
        <v>159</v>
      </c>
      <c r="S7" s="89" t="s">
        <v>144</v>
      </c>
      <c r="T7" s="89" t="s">
        <v>134</v>
      </c>
      <c r="U7" s="89" t="s">
        <v>135</v>
      </c>
      <c r="V7" s="89" t="s">
        <v>152</v>
      </c>
      <c r="W7" s="89" t="s">
        <v>153</v>
      </c>
      <c r="X7" s="89" t="s">
        <v>136</v>
      </c>
      <c r="Y7" s="89" t="s">
        <v>137</v>
      </c>
      <c r="Z7" s="89" t="s">
        <v>138</v>
      </c>
      <c r="AA7" s="89" t="s">
        <v>139</v>
      </c>
      <c r="AB7" s="89" t="s">
        <v>141</v>
      </c>
      <c r="AC7" s="89" t="s">
        <v>140</v>
      </c>
      <c r="AD7" s="89" t="s">
        <v>143</v>
      </c>
      <c r="AE7" s="89" t="s">
        <v>145</v>
      </c>
      <c r="AF7" s="89" t="s">
        <v>142</v>
      </c>
      <c r="AG7" s="89" t="s">
        <v>146</v>
      </c>
    </row>
    <row r="8" spans="1:33" s="2" customFormat="1" ht="15.75" customHeight="1" thickBot="1" x14ac:dyDescent="0.3">
      <c r="A8" s="94"/>
      <c r="B8" s="97"/>
      <c r="C8" s="100"/>
      <c r="D8" s="10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E9+F9+G9+H9+I9+J9+L9+M9+N9+O9+P9+Q9+R9+S9+T9+U9+X9+Y9+#REF!+Z9+AA9+AB9+AC9+AD9+AE9+AG9</f>
        <v>#REF!</v>
      </c>
      <c r="D9" s="13" t="e">
        <f t="shared" ref="D9:D100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84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hidden="1" customHeight="1" x14ac:dyDescent="0.2">
      <c r="A10" s="79" t="s">
        <v>168</v>
      </c>
      <c r="B10" s="17">
        <v>3080</v>
      </c>
      <c r="C10" s="48">
        <f>SUM(E10:AG10)</f>
        <v>5165</v>
      </c>
      <c r="D10" s="13">
        <f t="shared" si="0"/>
        <v>1.676948051948052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200</v>
      </c>
      <c r="T10" s="17"/>
      <c r="U10" s="17">
        <v>70</v>
      </c>
      <c r="V10" s="17">
        <v>435</v>
      </c>
      <c r="W10" s="17">
        <v>150</v>
      </c>
      <c r="X10" s="17"/>
      <c r="Y10" s="17"/>
      <c r="Z10" s="17">
        <v>30</v>
      </c>
      <c r="AA10" s="17"/>
      <c r="AB10" s="17"/>
      <c r="AC10" s="17"/>
      <c r="AD10" s="17"/>
      <c r="AE10" s="17">
        <v>20</v>
      </c>
      <c r="AF10" s="17"/>
      <c r="AG10" s="17"/>
    </row>
    <row r="11" spans="1:33" s="11" customFormat="1" ht="30.75" hidden="1" customHeight="1" x14ac:dyDescent="0.2">
      <c r="A11" s="80" t="s">
        <v>160</v>
      </c>
      <c r="B11" s="17">
        <v>3411</v>
      </c>
      <c r="C11" s="17">
        <f>SUM(E11:AG11)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>
        <f t="shared" ref="S11:AG11" si="2">S13+S14+S15</f>
        <v>200</v>
      </c>
      <c r="T11" s="17">
        <f t="shared" si="2"/>
        <v>0</v>
      </c>
      <c r="U11" s="17">
        <f t="shared" si="2"/>
        <v>51</v>
      </c>
      <c r="V11" s="17">
        <f t="shared" si="2"/>
        <v>0</v>
      </c>
      <c r="W11" s="17">
        <f t="shared" si="2"/>
        <v>180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10</v>
      </c>
      <c r="AC11" s="17">
        <f t="shared" si="2"/>
        <v>0</v>
      </c>
      <c r="AD11" s="17">
        <f t="shared" si="2"/>
        <v>0</v>
      </c>
      <c r="AE11" s="17">
        <f t="shared" si="2"/>
        <v>20</v>
      </c>
      <c r="AF11" s="17">
        <f t="shared" si="2"/>
        <v>0</v>
      </c>
      <c r="AG11" s="17">
        <f t="shared" si="2"/>
        <v>331</v>
      </c>
    </row>
    <row r="12" spans="1:33" s="11" customFormat="1" ht="30.75" hidden="1" customHeight="1" x14ac:dyDescent="0.2">
      <c r="A12" s="80" t="s">
        <v>154</v>
      </c>
      <c r="B12" s="83">
        <f>B11/B10</f>
        <v>1.1074675324675325</v>
      </c>
      <c r="C12" s="83">
        <f>C11/C10</f>
        <v>0.88886737657308812</v>
      </c>
      <c r="D12" s="13"/>
      <c r="E12" s="83">
        <f t="shared" ref="E12:AG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1</v>
      </c>
      <c r="T12" s="83" t="e">
        <f t="shared" si="3"/>
        <v>#DIV/0!</v>
      </c>
      <c r="U12" s="83">
        <f t="shared" si="3"/>
        <v>0.72857142857142854</v>
      </c>
      <c r="V12" s="83">
        <f t="shared" si="3"/>
        <v>0</v>
      </c>
      <c r="W12" s="83">
        <f t="shared" si="3"/>
        <v>1.2</v>
      </c>
      <c r="X12" s="83" t="e">
        <f t="shared" si="3"/>
        <v>#DIV/0!</v>
      </c>
      <c r="Y12" s="83" t="e">
        <f t="shared" si="3"/>
        <v>#DIV/0!</v>
      </c>
      <c r="Z12" s="83">
        <f t="shared" si="3"/>
        <v>0</v>
      </c>
      <c r="AA12" s="83" t="e">
        <f t="shared" si="3"/>
        <v>#DIV/0!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>
        <f t="shared" si="3"/>
        <v>1</v>
      </c>
      <c r="AF12" s="83" t="e">
        <f t="shared" si="3"/>
        <v>#DIV/0!</v>
      </c>
      <c r="AG12" s="83" t="e">
        <f t="shared" si="3"/>
        <v>#DIV/0!</v>
      </c>
    </row>
    <row r="13" spans="1:33" s="11" customFormat="1" ht="30.75" hidden="1" customHeight="1" x14ac:dyDescent="0.2">
      <c r="A13" s="80" t="s">
        <v>161</v>
      </c>
      <c r="B13" s="17">
        <v>906</v>
      </c>
      <c r="C13" s="17">
        <f t="shared" ref="C13:C31" si="4">SUM(E13:AG13)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>
        <v>51</v>
      </c>
      <c r="V13" s="17"/>
      <c r="W13" s="17">
        <v>20</v>
      </c>
      <c r="X13" s="17"/>
      <c r="Y13" s="17"/>
      <c r="Z13" s="17"/>
      <c r="AA13" s="17"/>
      <c r="AB13" s="17"/>
      <c r="AC13" s="17"/>
      <c r="AD13" s="17"/>
      <c r="AE13" s="17">
        <v>10</v>
      </c>
      <c r="AF13" s="17"/>
      <c r="AG13" s="17"/>
    </row>
    <row r="14" spans="1:33" s="11" customFormat="1" ht="30.75" hidden="1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>
        <v>200</v>
      </c>
      <c r="T14" s="17"/>
      <c r="U14" s="17"/>
      <c r="V14" s="17"/>
      <c r="W14" s="17">
        <v>160</v>
      </c>
      <c r="X14" s="17"/>
      <c r="Y14" s="17"/>
      <c r="Z14" s="17"/>
      <c r="AA14" s="17"/>
      <c r="AB14" s="17">
        <v>10</v>
      </c>
      <c r="AC14" s="17"/>
      <c r="AD14" s="17"/>
      <c r="AE14" s="17">
        <v>10</v>
      </c>
      <c r="AF14" s="17"/>
      <c r="AG14" s="17">
        <v>245</v>
      </c>
    </row>
    <row r="15" spans="1:33" s="11" customFormat="1" ht="30.75" hidden="1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86</v>
      </c>
    </row>
    <row r="16" spans="1:33" s="11" customFormat="1" ht="30.75" hidden="1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1" customFormat="1" ht="30.75" hidden="1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1" customFormat="1" ht="30.75" hidden="1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1" customFormat="1" ht="30.75" hidden="1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1" customFormat="1" ht="30.75" hidden="1" customHeight="1" x14ac:dyDescent="0.2">
      <c r="A20" s="79" t="s">
        <v>171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1" customFormat="1" ht="28.5" hidden="1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1" customFormat="1" ht="30.75" hidden="1" customHeight="1" x14ac:dyDescent="0.2">
      <c r="A22" s="79" t="s">
        <v>172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1" customFormat="1" ht="30.75" hidden="1" customHeight="1" x14ac:dyDescent="0.2">
      <c r="A23" s="80" t="s">
        <v>170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1" customFormat="1" ht="30.75" hidden="1" customHeight="1" x14ac:dyDescent="0.2">
      <c r="A24" s="79" t="s">
        <v>173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>
        <v>1</v>
      </c>
      <c r="U26" s="17"/>
      <c r="V26" s="17"/>
      <c r="W26" s="17">
        <v>0.5</v>
      </c>
      <c r="X26" s="17">
        <v>1</v>
      </c>
      <c r="Y26" s="17">
        <v>1</v>
      </c>
      <c r="Z26" s="17">
        <v>2</v>
      </c>
      <c r="AA26" s="17">
        <v>1</v>
      </c>
      <c r="AB26" s="17">
        <v>0.5</v>
      </c>
      <c r="AC26" s="17">
        <v>0.5</v>
      </c>
      <c r="AD26" s="17"/>
      <c r="AE26" s="17">
        <v>21</v>
      </c>
      <c r="AF26" s="17">
        <v>0.5</v>
      </c>
      <c r="AG26" s="17"/>
    </row>
    <row r="27" spans="1:33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>
        <v>1</v>
      </c>
      <c r="U27" s="17"/>
      <c r="V27" s="17"/>
      <c r="W27" s="17"/>
      <c r="X27" s="17">
        <v>1</v>
      </c>
      <c r="Y27" s="17">
        <v>0.5</v>
      </c>
      <c r="Z27" s="17">
        <v>1</v>
      </c>
      <c r="AA27" s="17">
        <v>2</v>
      </c>
      <c r="AB27" s="17">
        <v>0.5</v>
      </c>
      <c r="AC27" s="17">
        <v>0.5</v>
      </c>
      <c r="AD27" s="17">
        <v>0.3</v>
      </c>
      <c r="AE27" s="17">
        <v>21</v>
      </c>
      <c r="AF27" s="17">
        <v>0.5</v>
      </c>
      <c r="AG27" s="17"/>
    </row>
    <row r="28" spans="1:33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100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80" t="s">
        <v>179</v>
      </c>
      <c r="B30" s="17">
        <v>5290.6</v>
      </c>
      <c r="C30" s="17">
        <f t="shared" si="4"/>
        <v>5807.8</v>
      </c>
      <c r="D30" s="13">
        <f t="shared" si="0"/>
        <v>1.0977582882848826</v>
      </c>
      <c r="E30" s="17">
        <v>1650</v>
      </c>
      <c r="F30" s="17">
        <v>1014</v>
      </c>
      <c r="G30" s="17">
        <v>506</v>
      </c>
      <c r="H30" s="17">
        <v>742</v>
      </c>
      <c r="I30" s="17"/>
      <c r="J30" s="17">
        <v>119</v>
      </c>
      <c r="K30" s="17"/>
      <c r="L30" s="17">
        <v>115</v>
      </c>
      <c r="M30" s="17">
        <v>300</v>
      </c>
      <c r="N30" s="17">
        <v>265</v>
      </c>
      <c r="O30" s="17">
        <v>73</v>
      </c>
      <c r="P30" s="17">
        <v>105</v>
      </c>
      <c r="Q30" s="17">
        <v>130</v>
      </c>
      <c r="R30" s="17">
        <v>325</v>
      </c>
      <c r="S30" s="17">
        <v>221.8</v>
      </c>
      <c r="T30" s="17"/>
      <c r="U30" s="17">
        <v>51</v>
      </c>
      <c r="V30" s="17"/>
      <c r="W30" s="17">
        <v>146</v>
      </c>
      <c r="X30" s="17">
        <v>5</v>
      </c>
      <c r="Y30" s="17"/>
      <c r="Z30" s="17"/>
      <c r="AA30" s="17"/>
      <c r="AB30" s="17">
        <v>10</v>
      </c>
      <c r="AC30" s="17"/>
      <c r="AD30" s="17"/>
      <c r="AE30" s="17">
        <v>30</v>
      </c>
      <c r="AF30" s="17"/>
      <c r="AG30" s="17"/>
    </row>
    <row r="31" spans="1:33" s="11" customFormat="1" ht="30.75" customHeight="1" x14ac:dyDescent="0.2">
      <c r="A31" s="80" t="s">
        <v>43</v>
      </c>
      <c r="B31" s="17">
        <v>5001</v>
      </c>
      <c r="C31" s="17">
        <f t="shared" si="4"/>
        <v>3804</v>
      </c>
      <c r="D31" s="13">
        <f t="shared" si="0"/>
        <v>0.76064787042591486</v>
      </c>
      <c r="E31" s="17">
        <v>1221</v>
      </c>
      <c r="F31" s="17">
        <v>768</v>
      </c>
      <c r="G31" s="17">
        <v>260</v>
      </c>
      <c r="H31" s="17">
        <v>526</v>
      </c>
      <c r="I31" s="17"/>
      <c r="J31" s="17">
        <v>60</v>
      </c>
      <c r="K31" s="17"/>
      <c r="L31" s="17"/>
      <c r="M31" s="17">
        <v>230</v>
      </c>
      <c r="N31" s="17">
        <v>215</v>
      </c>
      <c r="O31" s="17">
        <v>73</v>
      </c>
      <c r="P31" s="17">
        <v>90</v>
      </c>
      <c r="Q31" s="17">
        <v>130</v>
      </c>
      <c r="R31" s="17"/>
      <c r="S31" s="17">
        <v>65</v>
      </c>
      <c r="T31" s="17"/>
      <c r="U31" s="17">
        <v>51</v>
      </c>
      <c r="V31" s="17"/>
      <c r="W31" s="17">
        <v>100</v>
      </c>
      <c r="X31" s="17">
        <v>5</v>
      </c>
      <c r="Y31" s="17"/>
      <c r="Z31" s="17"/>
      <c r="AA31" s="17"/>
      <c r="AB31" s="17">
        <v>10</v>
      </c>
      <c r="AC31" s="17"/>
      <c r="AD31" s="17"/>
      <c r="AE31" s="17"/>
      <c r="AF31" s="17"/>
      <c r="AG31" s="17"/>
    </row>
    <row r="32" spans="1:33" s="11" customFormat="1" ht="30.75" customHeight="1" x14ac:dyDescent="0.2">
      <c r="A32" s="80" t="s">
        <v>181</v>
      </c>
      <c r="B32" s="87">
        <f>B31/B30</f>
        <v>0.94526140702377792</v>
      </c>
      <c r="C32" s="87">
        <f>C31/C30</f>
        <v>0.65498123213609283</v>
      </c>
      <c r="D32" s="13"/>
      <c r="E32" s="87">
        <f t="shared" ref="E32:AG32" si="5">E31/E30</f>
        <v>0.74</v>
      </c>
      <c r="F32" s="87">
        <f t="shared" si="5"/>
        <v>0.75739644970414199</v>
      </c>
      <c r="G32" s="87">
        <f t="shared" si="5"/>
        <v>0.51383399209486169</v>
      </c>
      <c r="H32" s="87">
        <f t="shared" si="5"/>
        <v>0.70889487870619949</v>
      </c>
      <c r="I32" s="87" t="e">
        <f t="shared" si="5"/>
        <v>#DIV/0!</v>
      </c>
      <c r="J32" s="87">
        <f t="shared" si="5"/>
        <v>0.50420168067226889</v>
      </c>
      <c r="K32" s="87" t="e">
        <f t="shared" si="5"/>
        <v>#DIV/0!</v>
      </c>
      <c r="L32" s="87">
        <f t="shared" si="5"/>
        <v>0</v>
      </c>
      <c r="M32" s="87">
        <f t="shared" si="5"/>
        <v>0.76666666666666672</v>
      </c>
      <c r="N32" s="87">
        <f t="shared" si="5"/>
        <v>0.81132075471698117</v>
      </c>
      <c r="O32" s="87">
        <f t="shared" si="5"/>
        <v>1</v>
      </c>
      <c r="P32" s="87">
        <f t="shared" si="5"/>
        <v>0.8571428571428571</v>
      </c>
      <c r="Q32" s="87">
        <f t="shared" si="5"/>
        <v>1</v>
      </c>
      <c r="R32" s="87">
        <f t="shared" si="5"/>
        <v>0</v>
      </c>
      <c r="S32" s="87">
        <f t="shared" si="5"/>
        <v>0.29305680793507666</v>
      </c>
      <c r="T32" s="87" t="e">
        <f t="shared" si="5"/>
        <v>#DIV/0!</v>
      </c>
      <c r="U32" s="87">
        <f t="shared" si="5"/>
        <v>1</v>
      </c>
      <c r="V32" s="87" t="e">
        <f t="shared" si="5"/>
        <v>#DIV/0!</v>
      </c>
      <c r="W32" s="87">
        <f t="shared" si="5"/>
        <v>0.68493150684931503</v>
      </c>
      <c r="X32" s="87">
        <f t="shared" si="5"/>
        <v>1</v>
      </c>
      <c r="Y32" s="87" t="e">
        <f t="shared" si="5"/>
        <v>#DIV/0!</v>
      </c>
      <c r="Z32" s="87" t="e">
        <f t="shared" si="5"/>
        <v>#DIV/0!</v>
      </c>
      <c r="AA32" s="87" t="e">
        <f t="shared" si="5"/>
        <v>#DIV/0!</v>
      </c>
      <c r="AB32" s="87">
        <f t="shared" si="5"/>
        <v>1</v>
      </c>
      <c r="AC32" s="87" t="e">
        <f t="shared" si="5"/>
        <v>#DIV/0!</v>
      </c>
      <c r="AD32" s="87" t="e">
        <f t="shared" si="5"/>
        <v>#DIV/0!</v>
      </c>
      <c r="AE32" s="87">
        <f t="shared" si="5"/>
        <v>0</v>
      </c>
      <c r="AF32" s="87" t="e">
        <f t="shared" si="5"/>
        <v>#DIV/0!</v>
      </c>
      <c r="AG32" s="87" t="e">
        <f t="shared" si="5"/>
        <v>#DIV/0!</v>
      </c>
    </row>
    <row r="33" spans="1:33" s="11" customFormat="1" ht="30.75" customHeight="1" x14ac:dyDescent="0.2">
      <c r="A33" s="80" t="s">
        <v>49</v>
      </c>
      <c r="B33" s="17">
        <v>5001</v>
      </c>
      <c r="C33" s="17">
        <f>SUM(E33:AG33)</f>
        <v>3804</v>
      </c>
      <c r="D33" s="13">
        <f t="shared" si="0"/>
        <v>0.76064787042591486</v>
      </c>
      <c r="E33" s="17">
        <f>E34+E35+E36+E37+E38</f>
        <v>1221</v>
      </c>
      <c r="F33" s="17">
        <f t="shared" ref="F33:AG33" si="6">F34+F35+F36+F37+F38</f>
        <v>768</v>
      </c>
      <c r="G33" s="17">
        <f t="shared" si="6"/>
        <v>260</v>
      </c>
      <c r="H33" s="17">
        <f t="shared" si="6"/>
        <v>526</v>
      </c>
      <c r="I33" s="17">
        <f t="shared" si="6"/>
        <v>0</v>
      </c>
      <c r="J33" s="17">
        <f t="shared" si="6"/>
        <v>60</v>
      </c>
      <c r="K33" s="17">
        <f t="shared" si="6"/>
        <v>0</v>
      </c>
      <c r="L33" s="17">
        <f t="shared" si="6"/>
        <v>0</v>
      </c>
      <c r="M33" s="17">
        <f t="shared" si="6"/>
        <v>230</v>
      </c>
      <c r="N33" s="17">
        <f t="shared" si="6"/>
        <v>215</v>
      </c>
      <c r="O33" s="17">
        <f t="shared" si="6"/>
        <v>73</v>
      </c>
      <c r="P33" s="17">
        <f t="shared" si="6"/>
        <v>90</v>
      </c>
      <c r="Q33" s="17">
        <f t="shared" si="6"/>
        <v>130</v>
      </c>
      <c r="R33" s="17">
        <f t="shared" si="6"/>
        <v>0</v>
      </c>
      <c r="S33" s="17">
        <f t="shared" si="6"/>
        <v>65</v>
      </c>
      <c r="T33" s="17">
        <f t="shared" si="6"/>
        <v>0</v>
      </c>
      <c r="U33" s="17">
        <f t="shared" si="6"/>
        <v>51</v>
      </c>
      <c r="V33" s="17">
        <f t="shared" si="6"/>
        <v>0</v>
      </c>
      <c r="W33" s="17">
        <f t="shared" si="6"/>
        <v>100</v>
      </c>
      <c r="X33" s="17">
        <f t="shared" si="6"/>
        <v>5</v>
      </c>
      <c r="Y33" s="17">
        <f t="shared" si="6"/>
        <v>0</v>
      </c>
      <c r="Z33" s="17">
        <f t="shared" si="6"/>
        <v>0</v>
      </c>
      <c r="AA33" s="17">
        <f t="shared" si="6"/>
        <v>0</v>
      </c>
      <c r="AB33" s="17">
        <f t="shared" si="6"/>
        <v>10</v>
      </c>
      <c r="AC33" s="17">
        <f t="shared" si="6"/>
        <v>0</v>
      </c>
      <c r="AD33" s="17">
        <f t="shared" si="6"/>
        <v>0</v>
      </c>
      <c r="AE33" s="17">
        <f t="shared" si="6"/>
        <v>0</v>
      </c>
      <c r="AF33" s="17">
        <f t="shared" si="6"/>
        <v>0</v>
      </c>
      <c r="AG33" s="17">
        <f t="shared" si="6"/>
        <v>0</v>
      </c>
    </row>
    <row r="34" spans="1:33" s="11" customFormat="1" ht="30.75" customHeight="1" x14ac:dyDescent="0.2">
      <c r="A34" s="80" t="s">
        <v>44</v>
      </c>
      <c r="B34" s="17">
        <v>2485</v>
      </c>
      <c r="C34" s="17">
        <f>SUM(E34:AG34)</f>
        <v>1804</v>
      </c>
      <c r="D34" s="13">
        <f t="shared" si="0"/>
        <v>0.72595573440643868</v>
      </c>
      <c r="E34" s="17">
        <v>611</v>
      </c>
      <c r="F34" s="17">
        <v>430</v>
      </c>
      <c r="G34" s="17">
        <v>230</v>
      </c>
      <c r="H34" s="17">
        <v>200</v>
      </c>
      <c r="I34" s="17"/>
      <c r="J34" s="17">
        <v>30</v>
      </c>
      <c r="K34" s="17"/>
      <c r="L34" s="17"/>
      <c r="M34" s="17">
        <v>80</v>
      </c>
      <c r="N34" s="17">
        <v>100</v>
      </c>
      <c r="O34" s="17">
        <v>38</v>
      </c>
      <c r="P34" s="17"/>
      <c r="Q34" s="17">
        <v>70</v>
      </c>
      <c r="R34" s="17"/>
      <c r="S34" s="17"/>
      <c r="T34" s="17"/>
      <c r="U34" s="17"/>
      <c r="V34" s="17"/>
      <c r="W34" s="17"/>
      <c r="X34" s="17">
        <v>5</v>
      </c>
      <c r="Y34" s="17"/>
      <c r="Z34" s="17"/>
      <c r="AA34" s="17"/>
      <c r="AB34" s="17">
        <v>10</v>
      </c>
      <c r="AC34" s="17"/>
      <c r="AD34" s="17"/>
      <c r="AE34" s="17"/>
      <c r="AF34" s="17"/>
      <c r="AG34" s="17"/>
    </row>
    <row r="35" spans="1:33" s="11" customFormat="1" ht="30.75" customHeight="1" x14ac:dyDescent="0.2">
      <c r="A35" s="80" t="s">
        <v>184</v>
      </c>
      <c r="B35" s="17">
        <v>77</v>
      </c>
      <c r="C35" s="17">
        <f t="shared" ref="C35:C38" si="7">SUM(E35:AG35)</f>
        <v>86</v>
      </c>
      <c r="D35" s="13">
        <f t="shared" si="0"/>
        <v>1.1168831168831168</v>
      </c>
      <c r="E35" s="17"/>
      <c r="F35" s="17"/>
      <c r="G35" s="17"/>
      <c r="H35" s="17">
        <v>86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80" t="s">
        <v>183</v>
      </c>
      <c r="B36" s="17">
        <v>1665</v>
      </c>
      <c r="C36" s="17">
        <f t="shared" si="7"/>
        <v>1584</v>
      </c>
      <c r="D36" s="13">
        <f t="shared" si="0"/>
        <v>0.9513513513513514</v>
      </c>
      <c r="E36" s="17">
        <v>550</v>
      </c>
      <c r="F36" s="17">
        <v>258</v>
      </c>
      <c r="G36" s="17">
        <v>30</v>
      </c>
      <c r="H36" s="17">
        <v>140</v>
      </c>
      <c r="I36" s="17"/>
      <c r="J36" s="17">
        <v>30</v>
      </c>
      <c r="K36" s="17"/>
      <c r="L36" s="17"/>
      <c r="M36" s="17">
        <v>150</v>
      </c>
      <c r="N36" s="17">
        <v>100</v>
      </c>
      <c r="O36" s="17">
        <v>35</v>
      </c>
      <c r="P36" s="17">
        <v>35</v>
      </c>
      <c r="Q36" s="17">
        <v>60</v>
      </c>
      <c r="R36" s="17"/>
      <c r="S36" s="17">
        <v>65</v>
      </c>
      <c r="T36" s="17"/>
      <c r="U36" s="17">
        <v>51</v>
      </c>
      <c r="V36" s="17"/>
      <c r="W36" s="17">
        <v>80</v>
      </c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1" customFormat="1" ht="30.75" customHeight="1" x14ac:dyDescent="0.2">
      <c r="A37" s="80" t="s">
        <v>167</v>
      </c>
      <c r="B37" s="17"/>
      <c r="C37" s="17">
        <f t="shared" si="7"/>
        <v>100</v>
      </c>
      <c r="D37" s="13"/>
      <c r="E37" s="17"/>
      <c r="F37" s="17"/>
      <c r="G37" s="17"/>
      <c r="H37" s="17">
        <v>100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1" customFormat="1" ht="30.75" customHeight="1" x14ac:dyDescent="0.2">
      <c r="A38" s="80" t="s">
        <v>187</v>
      </c>
      <c r="B38" s="17"/>
      <c r="C38" s="17">
        <f t="shared" si="7"/>
        <v>230</v>
      </c>
      <c r="D38" s="13"/>
      <c r="E38" s="17">
        <v>60</v>
      </c>
      <c r="F38" s="17">
        <v>80</v>
      </c>
      <c r="G38" s="17"/>
      <c r="H38" s="17"/>
      <c r="I38" s="17"/>
      <c r="J38" s="17"/>
      <c r="K38" s="17"/>
      <c r="L38" s="17"/>
      <c r="M38" s="17"/>
      <c r="N38" s="17">
        <v>15</v>
      </c>
      <c r="O38" s="17"/>
      <c r="P38" s="17">
        <v>55</v>
      </c>
      <c r="Q38" s="17"/>
      <c r="R38" s="17"/>
      <c r="S38" s="17"/>
      <c r="T38" s="17"/>
      <c r="U38" s="17"/>
      <c r="V38" s="17"/>
      <c r="W38" s="17">
        <v>20</v>
      </c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1" customFormat="1" ht="30.75" customHeight="1" x14ac:dyDescent="0.2">
      <c r="A39" s="80" t="s">
        <v>120</v>
      </c>
      <c r="B39" s="17">
        <v>10102</v>
      </c>
      <c r="C39" s="17">
        <f>SUM(E39:AG39)</f>
        <v>11790</v>
      </c>
      <c r="D39" s="13">
        <f t="shared" si="0"/>
        <v>1.1670956246287865</v>
      </c>
      <c r="E39" s="17">
        <f>E40+E41+E42+E43+E44</f>
        <v>3800</v>
      </c>
      <c r="F39" s="17">
        <f t="shared" ref="F39:AG39" si="8">F40+F41+F42+F43+F44</f>
        <v>2310</v>
      </c>
      <c r="G39" s="17">
        <f t="shared" si="8"/>
        <v>1045</v>
      </c>
      <c r="H39" s="17">
        <f t="shared" si="8"/>
        <v>1490</v>
      </c>
      <c r="I39" s="17">
        <f t="shared" si="8"/>
        <v>0</v>
      </c>
      <c r="J39" s="17">
        <f t="shared" si="8"/>
        <v>155</v>
      </c>
      <c r="K39" s="17">
        <f t="shared" si="8"/>
        <v>0</v>
      </c>
      <c r="L39" s="17">
        <f t="shared" si="8"/>
        <v>0</v>
      </c>
      <c r="M39" s="17">
        <f t="shared" si="8"/>
        <v>580</v>
      </c>
      <c r="N39" s="17">
        <f t="shared" si="8"/>
        <v>675</v>
      </c>
      <c r="O39" s="17">
        <f t="shared" si="8"/>
        <v>260</v>
      </c>
      <c r="P39" s="17">
        <f t="shared" si="8"/>
        <v>320</v>
      </c>
      <c r="Q39" s="17">
        <f t="shared" si="8"/>
        <v>400</v>
      </c>
      <c r="R39" s="17">
        <f t="shared" si="8"/>
        <v>0</v>
      </c>
      <c r="S39" s="17">
        <f t="shared" si="8"/>
        <v>200</v>
      </c>
      <c r="T39" s="17">
        <f t="shared" si="8"/>
        <v>0</v>
      </c>
      <c r="U39" s="17">
        <f t="shared" si="8"/>
        <v>150</v>
      </c>
      <c r="V39" s="17">
        <f t="shared" si="8"/>
        <v>0</v>
      </c>
      <c r="W39" s="17">
        <f t="shared" si="8"/>
        <v>350</v>
      </c>
      <c r="X39" s="17">
        <f t="shared" si="8"/>
        <v>15</v>
      </c>
      <c r="Y39" s="17">
        <f t="shared" si="8"/>
        <v>0</v>
      </c>
      <c r="Z39" s="17">
        <f t="shared" si="8"/>
        <v>0</v>
      </c>
      <c r="AA39" s="17">
        <f t="shared" si="8"/>
        <v>0</v>
      </c>
      <c r="AB39" s="17">
        <f t="shared" si="8"/>
        <v>40</v>
      </c>
      <c r="AC39" s="17">
        <f t="shared" si="8"/>
        <v>0</v>
      </c>
      <c r="AD39" s="17">
        <f t="shared" si="8"/>
        <v>0</v>
      </c>
      <c r="AE39" s="17">
        <f t="shared" si="8"/>
        <v>0</v>
      </c>
      <c r="AF39" s="17">
        <f t="shared" si="8"/>
        <v>0</v>
      </c>
      <c r="AG39" s="17">
        <f t="shared" si="8"/>
        <v>0</v>
      </c>
    </row>
    <row r="40" spans="1:33" s="11" customFormat="1" ht="30.75" customHeight="1" x14ac:dyDescent="0.2">
      <c r="A40" s="80" t="s">
        <v>44</v>
      </c>
      <c r="B40" s="17">
        <v>4644</v>
      </c>
      <c r="C40" s="17">
        <f>SUM(E40:AG40)</f>
        <v>5855</v>
      </c>
      <c r="D40" s="13">
        <f t="shared" si="0"/>
        <v>1.2607665805340225</v>
      </c>
      <c r="E40" s="17">
        <v>1850</v>
      </c>
      <c r="F40" s="17">
        <v>1400</v>
      </c>
      <c r="G40" s="17">
        <v>950</v>
      </c>
      <c r="H40" s="17">
        <v>650</v>
      </c>
      <c r="I40" s="17"/>
      <c r="J40" s="17">
        <v>80</v>
      </c>
      <c r="K40" s="17"/>
      <c r="L40" s="17"/>
      <c r="M40" s="17">
        <v>230</v>
      </c>
      <c r="N40" s="17">
        <v>300</v>
      </c>
      <c r="O40" s="17">
        <v>140</v>
      </c>
      <c r="P40" s="17"/>
      <c r="Q40" s="17">
        <v>200</v>
      </c>
      <c r="R40" s="17"/>
      <c r="S40" s="17"/>
      <c r="T40" s="17"/>
      <c r="U40" s="17"/>
      <c r="V40" s="17"/>
      <c r="W40" s="17"/>
      <c r="X40" s="17">
        <v>15</v>
      </c>
      <c r="Y40" s="17"/>
      <c r="Z40" s="17"/>
      <c r="AA40" s="17"/>
      <c r="AB40" s="17">
        <v>40</v>
      </c>
      <c r="AC40" s="17"/>
      <c r="AD40" s="17"/>
      <c r="AE40" s="17"/>
      <c r="AF40" s="17"/>
      <c r="AG40" s="17"/>
    </row>
    <row r="41" spans="1:33" s="11" customFormat="1" ht="30.75" customHeight="1" x14ac:dyDescent="0.2">
      <c r="A41" s="80" t="s">
        <v>184</v>
      </c>
      <c r="B41" s="17">
        <v>150</v>
      </c>
      <c r="C41" s="17">
        <f>SUM(E41:AG41)</f>
        <v>240</v>
      </c>
      <c r="D41" s="13"/>
      <c r="E41" s="17"/>
      <c r="F41" s="17"/>
      <c r="G41" s="17"/>
      <c r="H41" s="17">
        <v>240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3" s="11" customFormat="1" ht="30.75" customHeight="1" x14ac:dyDescent="0.2">
      <c r="A42" s="80" t="s">
        <v>183</v>
      </c>
      <c r="B42" s="17">
        <v>3784</v>
      </c>
      <c r="C42" s="17">
        <f>SUM(E42:AG42)</f>
        <v>4680</v>
      </c>
      <c r="D42" s="13"/>
      <c r="E42" s="17">
        <v>1750</v>
      </c>
      <c r="F42" s="17">
        <v>650</v>
      </c>
      <c r="G42" s="17">
        <v>95</v>
      </c>
      <c r="H42" s="17">
        <v>350</v>
      </c>
      <c r="I42" s="17"/>
      <c r="J42" s="17">
        <v>75</v>
      </c>
      <c r="K42" s="17"/>
      <c r="L42" s="17"/>
      <c r="M42" s="17">
        <v>350</v>
      </c>
      <c r="N42" s="17">
        <v>330</v>
      </c>
      <c r="O42" s="17">
        <v>120</v>
      </c>
      <c r="P42" s="17">
        <v>120</v>
      </c>
      <c r="Q42" s="17">
        <v>200</v>
      </c>
      <c r="R42" s="17"/>
      <c r="S42" s="17">
        <v>200</v>
      </c>
      <c r="T42" s="17"/>
      <c r="U42" s="17">
        <v>150</v>
      </c>
      <c r="V42" s="17"/>
      <c r="W42" s="17">
        <v>290</v>
      </c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3" s="11" customFormat="1" ht="30.75" customHeight="1" x14ac:dyDescent="0.2">
      <c r="A43" s="80" t="s">
        <v>167</v>
      </c>
      <c r="B43" s="17"/>
      <c r="C43" s="17">
        <f t="shared" ref="C43:C44" si="9">SUM(E43:AG43)</f>
        <v>250</v>
      </c>
      <c r="D43" s="13"/>
      <c r="E43" s="17"/>
      <c r="F43" s="17"/>
      <c r="G43" s="17"/>
      <c r="H43" s="17">
        <v>250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s="11" customFormat="1" ht="30.75" customHeight="1" x14ac:dyDescent="0.2">
      <c r="A44" s="80" t="s">
        <v>187</v>
      </c>
      <c r="B44" s="17"/>
      <c r="C44" s="17">
        <f t="shared" si="9"/>
        <v>765</v>
      </c>
      <c r="D44" s="13"/>
      <c r="E44" s="17">
        <v>200</v>
      </c>
      <c r="F44" s="17">
        <v>260</v>
      </c>
      <c r="G44" s="17"/>
      <c r="H44" s="17"/>
      <c r="I44" s="17"/>
      <c r="J44" s="17"/>
      <c r="K44" s="17"/>
      <c r="L44" s="17"/>
      <c r="M44" s="17"/>
      <c r="N44" s="17">
        <v>45</v>
      </c>
      <c r="O44" s="17"/>
      <c r="P44" s="17">
        <v>200</v>
      </c>
      <c r="Q44" s="17"/>
      <c r="R44" s="17"/>
      <c r="S44" s="17"/>
      <c r="T44" s="17"/>
      <c r="U44" s="17"/>
      <c r="V44" s="17"/>
      <c r="W44" s="17">
        <v>60</v>
      </c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s="11" customFormat="1" ht="30.75" customHeight="1" x14ac:dyDescent="0.2">
      <c r="A45" s="80" t="s">
        <v>50</v>
      </c>
      <c r="B45" s="17">
        <f>B39/B33*10</f>
        <v>20.199960007998399</v>
      </c>
      <c r="C45" s="17">
        <f>C39/C33*10</f>
        <v>30.993690851735014</v>
      </c>
      <c r="D45" s="13">
        <f t="shared" si="0"/>
        <v>1.5343441689717563</v>
      </c>
      <c r="E45" s="17">
        <f t="shared" ref="E45:AG45" si="10">E39/E33*10</f>
        <v>31.122031122031121</v>
      </c>
      <c r="F45" s="17">
        <f t="shared" si="10"/>
        <v>30.078125</v>
      </c>
      <c r="G45" s="17">
        <f t="shared" si="10"/>
        <v>40.192307692307693</v>
      </c>
      <c r="H45" s="17">
        <f t="shared" si="10"/>
        <v>28.326996197718628</v>
      </c>
      <c r="I45" s="17" t="e">
        <f t="shared" si="10"/>
        <v>#DIV/0!</v>
      </c>
      <c r="J45" s="17">
        <f t="shared" si="10"/>
        <v>25.833333333333336</v>
      </c>
      <c r="K45" s="17" t="e">
        <f t="shared" si="10"/>
        <v>#DIV/0!</v>
      </c>
      <c r="L45" s="17" t="e">
        <f t="shared" si="10"/>
        <v>#DIV/0!</v>
      </c>
      <c r="M45" s="17">
        <f t="shared" si="10"/>
        <v>25.217391304347828</v>
      </c>
      <c r="N45" s="17">
        <f t="shared" si="10"/>
        <v>31.395348837209301</v>
      </c>
      <c r="O45" s="17">
        <f t="shared" si="10"/>
        <v>35.61643835616438</v>
      </c>
      <c r="P45" s="17">
        <f t="shared" si="10"/>
        <v>35.555555555555557</v>
      </c>
      <c r="Q45" s="17">
        <f t="shared" si="10"/>
        <v>30.76923076923077</v>
      </c>
      <c r="R45" s="17" t="e">
        <f t="shared" si="10"/>
        <v>#DIV/0!</v>
      </c>
      <c r="S45" s="17">
        <f t="shared" si="10"/>
        <v>30.76923076923077</v>
      </c>
      <c r="T45" s="17" t="e">
        <f t="shared" si="10"/>
        <v>#DIV/0!</v>
      </c>
      <c r="U45" s="17">
        <f t="shared" si="10"/>
        <v>29.411764705882355</v>
      </c>
      <c r="V45" s="17" t="e">
        <f t="shared" si="10"/>
        <v>#DIV/0!</v>
      </c>
      <c r="W45" s="17">
        <f t="shared" si="10"/>
        <v>35</v>
      </c>
      <c r="X45" s="17">
        <f t="shared" si="10"/>
        <v>30</v>
      </c>
      <c r="Y45" s="17" t="e">
        <f t="shared" si="10"/>
        <v>#DIV/0!</v>
      </c>
      <c r="Z45" s="17" t="e">
        <f t="shared" si="10"/>
        <v>#DIV/0!</v>
      </c>
      <c r="AA45" s="17" t="e">
        <f t="shared" si="10"/>
        <v>#DIV/0!</v>
      </c>
      <c r="AB45" s="17">
        <f t="shared" si="10"/>
        <v>40</v>
      </c>
      <c r="AC45" s="17" t="e">
        <f t="shared" si="10"/>
        <v>#DIV/0!</v>
      </c>
      <c r="AD45" s="17" t="e">
        <f t="shared" si="10"/>
        <v>#DIV/0!</v>
      </c>
      <c r="AE45" s="17" t="e">
        <f t="shared" si="10"/>
        <v>#DIV/0!</v>
      </c>
      <c r="AF45" s="17" t="e">
        <f t="shared" si="10"/>
        <v>#DIV/0!</v>
      </c>
      <c r="AG45" s="17" t="e">
        <f t="shared" si="10"/>
        <v>#DIV/0!</v>
      </c>
    </row>
    <row r="46" spans="1:33" s="11" customFormat="1" ht="30.75" customHeight="1" x14ac:dyDescent="0.2">
      <c r="A46" s="80" t="s">
        <v>182</v>
      </c>
      <c r="B46" s="17"/>
      <c r="C46" s="17">
        <f>C40/C34*10</f>
        <v>32.455654101995563</v>
      </c>
      <c r="D46" s="13"/>
      <c r="E46" s="17">
        <f t="shared" ref="E46:AG46" si="11">E40/E34*10</f>
        <v>30.278232405891981</v>
      </c>
      <c r="F46" s="17">
        <f t="shared" si="11"/>
        <v>32.558139534883722</v>
      </c>
      <c r="G46" s="17">
        <f t="shared" si="11"/>
        <v>41.304347826086953</v>
      </c>
      <c r="H46" s="17">
        <f t="shared" si="11"/>
        <v>32.5</v>
      </c>
      <c r="I46" s="17" t="e">
        <f t="shared" si="11"/>
        <v>#DIV/0!</v>
      </c>
      <c r="J46" s="17">
        <f t="shared" si="11"/>
        <v>26.666666666666664</v>
      </c>
      <c r="K46" s="17" t="e">
        <f t="shared" si="11"/>
        <v>#DIV/0!</v>
      </c>
      <c r="L46" s="17" t="e">
        <f t="shared" si="11"/>
        <v>#DIV/0!</v>
      </c>
      <c r="M46" s="17">
        <f t="shared" si="11"/>
        <v>28.75</v>
      </c>
      <c r="N46" s="17">
        <f t="shared" si="11"/>
        <v>30</v>
      </c>
      <c r="O46" s="17">
        <f t="shared" si="11"/>
        <v>36.84210526315789</v>
      </c>
      <c r="P46" s="17" t="e">
        <f t="shared" si="11"/>
        <v>#DIV/0!</v>
      </c>
      <c r="Q46" s="17">
        <f t="shared" si="11"/>
        <v>28.571428571428573</v>
      </c>
      <c r="R46" s="17" t="e">
        <f t="shared" si="11"/>
        <v>#DIV/0!</v>
      </c>
      <c r="S46" s="17" t="e">
        <f t="shared" si="11"/>
        <v>#DIV/0!</v>
      </c>
      <c r="T46" s="17" t="e">
        <f t="shared" si="11"/>
        <v>#DIV/0!</v>
      </c>
      <c r="U46" s="17" t="e">
        <f t="shared" si="11"/>
        <v>#DIV/0!</v>
      </c>
      <c r="V46" s="17" t="e">
        <f t="shared" si="11"/>
        <v>#DIV/0!</v>
      </c>
      <c r="W46" s="17" t="e">
        <f t="shared" si="11"/>
        <v>#DIV/0!</v>
      </c>
      <c r="X46" s="17">
        <f t="shared" si="11"/>
        <v>30</v>
      </c>
      <c r="Y46" s="17" t="e">
        <f t="shared" si="11"/>
        <v>#DIV/0!</v>
      </c>
      <c r="Z46" s="17" t="e">
        <f t="shared" si="11"/>
        <v>#DIV/0!</v>
      </c>
      <c r="AA46" s="17" t="e">
        <f t="shared" si="11"/>
        <v>#DIV/0!</v>
      </c>
      <c r="AB46" s="17">
        <f t="shared" si="11"/>
        <v>40</v>
      </c>
      <c r="AC46" s="17" t="e">
        <f t="shared" si="11"/>
        <v>#DIV/0!</v>
      </c>
      <c r="AD46" s="17" t="e">
        <f t="shared" si="11"/>
        <v>#DIV/0!</v>
      </c>
      <c r="AE46" s="17" t="e">
        <f t="shared" si="11"/>
        <v>#DIV/0!</v>
      </c>
      <c r="AF46" s="17" t="e">
        <f t="shared" si="11"/>
        <v>#DIV/0!</v>
      </c>
      <c r="AG46" s="17" t="e">
        <f t="shared" si="11"/>
        <v>#DIV/0!</v>
      </c>
    </row>
    <row r="47" spans="1:33" s="11" customFormat="1" ht="30.75" customHeight="1" x14ac:dyDescent="0.2">
      <c r="A47" s="80" t="s">
        <v>184</v>
      </c>
      <c r="B47" s="17">
        <v>18.7</v>
      </c>
      <c r="C47" s="17">
        <f>C41/C35*10</f>
        <v>27.906976744186046</v>
      </c>
      <c r="D47" s="13"/>
      <c r="E47" s="17" t="e">
        <f t="shared" ref="E47:Q47" si="12">E41/E35*10</f>
        <v>#DIV/0!</v>
      </c>
      <c r="F47" s="17" t="e">
        <f t="shared" si="12"/>
        <v>#DIV/0!</v>
      </c>
      <c r="G47" s="17" t="e">
        <f t="shared" si="12"/>
        <v>#DIV/0!</v>
      </c>
      <c r="H47" s="17">
        <f t="shared" si="12"/>
        <v>27.906976744186046</v>
      </c>
      <c r="I47" s="17" t="e">
        <f t="shared" si="12"/>
        <v>#DIV/0!</v>
      </c>
      <c r="J47" s="17" t="e">
        <f t="shared" si="12"/>
        <v>#DIV/0!</v>
      </c>
      <c r="K47" s="17" t="e">
        <f t="shared" si="12"/>
        <v>#DIV/0!</v>
      </c>
      <c r="L47" s="17" t="e">
        <f t="shared" si="12"/>
        <v>#DIV/0!</v>
      </c>
      <c r="M47" s="17" t="e">
        <f t="shared" si="12"/>
        <v>#DIV/0!</v>
      </c>
      <c r="N47" s="17" t="e">
        <f t="shared" si="12"/>
        <v>#DIV/0!</v>
      </c>
      <c r="O47" s="17" t="e">
        <f t="shared" si="12"/>
        <v>#DIV/0!</v>
      </c>
      <c r="P47" s="17" t="e">
        <f t="shared" si="12"/>
        <v>#DIV/0!</v>
      </c>
      <c r="Q47" s="17" t="e">
        <f t="shared" si="12"/>
        <v>#DIV/0!</v>
      </c>
      <c r="R47" s="17" t="e">
        <f t="shared" ref="R47:AG47" si="13">R41/R35*10</f>
        <v>#DIV/0!</v>
      </c>
      <c r="S47" s="17" t="e">
        <f t="shared" si="13"/>
        <v>#DIV/0!</v>
      </c>
      <c r="T47" s="17" t="e">
        <f t="shared" si="13"/>
        <v>#DIV/0!</v>
      </c>
      <c r="U47" s="17" t="e">
        <f t="shared" si="13"/>
        <v>#DIV/0!</v>
      </c>
      <c r="V47" s="17" t="e">
        <f t="shared" si="13"/>
        <v>#DIV/0!</v>
      </c>
      <c r="W47" s="17" t="e">
        <f t="shared" si="13"/>
        <v>#DIV/0!</v>
      </c>
      <c r="X47" s="17" t="e">
        <f t="shared" si="13"/>
        <v>#DIV/0!</v>
      </c>
      <c r="Y47" s="17" t="e">
        <f t="shared" si="13"/>
        <v>#DIV/0!</v>
      </c>
      <c r="Z47" s="17" t="e">
        <f t="shared" si="13"/>
        <v>#DIV/0!</v>
      </c>
      <c r="AA47" s="17" t="e">
        <f t="shared" si="13"/>
        <v>#DIV/0!</v>
      </c>
      <c r="AB47" s="17" t="e">
        <f t="shared" si="13"/>
        <v>#DIV/0!</v>
      </c>
      <c r="AC47" s="17" t="e">
        <f t="shared" si="13"/>
        <v>#DIV/0!</v>
      </c>
      <c r="AD47" s="17" t="e">
        <f t="shared" si="13"/>
        <v>#DIV/0!</v>
      </c>
      <c r="AE47" s="17" t="e">
        <f t="shared" si="13"/>
        <v>#DIV/0!</v>
      </c>
      <c r="AF47" s="17" t="e">
        <f t="shared" si="13"/>
        <v>#DIV/0!</v>
      </c>
      <c r="AG47" s="17" t="e">
        <f t="shared" si="13"/>
        <v>#DIV/0!</v>
      </c>
    </row>
    <row r="48" spans="1:33" s="11" customFormat="1" ht="30.75" customHeight="1" x14ac:dyDescent="0.2">
      <c r="A48" s="80" t="s">
        <v>183</v>
      </c>
      <c r="B48" s="17">
        <v>19.5</v>
      </c>
      <c r="C48" s="17">
        <f>C42/C36*10</f>
        <v>29.545454545454547</v>
      </c>
      <c r="D48" s="13"/>
      <c r="E48" s="17">
        <f t="shared" ref="E48:AG48" si="14">E42/E36*10</f>
        <v>31.818181818181817</v>
      </c>
      <c r="F48" s="17">
        <f t="shared" si="14"/>
        <v>25.193798449612402</v>
      </c>
      <c r="G48" s="17">
        <f t="shared" si="14"/>
        <v>31.666666666666664</v>
      </c>
      <c r="H48" s="17">
        <f t="shared" si="14"/>
        <v>25</v>
      </c>
      <c r="I48" s="17" t="e">
        <f t="shared" si="14"/>
        <v>#DIV/0!</v>
      </c>
      <c r="J48" s="17">
        <f t="shared" si="14"/>
        <v>25</v>
      </c>
      <c r="K48" s="17" t="e">
        <f t="shared" si="14"/>
        <v>#DIV/0!</v>
      </c>
      <c r="L48" s="17" t="e">
        <f t="shared" si="14"/>
        <v>#DIV/0!</v>
      </c>
      <c r="M48" s="17">
        <f t="shared" si="14"/>
        <v>23.333333333333336</v>
      </c>
      <c r="N48" s="17">
        <f t="shared" si="14"/>
        <v>33</v>
      </c>
      <c r="O48" s="17">
        <f t="shared" si="14"/>
        <v>34.285714285714285</v>
      </c>
      <c r="P48" s="17">
        <f t="shared" si="14"/>
        <v>34.285714285714285</v>
      </c>
      <c r="Q48" s="17">
        <f t="shared" si="14"/>
        <v>33.333333333333336</v>
      </c>
      <c r="R48" s="17" t="e">
        <f t="shared" si="14"/>
        <v>#DIV/0!</v>
      </c>
      <c r="S48" s="17">
        <f t="shared" si="14"/>
        <v>30.76923076923077</v>
      </c>
      <c r="T48" s="17" t="e">
        <f t="shared" si="14"/>
        <v>#DIV/0!</v>
      </c>
      <c r="U48" s="17">
        <f t="shared" si="14"/>
        <v>29.411764705882355</v>
      </c>
      <c r="V48" s="17" t="e">
        <f t="shared" si="14"/>
        <v>#DIV/0!</v>
      </c>
      <c r="W48" s="17">
        <f t="shared" si="14"/>
        <v>36.25</v>
      </c>
      <c r="X48" s="17" t="e">
        <f t="shared" si="14"/>
        <v>#DIV/0!</v>
      </c>
      <c r="Y48" s="17" t="e">
        <f t="shared" si="14"/>
        <v>#DIV/0!</v>
      </c>
      <c r="Z48" s="17" t="e">
        <f t="shared" si="14"/>
        <v>#DIV/0!</v>
      </c>
      <c r="AA48" s="17" t="e">
        <f t="shared" si="14"/>
        <v>#DIV/0!</v>
      </c>
      <c r="AB48" s="17" t="e">
        <f t="shared" si="14"/>
        <v>#DIV/0!</v>
      </c>
      <c r="AC48" s="17" t="e">
        <f t="shared" si="14"/>
        <v>#DIV/0!</v>
      </c>
      <c r="AD48" s="17" t="e">
        <f t="shared" si="14"/>
        <v>#DIV/0!</v>
      </c>
      <c r="AE48" s="17" t="e">
        <f t="shared" si="14"/>
        <v>#DIV/0!</v>
      </c>
      <c r="AF48" s="17" t="e">
        <f t="shared" si="14"/>
        <v>#DIV/0!</v>
      </c>
      <c r="AG48" s="17" t="e">
        <f t="shared" si="14"/>
        <v>#DIV/0!</v>
      </c>
    </row>
    <row r="49" spans="1:33" s="11" customFormat="1" ht="30.75" customHeight="1" x14ac:dyDescent="0.2">
      <c r="A49" s="80" t="s">
        <v>167</v>
      </c>
      <c r="B49" s="17"/>
      <c r="C49" s="17">
        <f>C43/C37*10</f>
        <v>25</v>
      </c>
      <c r="D49" s="13"/>
      <c r="E49" s="17"/>
      <c r="F49" s="17"/>
      <c r="G49" s="17"/>
      <c r="H49" s="17">
        <f>H43/H37*10</f>
        <v>25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s="11" customFormat="1" ht="30.75" customHeight="1" x14ac:dyDescent="0.2">
      <c r="A50" s="80" t="s">
        <v>187</v>
      </c>
      <c r="B50" s="17"/>
      <c r="C50" s="17">
        <f>C44/C38*10</f>
        <v>33.260869565217391</v>
      </c>
      <c r="D50" s="13"/>
      <c r="E50" s="17">
        <f t="shared" ref="E50:AG50" si="15">E44/E38*10</f>
        <v>33.333333333333336</v>
      </c>
      <c r="F50" s="17">
        <f t="shared" si="15"/>
        <v>32.5</v>
      </c>
      <c r="G50" s="17" t="e">
        <f t="shared" si="15"/>
        <v>#DIV/0!</v>
      </c>
      <c r="H50" s="17" t="e">
        <f t="shared" si="15"/>
        <v>#DIV/0!</v>
      </c>
      <c r="I50" s="17" t="e">
        <f t="shared" si="15"/>
        <v>#DIV/0!</v>
      </c>
      <c r="J50" s="17" t="e">
        <f t="shared" si="15"/>
        <v>#DIV/0!</v>
      </c>
      <c r="K50" s="17" t="e">
        <f t="shared" si="15"/>
        <v>#DIV/0!</v>
      </c>
      <c r="L50" s="17" t="e">
        <f t="shared" si="15"/>
        <v>#DIV/0!</v>
      </c>
      <c r="M50" s="17" t="e">
        <f t="shared" si="15"/>
        <v>#DIV/0!</v>
      </c>
      <c r="N50" s="17">
        <f t="shared" si="15"/>
        <v>30</v>
      </c>
      <c r="O50" s="17" t="e">
        <f t="shared" si="15"/>
        <v>#DIV/0!</v>
      </c>
      <c r="P50" s="17">
        <f t="shared" si="15"/>
        <v>36.36363636363636</v>
      </c>
      <c r="Q50" s="17" t="e">
        <f t="shared" si="15"/>
        <v>#DIV/0!</v>
      </c>
      <c r="R50" s="17" t="e">
        <f t="shared" si="15"/>
        <v>#DIV/0!</v>
      </c>
      <c r="S50" s="17" t="e">
        <f t="shared" si="15"/>
        <v>#DIV/0!</v>
      </c>
      <c r="T50" s="17" t="e">
        <f t="shared" si="15"/>
        <v>#DIV/0!</v>
      </c>
      <c r="U50" s="17" t="e">
        <f t="shared" si="15"/>
        <v>#DIV/0!</v>
      </c>
      <c r="V50" s="17" t="e">
        <f t="shared" si="15"/>
        <v>#DIV/0!</v>
      </c>
      <c r="W50" s="17">
        <f t="shared" si="15"/>
        <v>30</v>
      </c>
      <c r="X50" s="17" t="e">
        <f t="shared" si="15"/>
        <v>#DIV/0!</v>
      </c>
      <c r="Y50" s="17" t="e">
        <f t="shared" si="15"/>
        <v>#DIV/0!</v>
      </c>
      <c r="Z50" s="17" t="e">
        <f t="shared" si="15"/>
        <v>#DIV/0!</v>
      </c>
      <c r="AA50" s="17" t="e">
        <f t="shared" si="15"/>
        <v>#DIV/0!</v>
      </c>
      <c r="AB50" s="17" t="e">
        <f t="shared" si="15"/>
        <v>#DIV/0!</v>
      </c>
      <c r="AC50" s="17" t="e">
        <f t="shared" si="15"/>
        <v>#DIV/0!</v>
      </c>
      <c r="AD50" s="17" t="e">
        <f t="shared" si="15"/>
        <v>#DIV/0!</v>
      </c>
      <c r="AE50" s="17" t="e">
        <f t="shared" si="15"/>
        <v>#DIV/0!</v>
      </c>
      <c r="AF50" s="17" t="e">
        <f t="shared" si="15"/>
        <v>#DIV/0!</v>
      </c>
      <c r="AG50" s="17" t="e">
        <f t="shared" si="15"/>
        <v>#DIV/0!</v>
      </c>
    </row>
    <row r="51" spans="1:33" s="11" customFormat="1" ht="30.75" customHeight="1" x14ac:dyDescent="0.2">
      <c r="A51" s="80" t="s">
        <v>180</v>
      </c>
      <c r="B51" s="17">
        <v>16</v>
      </c>
      <c r="C51" s="17">
        <f>SUM(E51:AG51)</f>
        <v>18</v>
      </c>
      <c r="D51" s="13"/>
      <c r="E51" s="17">
        <v>4</v>
      </c>
      <c r="F51" s="17">
        <v>3</v>
      </c>
      <c r="G51" s="17">
        <v>2</v>
      </c>
      <c r="H51" s="17">
        <v>2</v>
      </c>
      <c r="I51" s="17"/>
      <c r="J51" s="17"/>
      <c r="K51" s="17"/>
      <c r="L51" s="17"/>
      <c r="M51" s="17"/>
      <c r="N51" s="17">
        <v>2</v>
      </c>
      <c r="O51" s="17">
        <v>1</v>
      </c>
      <c r="P51" s="17">
        <v>1</v>
      </c>
      <c r="Q51" s="17">
        <v>1</v>
      </c>
      <c r="R51" s="17">
        <v>1</v>
      </c>
      <c r="S51" s="17">
        <v>1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s="11" customFormat="1" ht="30.75" customHeight="1" x14ac:dyDescent="0.2">
      <c r="A52" s="80" t="s">
        <v>175</v>
      </c>
      <c r="B52" s="17">
        <v>3301</v>
      </c>
      <c r="C52" s="17">
        <f>SUM(E52:AG52)</f>
        <v>2851.02</v>
      </c>
      <c r="D52" s="13">
        <f t="shared" si="0"/>
        <v>0.86368373220236294</v>
      </c>
      <c r="E52" s="17">
        <v>561</v>
      </c>
      <c r="F52" s="17">
        <v>871</v>
      </c>
      <c r="G52" s="17">
        <v>375</v>
      </c>
      <c r="H52" s="17"/>
      <c r="I52" s="17"/>
      <c r="J52" s="17"/>
      <c r="K52" s="17"/>
      <c r="L52" s="17"/>
      <c r="M52" s="17">
        <v>158</v>
      </c>
      <c r="N52" s="17">
        <v>35</v>
      </c>
      <c r="O52" s="17">
        <v>6</v>
      </c>
      <c r="P52" s="17">
        <v>63.9</v>
      </c>
      <c r="Q52" s="17">
        <v>247</v>
      </c>
      <c r="R52" s="17"/>
      <c r="S52" s="17">
        <v>67</v>
      </c>
      <c r="T52" s="17">
        <v>83</v>
      </c>
      <c r="U52" s="17"/>
      <c r="V52" s="17"/>
      <c r="W52" s="17">
        <v>18</v>
      </c>
      <c r="X52" s="17">
        <v>30</v>
      </c>
      <c r="Y52" s="17">
        <v>55</v>
      </c>
      <c r="Z52" s="17">
        <v>120</v>
      </c>
      <c r="AA52" s="17">
        <v>125</v>
      </c>
      <c r="AB52" s="17">
        <v>10</v>
      </c>
      <c r="AC52" s="17">
        <v>3.5</v>
      </c>
      <c r="AD52" s="17">
        <v>2.1</v>
      </c>
      <c r="AE52" s="17">
        <v>10</v>
      </c>
      <c r="AF52" s="17">
        <v>0.42</v>
      </c>
      <c r="AG52" s="17">
        <v>10.1</v>
      </c>
    </row>
    <row r="53" spans="1:33" s="11" customFormat="1" ht="30.75" customHeight="1" x14ac:dyDescent="0.2">
      <c r="A53" s="80" t="s">
        <v>81</v>
      </c>
      <c r="B53" s="17">
        <v>3286</v>
      </c>
      <c r="C53" s="17">
        <f>SUM(E53:AG53)</f>
        <v>2851.02</v>
      </c>
      <c r="D53" s="13">
        <f t="shared" si="0"/>
        <v>0.86762629336579422</v>
      </c>
      <c r="E53" s="17">
        <v>561</v>
      </c>
      <c r="F53" s="17">
        <v>871</v>
      </c>
      <c r="G53" s="17">
        <v>375</v>
      </c>
      <c r="H53" s="17"/>
      <c r="I53" s="17"/>
      <c r="J53" s="17"/>
      <c r="K53" s="17"/>
      <c r="L53" s="17"/>
      <c r="M53" s="17">
        <v>158</v>
      </c>
      <c r="N53" s="17">
        <v>35</v>
      </c>
      <c r="O53" s="17">
        <v>6</v>
      </c>
      <c r="P53" s="17">
        <v>63.9</v>
      </c>
      <c r="Q53" s="17">
        <v>247</v>
      </c>
      <c r="R53" s="17"/>
      <c r="S53" s="17">
        <v>67</v>
      </c>
      <c r="T53" s="17">
        <v>83</v>
      </c>
      <c r="U53" s="17"/>
      <c r="V53" s="17"/>
      <c r="W53" s="17">
        <v>18</v>
      </c>
      <c r="X53" s="17">
        <v>30</v>
      </c>
      <c r="Y53" s="17">
        <v>55</v>
      </c>
      <c r="Z53" s="17">
        <v>120</v>
      </c>
      <c r="AA53" s="17">
        <v>125</v>
      </c>
      <c r="AB53" s="17">
        <v>10</v>
      </c>
      <c r="AC53" s="17">
        <v>3.5</v>
      </c>
      <c r="AD53" s="17">
        <v>2.1</v>
      </c>
      <c r="AE53" s="17">
        <v>10</v>
      </c>
      <c r="AF53" s="17">
        <v>0.42</v>
      </c>
      <c r="AG53" s="17">
        <v>10.1</v>
      </c>
    </row>
    <row r="54" spans="1:33" s="11" customFormat="1" ht="30.75" customHeight="1" x14ac:dyDescent="0.2">
      <c r="A54" s="80" t="s">
        <v>176</v>
      </c>
      <c r="B54" s="83">
        <f>B53/B52</f>
        <v>0.99545592244774306</v>
      </c>
      <c r="C54" s="83">
        <f>C53/C52</f>
        <v>1</v>
      </c>
      <c r="D54" s="13"/>
      <c r="E54" s="83">
        <f t="shared" ref="E54:AG54" si="16">E53/E52</f>
        <v>1</v>
      </c>
      <c r="F54" s="83">
        <f t="shared" si="16"/>
        <v>1</v>
      </c>
      <c r="G54" s="83">
        <f t="shared" si="16"/>
        <v>1</v>
      </c>
      <c r="H54" s="83"/>
      <c r="I54" s="83"/>
      <c r="J54" s="83"/>
      <c r="K54" s="83"/>
      <c r="L54" s="83"/>
      <c r="M54" s="83">
        <f t="shared" si="16"/>
        <v>1</v>
      </c>
      <c r="N54" s="83">
        <f t="shared" si="16"/>
        <v>1</v>
      </c>
      <c r="O54" s="83">
        <f t="shared" si="16"/>
        <v>1</v>
      </c>
      <c r="P54" s="83">
        <f t="shared" si="16"/>
        <v>1</v>
      </c>
      <c r="Q54" s="83">
        <f t="shared" si="16"/>
        <v>1</v>
      </c>
      <c r="R54" s="83"/>
      <c r="S54" s="83">
        <f t="shared" si="16"/>
        <v>1</v>
      </c>
      <c r="T54" s="83">
        <f t="shared" si="16"/>
        <v>1</v>
      </c>
      <c r="U54" s="83"/>
      <c r="V54" s="83"/>
      <c r="W54" s="83">
        <f t="shared" si="16"/>
        <v>1</v>
      </c>
      <c r="X54" s="83">
        <f t="shared" si="16"/>
        <v>1</v>
      </c>
      <c r="Y54" s="83">
        <f t="shared" si="16"/>
        <v>1</v>
      </c>
      <c r="Z54" s="83">
        <f t="shared" si="16"/>
        <v>1</v>
      </c>
      <c r="AA54" s="83">
        <f t="shared" si="16"/>
        <v>1</v>
      </c>
      <c r="AB54" s="83">
        <f t="shared" si="16"/>
        <v>1</v>
      </c>
      <c r="AC54" s="83">
        <f t="shared" si="16"/>
        <v>1</v>
      </c>
      <c r="AD54" s="83">
        <f t="shared" si="16"/>
        <v>1</v>
      </c>
      <c r="AE54" s="83">
        <f t="shared" si="16"/>
        <v>1</v>
      </c>
      <c r="AF54" s="83">
        <f t="shared" si="16"/>
        <v>1</v>
      </c>
      <c r="AG54" s="83">
        <f t="shared" si="16"/>
        <v>1</v>
      </c>
    </row>
    <row r="55" spans="1:33" s="11" customFormat="1" ht="30.75" customHeight="1" x14ac:dyDescent="0.2">
      <c r="A55" s="80" t="s">
        <v>84</v>
      </c>
      <c r="B55" s="88">
        <v>148</v>
      </c>
      <c r="C55" s="17">
        <f>SUM(E55:AG55)</f>
        <v>412</v>
      </c>
      <c r="D55" s="13"/>
      <c r="E55" s="88">
        <v>298</v>
      </c>
      <c r="F55" s="88">
        <v>92</v>
      </c>
      <c r="G55" s="88"/>
      <c r="H55" s="88"/>
      <c r="I55" s="83"/>
      <c r="J55" s="83"/>
      <c r="K55" s="83"/>
      <c r="L55" s="83"/>
      <c r="M55" s="83"/>
      <c r="N55" s="83"/>
      <c r="O55" s="88">
        <v>21</v>
      </c>
      <c r="P55" s="83"/>
      <c r="Q55" s="83"/>
      <c r="R55" s="83"/>
      <c r="S55" s="83"/>
      <c r="T55" s="83"/>
      <c r="U55" s="83"/>
      <c r="V55" s="83"/>
      <c r="W55" s="83"/>
      <c r="X55" s="83"/>
      <c r="Y55" s="88">
        <v>1</v>
      </c>
      <c r="Z55" s="83"/>
      <c r="AA55" s="83"/>
      <c r="AB55" s="83"/>
      <c r="AC55" s="83"/>
      <c r="AD55" s="83"/>
      <c r="AE55" s="83"/>
      <c r="AF55" s="83"/>
      <c r="AG55" s="83"/>
    </row>
    <row r="56" spans="1:33" s="11" customFormat="1" ht="30.75" customHeight="1" x14ac:dyDescent="0.2">
      <c r="A56" s="80" t="s">
        <v>174</v>
      </c>
      <c r="B56" s="17">
        <v>2012</v>
      </c>
      <c r="C56" s="17">
        <f>SUM(E56:AG56)</f>
        <v>1950</v>
      </c>
      <c r="D56" s="13">
        <f t="shared" si="0"/>
        <v>0.96918489065606361</v>
      </c>
      <c r="E56" s="17">
        <v>550</v>
      </c>
      <c r="F56" s="17">
        <v>400</v>
      </c>
      <c r="G56" s="17">
        <v>250</v>
      </c>
      <c r="H56" s="17">
        <v>300</v>
      </c>
      <c r="I56" s="17">
        <v>70</v>
      </c>
      <c r="J56" s="17"/>
      <c r="K56" s="17">
        <v>70</v>
      </c>
      <c r="L56" s="17"/>
      <c r="M56" s="17"/>
      <c r="N56" s="17">
        <v>150</v>
      </c>
      <c r="O56" s="17">
        <v>50</v>
      </c>
      <c r="P56" s="17">
        <v>20</v>
      </c>
      <c r="Q56" s="17">
        <v>20</v>
      </c>
      <c r="R56" s="17">
        <v>20</v>
      </c>
      <c r="S56" s="17"/>
      <c r="T56" s="17"/>
      <c r="U56" s="17"/>
      <c r="V56" s="17">
        <v>50</v>
      </c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s="11" customFormat="1" ht="30.75" customHeight="1" x14ac:dyDescent="0.2">
      <c r="A57" s="80" t="s">
        <v>77</v>
      </c>
      <c r="B57" s="17"/>
      <c r="C57" s="17">
        <v>2229</v>
      </c>
      <c r="D57" s="13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11" customFormat="1" ht="30.75" customHeight="1" x14ac:dyDescent="0.2">
      <c r="A58" s="80" t="s">
        <v>185</v>
      </c>
      <c r="B58" s="17"/>
      <c r="C58" s="83">
        <f>C56/C57</f>
        <v>0.87483176312247646</v>
      </c>
      <c r="D58" s="13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11" customFormat="1" ht="30.75" customHeight="1" x14ac:dyDescent="0.2">
      <c r="A59" s="80" t="s">
        <v>76</v>
      </c>
      <c r="B59" s="17">
        <v>900</v>
      </c>
      <c r="C59" s="17">
        <f>SUM(E59:AG59)</f>
        <v>1000</v>
      </c>
      <c r="D59" s="13">
        <f t="shared" si="0"/>
        <v>1.1111111111111112</v>
      </c>
      <c r="E59" s="17">
        <v>500</v>
      </c>
      <c r="F59" s="17">
        <v>200</v>
      </c>
      <c r="G59" s="17">
        <v>100</v>
      </c>
      <c r="H59" s="17">
        <v>150</v>
      </c>
      <c r="I59" s="17"/>
      <c r="J59" s="17"/>
      <c r="K59" s="17"/>
      <c r="L59" s="17"/>
      <c r="M59" s="17">
        <v>50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11" customFormat="1" ht="30.75" customHeight="1" x14ac:dyDescent="0.2">
      <c r="A60" s="80" t="s">
        <v>78</v>
      </c>
      <c r="B60" s="17">
        <v>630</v>
      </c>
      <c r="C60" s="17">
        <f>SUM(E60:AG60)</f>
        <v>360</v>
      </c>
      <c r="D60" s="13">
        <f t="shared" si="0"/>
        <v>0.5714285714285714</v>
      </c>
      <c r="E60" s="17"/>
      <c r="F60" s="17">
        <v>360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11" customFormat="1" ht="30.75" customHeight="1" x14ac:dyDescent="0.2">
      <c r="A61" s="80" t="s">
        <v>186</v>
      </c>
      <c r="B61" s="17">
        <v>590</v>
      </c>
      <c r="C61" s="17">
        <f>SUM(E61:AG61)</f>
        <v>360</v>
      </c>
      <c r="D61" s="13">
        <f t="shared" si="0"/>
        <v>0.61016949152542377</v>
      </c>
      <c r="E61" s="17"/>
      <c r="F61" s="17">
        <v>360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11" customFormat="1" ht="30.75" customHeight="1" x14ac:dyDescent="0.2">
      <c r="A62" s="80" t="s">
        <v>86</v>
      </c>
      <c r="B62" s="17"/>
      <c r="C62" s="17"/>
      <c r="D62" s="13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s="11" customFormat="1" ht="30.75" customHeight="1" x14ac:dyDescent="0.2">
      <c r="A63" s="79" t="s">
        <v>87</v>
      </c>
      <c r="B63" s="17">
        <v>3411</v>
      </c>
      <c r="C63" s="17">
        <f>SUM(E63:AG63)</f>
        <v>4060</v>
      </c>
      <c r="D63" s="13">
        <f t="shared" si="0"/>
        <v>1.1902667839343302</v>
      </c>
      <c r="E63" s="17">
        <v>150</v>
      </c>
      <c r="F63" s="17">
        <v>500</v>
      </c>
      <c r="G63" s="17">
        <v>200</v>
      </c>
      <c r="H63" s="17"/>
      <c r="I63" s="17">
        <v>100</v>
      </c>
      <c r="J63" s="17">
        <v>20</v>
      </c>
      <c r="K63" s="17"/>
      <c r="L63" s="17"/>
      <c r="M63" s="17">
        <v>200</v>
      </c>
      <c r="N63" s="17">
        <v>300</v>
      </c>
      <c r="O63" s="17">
        <v>25</v>
      </c>
      <c r="P63" s="17">
        <v>250</v>
      </c>
      <c r="Q63" s="17">
        <v>300</v>
      </c>
      <c r="R63" s="17"/>
      <c r="S63" s="17"/>
      <c r="T63" s="17">
        <v>150</v>
      </c>
      <c r="U63" s="17"/>
      <c r="V63" s="17"/>
      <c r="W63" s="17">
        <v>210</v>
      </c>
      <c r="X63" s="17">
        <v>200</v>
      </c>
      <c r="Y63" s="17">
        <v>250</v>
      </c>
      <c r="Z63" s="17">
        <v>190</v>
      </c>
      <c r="AA63" s="17">
        <v>350</v>
      </c>
      <c r="AB63" s="17">
        <v>10</v>
      </c>
      <c r="AC63" s="17">
        <v>15</v>
      </c>
      <c r="AD63" s="17">
        <v>10</v>
      </c>
      <c r="AE63" s="17">
        <v>90</v>
      </c>
      <c r="AF63" s="17">
        <v>10</v>
      </c>
      <c r="AG63" s="17">
        <v>530</v>
      </c>
    </row>
    <row r="64" spans="1:33" s="11" customFormat="1" ht="30.75" customHeight="1" x14ac:dyDescent="0.2">
      <c r="A64" s="80" t="s">
        <v>177</v>
      </c>
      <c r="B64" s="17">
        <v>3368</v>
      </c>
      <c r="C64" s="17">
        <f>SUM(E64:AG64)</f>
        <v>3815</v>
      </c>
      <c r="D64" s="13">
        <f t="shared" si="0"/>
        <v>1.1327197149643706</v>
      </c>
      <c r="E64" s="17">
        <v>173</v>
      </c>
      <c r="F64" s="17">
        <v>400</v>
      </c>
      <c r="G64" s="17">
        <v>250</v>
      </c>
      <c r="H64" s="17"/>
      <c r="I64" s="17">
        <v>170</v>
      </c>
      <c r="J64" s="17">
        <v>16</v>
      </c>
      <c r="K64" s="17"/>
      <c r="L64" s="17"/>
      <c r="M64" s="17">
        <v>200</v>
      </c>
      <c r="N64" s="17">
        <v>250</v>
      </c>
      <c r="O64" s="17">
        <v>20</v>
      </c>
      <c r="P64" s="17">
        <v>150</v>
      </c>
      <c r="Q64" s="17">
        <v>120</v>
      </c>
      <c r="R64" s="17"/>
      <c r="S64" s="17"/>
      <c r="T64" s="17">
        <v>100</v>
      </c>
      <c r="U64" s="17"/>
      <c r="V64" s="17"/>
      <c r="W64" s="17">
        <v>100</v>
      </c>
      <c r="X64" s="17">
        <v>90</v>
      </c>
      <c r="Y64" s="17">
        <v>98</v>
      </c>
      <c r="Z64" s="17">
        <v>190</v>
      </c>
      <c r="AA64" s="17">
        <v>210</v>
      </c>
      <c r="AB64" s="17">
        <v>10</v>
      </c>
      <c r="AC64" s="17">
        <v>15</v>
      </c>
      <c r="AD64" s="17">
        <v>10</v>
      </c>
      <c r="AE64" s="17">
        <v>30</v>
      </c>
      <c r="AF64" s="17">
        <v>10</v>
      </c>
      <c r="AG64" s="17">
        <v>1203</v>
      </c>
    </row>
    <row r="65" spans="1:34" s="11" customFormat="1" ht="30.75" customHeight="1" x14ac:dyDescent="0.2">
      <c r="A65" s="80" t="s">
        <v>154</v>
      </c>
      <c r="B65" s="83">
        <f>B63/B64</f>
        <v>1.0127672209026128</v>
      </c>
      <c r="C65" s="83">
        <f>C63/C64</f>
        <v>1.0642201834862386</v>
      </c>
      <c r="D65" s="13"/>
      <c r="E65" s="83">
        <f t="shared" ref="E65:G65" si="17">E63/E64</f>
        <v>0.86705202312138729</v>
      </c>
      <c r="F65" s="83">
        <f t="shared" si="17"/>
        <v>1.25</v>
      </c>
      <c r="G65" s="83">
        <f t="shared" si="17"/>
        <v>0.8</v>
      </c>
      <c r="H65" s="17"/>
      <c r="I65" s="83">
        <f t="shared" ref="I65:J65" si="18">I63/I64</f>
        <v>0.58823529411764708</v>
      </c>
      <c r="J65" s="83">
        <f t="shared" si="18"/>
        <v>1.25</v>
      </c>
      <c r="K65" s="17"/>
      <c r="L65" s="17"/>
      <c r="M65" s="83">
        <f t="shared" ref="M65:Q65" si="19">M63/M64</f>
        <v>1</v>
      </c>
      <c r="N65" s="83">
        <f t="shared" si="19"/>
        <v>1.2</v>
      </c>
      <c r="O65" s="83">
        <f t="shared" si="19"/>
        <v>1.25</v>
      </c>
      <c r="P65" s="83">
        <f t="shared" si="19"/>
        <v>1.6666666666666667</v>
      </c>
      <c r="Q65" s="83">
        <f t="shared" si="19"/>
        <v>2.5</v>
      </c>
      <c r="R65" s="17"/>
      <c r="S65" s="17"/>
      <c r="T65" s="83">
        <f>T63/T64</f>
        <v>1.5</v>
      </c>
      <c r="U65" s="17"/>
      <c r="V65" s="17"/>
      <c r="W65" s="83">
        <f t="shared" ref="W65:AG65" si="20">W63/W64</f>
        <v>2.1</v>
      </c>
      <c r="X65" s="83">
        <f t="shared" si="20"/>
        <v>2.2222222222222223</v>
      </c>
      <c r="Y65" s="83">
        <f t="shared" si="20"/>
        <v>2.5510204081632653</v>
      </c>
      <c r="Z65" s="83">
        <f t="shared" si="20"/>
        <v>1</v>
      </c>
      <c r="AA65" s="83">
        <f t="shared" si="20"/>
        <v>1.6666666666666667</v>
      </c>
      <c r="AB65" s="83">
        <f t="shared" si="20"/>
        <v>1</v>
      </c>
      <c r="AC65" s="83">
        <f t="shared" si="20"/>
        <v>1</v>
      </c>
      <c r="AD65" s="83">
        <f t="shared" si="20"/>
        <v>1</v>
      </c>
      <c r="AE65" s="83">
        <f t="shared" si="20"/>
        <v>3</v>
      </c>
      <c r="AF65" s="83">
        <f t="shared" si="20"/>
        <v>1</v>
      </c>
      <c r="AG65" s="83">
        <f t="shared" si="20"/>
        <v>0.4405652535328346</v>
      </c>
    </row>
    <row r="66" spans="1:34" s="11" customFormat="1" ht="30.75" customHeight="1" x14ac:dyDescent="0.2">
      <c r="A66" s="79" t="s">
        <v>91</v>
      </c>
      <c r="B66" s="17">
        <v>11850</v>
      </c>
      <c r="C66" s="17">
        <f>SUM(E66:AG66)</f>
        <v>13500</v>
      </c>
      <c r="D66" s="13">
        <f t="shared" si="0"/>
        <v>1.139240506329114</v>
      </c>
      <c r="E66" s="17">
        <v>7500</v>
      </c>
      <c r="F66" s="17">
        <v>4000</v>
      </c>
      <c r="G66" s="17">
        <v>1500</v>
      </c>
      <c r="H66" s="17"/>
      <c r="I66" s="17"/>
      <c r="J66" s="17"/>
      <c r="K66" s="17"/>
      <c r="L66" s="17"/>
      <c r="M66" s="17"/>
      <c r="N66" s="17"/>
      <c r="O66" s="17"/>
      <c r="P66" s="17">
        <v>300</v>
      </c>
      <c r="Q66" s="17"/>
      <c r="R66" s="17"/>
      <c r="S66" s="17"/>
      <c r="T66" s="17"/>
      <c r="U66" s="17"/>
      <c r="V66" s="17"/>
      <c r="W66" s="17"/>
      <c r="X66" s="17"/>
      <c r="Y66" s="17"/>
      <c r="Z66" s="17">
        <v>200</v>
      </c>
      <c r="AA66" s="17"/>
      <c r="AB66" s="17"/>
      <c r="AC66" s="17"/>
      <c r="AD66" s="17"/>
      <c r="AE66" s="17"/>
      <c r="AF66" s="17"/>
      <c r="AG66" s="17"/>
    </row>
    <row r="67" spans="1:34" s="11" customFormat="1" ht="30.75" customHeight="1" x14ac:dyDescent="0.2">
      <c r="A67" s="80" t="s">
        <v>177</v>
      </c>
      <c r="B67" s="17">
        <v>11786</v>
      </c>
      <c r="C67" s="17">
        <f>SUM(E67:AG67)</f>
        <v>13114</v>
      </c>
      <c r="D67" s="13">
        <f t="shared" si="0"/>
        <v>1.1126760563380282</v>
      </c>
      <c r="E67" s="17">
        <v>11050</v>
      </c>
      <c r="F67" s="17">
        <v>2064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4" s="11" customFormat="1" ht="30.75" customHeight="1" x14ac:dyDescent="0.2">
      <c r="A68" s="80" t="s">
        <v>154</v>
      </c>
      <c r="B68" s="83">
        <f>B66/B67</f>
        <v>1.0054301713897844</v>
      </c>
      <c r="C68" s="87">
        <f>C66/C67</f>
        <v>1.0294341924660668</v>
      </c>
      <c r="D68" s="13"/>
      <c r="E68" s="87">
        <f>E66/E67</f>
        <v>0.67873303167420818</v>
      </c>
      <c r="F68" s="87">
        <f>F66/F67</f>
        <v>1.9379844961240309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4" s="11" customFormat="1" ht="30.75" customHeight="1" x14ac:dyDescent="0.2">
      <c r="A69" s="80" t="s">
        <v>178</v>
      </c>
      <c r="B69" s="17"/>
      <c r="C69" s="17">
        <f>SUM(E69:AG69)</f>
        <v>0</v>
      </c>
      <c r="D69" s="13" t="e">
        <f t="shared" si="0"/>
        <v>#DIV/0!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4" s="11" customFormat="1" ht="30.75" customHeight="1" x14ac:dyDescent="0.2">
      <c r="A70" s="80" t="s">
        <v>177</v>
      </c>
      <c r="B70" s="17">
        <v>12628</v>
      </c>
      <c r="C70" s="17">
        <f>SUM(E70:AG70)</f>
        <v>8345</v>
      </c>
      <c r="D70" s="13"/>
      <c r="E70" s="17">
        <v>8345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1:34" s="11" customFormat="1" ht="30.75" hidden="1" customHeight="1" x14ac:dyDescent="0.2">
      <c r="A71" s="80" t="s">
        <v>165</v>
      </c>
      <c r="B71" s="17"/>
      <c r="C71" s="17">
        <f>E71+F71+G71+H71+I71+J71+L71+M71+N71+O71+P71+Q71+R71+S71+T71+U71+X71+Y71+Z71+AA71+AB71+AC71+AD71+AE71+AG71</f>
        <v>7.7</v>
      </c>
      <c r="D71" s="13" t="e">
        <f t="shared" si="0"/>
        <v>#DIV/0!</v>
      </c>
      <c r="E71" s="17"/>
      <c r="F71" s="17">
        <v>7.7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1:34" s="11" customFormat="1" ht="30.75" hidden="1" customHeight="1" x14ac:dyDescent="0.2">
      <c r="A72" s="80" t="s">
        <v>166</v>
      </c>
      <c r="B72" s="17"/>
      <c r="C72" s="17">
        <f>E72+F72+G72+H72+I72+J72+L72+M72+N72+O72+P72+Q72+R72+S72+T72+U72+X72+Y72+Z72+AA72+AB72+AC72+AD72+AE72+AG72</f>
        <v>4</v>
      </c>
      <c r="D72" s="13" t="e">
        <f t="shared" si="0"/>
        <v>#DIV/0!</v>
      </c>
      <c r="E72" s="17"/>
      <c r="F72" s="17">
        <v>4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4" s="11" customFormat="1" ht="26.25" hidden="1" customHeight="1" x14ac:dyDescent="0.2">
      <c r="A73" s="81" t="s">
        <v>155</v>
      </c>
      <c r="B73" s="20"/>
      <c r="C73" s="20" t="e">
        <f>#REF!*0.19</f>
        <v>#REF!</v>
      </c>
      <c r="D73" s="13" t="e">
        <f t="shared" si="0"/>
        <v>#REF!</v>
      </c>
      <c r="E73" s="20" t="e">
        <f>#REF!*0.19</f>
        <v>#REF!</v>
      </c>
      <c r="F73" s="20" t="e">
        <f>#REF!*0.19</f>
        <v>#REF!</v>
      </c>
      <c r="G73" s="20" t="e">
        <f>#REF!*0.19</f>
        <v>#REF!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82"/>
      <c r="Y73" s="82"/>
      <c r="Z73" s="82"/>
      <c r="AA73" s="82"/>
      <c r="AB73" s="82"/>
      <c r="AC73" s="82"/>
      <c r="AD73" s="82"/>
      <c r="AE73" s="78"/>
      <c r="AF73" s="82"/>
      <c r="AG73" s="82"/>
    </row>
    <row r="74" spans="1:34" s="11" customFormat="1" ht="30" hidden="1" customHeight="1" x14ac:dyDescent="0.2">
      <c r="A74" s="79" t="s">
        <v>148</v>
      </c>
      <c r="B74" s="20"/>
      <c r="C74" s="17" t="e">
        <f>E74+F74+G74+H74+I74+J74+L74+M74+N74+O74+P74+Q74+R74+S74+T74+U74+X74+Y74+#REF!+Z74+AA74+AB74+AC74+AD74+AE74+AG74</f>
        <v>#REF!</v>
      </c>
      <c r="D74" s="13" t="e">
        <f t="shared" si="0"/>
        <v>#REF!</v>
      </c>
      <c r="E74" s="22">
        <v>4</v>
      </c>
      <c r="F74" s="22">
        <v>3</v>
      </c>
      <c r="G74" s="22">
        <v>2</v>
      </c>
      <c r="H74" s="22">
        <v>3</v>
      </c>
      <c r="I74" s="22">
        <v>0</v>
      </c>
      <c r="J74" s="22">
        <v>0</v>
      </c>
      <c r="K74" s="22"/>
      <c r="L74" s="22">
        <v>0</v>
      </c>
      <c r="M74" s="22">
        <v>0</v>
      </c>
      <c r="N74" s="22">
        <v>1</v>
      </c>
      <c r="O74" s="22">
        <v>1</v>
      </c>
      <c r="P74" s="22">
        <v>1</v>
      </c>
      <c r="Q74" s="22">
        <v>1</v>
      </c>
      <c r="R74" s="22">
        <v>0</v>
      </c>
      <c r="S74" s="22">
        <v>0</v>
      </c>
      <c r="T74" s="22">
        <v>0</v>
      </c>
      <c r="U74" s="22">
        <v>0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22">
        <v>0</v>
      </c>
      <c r="AF74" s="49">
        <v>0</v>
      </c>
      <c r="AG74" s="49"/>
    </row>
    <row r="75" spans="1:34" s="11" customFormat="1" ht="3" hidden="1" customHeight="1" x14ac:dyDescent="0.2">
      <c r="A75" s="79" t="s">
        <v>149</v>
      </c>
      <c r="B75" s="20"/>
      <c r="C75" s="20">
        <f t="shared" ref="C75:C80" si="21">SUM(E75:AG75)</f>
        <v>5</v>
      </c>
      <c r="D75" s="13" t="e">
        <f t="shared" si="0"/>
        <v>#DIV/0!</v>
      </c>
      <c r="E75" s="22">
        <v>2</v>
      </c>
      <c r="F75" s="22">
        <v>1</v>
      </c>
      <c r="G75" s="22">
        <v>0</v>
      </c>
      <c r="H75" s="22">
        <v>2</v>
      </c>
      <c r="I75" s="22">
        <v>0</v>
      </c>
      <c r="J75" s="22">
        <v>0</v>
      </c>
      <c r="K75" s="22"/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/>
      <c r="W75" s="22"/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22">
        <v>0</v>
      </c>
      <c r="AF75" s="49">
        <v>0</v>
      </c>
      <c r="AG75" s="49"/>
    </row>
    <row r="76" spans="1:34" s="11" customFormat="1" ht="30" hidden="1" customHeight="1" x14ac:dyDescent="0.2">
      <c r="A76" s="79" t="s">
        <v>150</v>
      </c>
      <c r="B76" s="20"/>
      <c r="C76" s="20">
        <f t="shared" si="21"/>
        <v>3</v>
      </c>
      <c r="D76" s="13" t="e">
        <f t="shared" si="0"/>
        <v>#DIV/0!</v>
      </c>
      <c r="E76" s="22">
        <v>1</v>
      </c>
      <c r="F76" s="22">
        <v>1</v>
      </c>
      <c r="G76" s="22">
        <v>0</v>
      </c>
      <c r="H76" s="22">
        <v>1</v>
      </c>
      <c r="I76" s="22">
        <v>0</v>
      </c>
      <c r="J76" s="22">
        <v>0</v>
      </c>
      <c r="K76" s="22"/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/>
      <c r="W76" s="22"/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22">
        <v>0</v>
      </c>
      <c r="AF76" s="49">
        <v>0</v>
      </c>
      <c r="AG76" s="49"/>
    </row>
    <row r="77" spans="1:34" s="11" customFormat="1" ht="30" hidden="1" customHeight="1" x14ac:dyDescent="0.2">
      <c r="A77" s="80" t="s">
        <v>151</v>
      </c>
      <c r="B77" s="20">
        <v>0</v>
      </c>
      <c r="C77" s="20">
        <f t="shared" si="21"/>
        <v>7</v>
      </c>
      <c r="D77" s="13" t="e">
        <f t="shared" si="0"/>
        <v>#DIV/0!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1</v>
      </c>
      <c r="K77" s="22"/>
      <c r="L77" s="22">
        <v>1</v>
      </c>
      <c r="M77" s="22">
        <v>1</v>
      </c>
      <c r="N77" s="22">
        <v>0</v>
      </c>
      <c r="O77" s="22">
        <v>0</v>
      </c>
      <c r="P77" s="22">
        <v>0</v>
      </c>
      <c r="Q77" s="22">
        <v>0</v>
      </c>
      <c r="R77" s="22">
        <v>1</v>
      </c>
      <c r="S77" s="22">
        <v>1</v>
      </c>
      <c r="T77" s="22">
        <v>0</v>
      </c>
      <c r="U77" s="22">
        <v>1</v>
      </c>
      <c r="V77" s="22"/>
      <c r="W77" s="22"/>
      <c r="X77" s="49">
        <v>0</v>
      </c>
      <c r="Y77" s="49">
        <v>0</v>
      </c>
      <c r="Z77" s="49">
        <v>0</v>
      </c>
      <c r="AA77" s="49">
        <v>0</v>
      </c>
      <c r="AB77" s="49">
        <v>1</v>
      </c>
      <c r="AC77" s="49"/>
      <c r="AD77" s="49"/>
      <c r="AE77" s="22"/>
      <c r="AF77" s="49"/>
      <c r="AG77" s="49"/>
    </row>
    <row r="78" spans="1:34" s="2" customFormat="1" ht="30" hidden="1" customHeight="1" x14ac:dyDescent="0.25">
      <c r="A78" s="10" t="s">
        <v>103</v>
      </c>
      <c r="B78" s="20">
        <v>214447</v>
      </c>
      <c r="C78" s="20">
        <f t="shared" si="21"/>
        <v>178273.6</v>
      </c>
      <c r="D78" s="13">
        <f t="shared" si="0"/>
        <v>0.83131776149817904</v>
      </c>
      <c r="E78" s="9">
        <v>8532</v>
      </c>
      <c r="F78" s="9">
        <v>6006</v>
      </c>
      <c r="G78" s="9">
        <v>13990</v>
      </c>
      <c r="H78" s="9">
        <v>11277.6</v>
      </c>
      <c r="I78" s="75">
        <v>5725</v>
      </c>
      <c r="J78" s="9">
        <v>11939</v>
      </c>
      <c r="K78" s="9"/>
      <c r="L78" s="9">
        <v>8497</v>
      </c>
      <c r="M78" s="9">
        <v>10048</v>
      </c>
      <c r="N78" s="9">
        <v>10249</v>
      </c>
      <c r="O78" s="9">
        <v>3000</v>
      </c>
      <c r="P78" s="9">
        <v>6210</v>
      </c>
      <c r="Q78" s="9">
        <v>7930</v>
      </c>
      <c r="R78" s="9"/>
      <c r="S78" s="9"/>
      <c r="T78" s="9">
        <v>9997</v>
      </c>
      <c r="U78" s="9">
        <v>10907</v>
      </c>
      <c r="V78" s="9"/>
      <c r="W78" s="9"/>
      <c r="X78" s="75">
        <v>12107</v>
      </c>
      <c r="Y78" s="9">
        <v>9823</v>
      </c>
      <c r="Z78" s="9">
        <v>2158</v>
      </c>
      <c r="AA78" s="75">
        <v>6364</v>
      </c>
      <c r="AB78" s="75"/>
      <c r="AC78" s="9">
        <v>13864</v>
      </c>
      <c r="AD78" s="9"/>
      <c r="AE78" s="9"/>
      <c r="AF78" s="9"/>
      <c r="AG78" s="9">
        <v>9650</v>
      </c>
      <c r="AH78" s="18"/>
    </row>
    <row r="79" spans="1:34" s="2" customFormat="1" ht="30" hidden="1" customHeight="1" x14ac:dyDescent="0.25">
      <c r="A79" s="27" t="s">
        <v>101</v>
      </c>
      <c r="B79" s="20">
        <v>94</v>
      </c>
      <c r="C79" s="20">
        <f t="shared" si="21"/>
        <v>0</v>
      </c>
      <c r="D79" s="13">
        <f t="shared" si="0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18"/>
    </row>
    <row r="80" spans="1:34" s="2" customFormat="1" ht="30" hidden="1" customHeight="1" x14ac:dyDescent="0.25">
      <c r="A80" s="15" t="s">
        <v>121</v>
      </c>
      <c r="B80" s="20"/>
      <c r="C80" s="20">
        <f t="shared" si="21"/>
        <v>5774</v>
      </c>
      <c r="D80" s="13" t="e">
        <f t="shared" si="0"/>
        <v>#DIV/0!</v>
      </c>
      <c r="E80" s="9"/>
      <c r="F80" s="9">
        <v>720</v>
      </c>
      <c r="G80" s="9"/>
      <c r="H80" s="9"/>
      <c r="I80" s="9"/>
      <c r="J80" s="9"/>
      <c r="K80" s="9"/>
      <c r="L80" s="9">
        <v>525</v>
      </c>
      <c r="M80" s="9">
        <v>568</v>
      </c>
      <c r="N80" s="9"/>
      <c r="O80" s="9">
        <v>20</v>
      </c>
      <c r="P80" s="9"/>
      <c r="Q80" s="9"/>
      <c r="R80" s="9"/>
      <c r="S80" s="9"/>
      <c r="T80" s="9">
        <v>747</v>
      </c>
      <c r="U80" s="9"/>
      <c r="V80" s="9"/>
      <c r="W80" s="9"/>
      <c r="X80" s="9"/>
      <c r="Y80" s="9"/>
      <c r="Z80" s="9">
        <v>612</v>
      </c>
      <c r="AA80" s="9"/>
      <c r="AB80" s="9"/>
      <c r="AC80" s="9">
        <v>2392</v>
      </c>
      <c r="AD80" s="9"/>
      <c r="AE80" s="9"/>
      <c r="AF80" s="9"/>
      <c r="AG80" s="9">
        <v>190</v>
      </c>
      <c r="AH80" s="18"/>
    </row>
    <row r="81" spans="1:34" s="2" customFormat="1" ht="30" hidden="1" customHeight="1" x14ac:dyDescent="0.25">
      <c r="A81" s="16" t="s">
        <v>5</v>
      </c>
      <c r="B81" s="28">
        <f>B79/B78</f>
        <v>4.3833674520977209E-4</v>
      </c>
      <c r="C81" s="28">
        <f>C79/C78</f>
        <v>0</v>
      </c>
      <c r="D81" s="13">
        <f t="shared" si="0"/>
        <v>0</v>
      </c>
      <c r="E81" s="30">
        <f>E79/E78</f>
        <v>0</v>
      </c>
      <c r="F81" s="30">
        <f t="shared" ref="F81:AG81" si="22">F79/F78</f>
        <v>0</v>
      </c>
      <c r="G81" s="30">
        <f t="shared" si="22"/>
        <v>0</v>
      </c>
      <c r="H81" s="30">
        <f t="shared" si="22"/>
        <v>0</v>
      </c>
      <c r="I81" s="30">
        <f t="shared" si="22"/>
        <v>0</v>
      </c>
      <c r="J81" s="30">
        <f t="shared" si="22"/>
        <v>0</v>
      </c>
      <c r="K81" s="30"/>
      <c r="L81" s="30">
        <f t="shared" si="22"/>
        <v>0</v>
      </c>
      <c r="M81" s="30">
        <f t="shared" si="22"/>
        <v>0</v>
      </c>
      <c r="N81" s="30">
        <f t="shared" si="22"/>
        <v>0</v>
      </c>
      <c r="O81" s="30">
        <f t="shared" si="22"/>
        <v>0</v>
      </c>
      <c r="P81" s="30">
        <f t="shared" si="22"/>
        <v>0</v>
      </c>
      <c r="Q81" s="30">
        <f t="shared" si="22"/>
        <v>0</v>
      </c>
      <c r="R81" s="30"/>
      <c r="S81" s="30"/>
      <c r="T81" s="30">
        <f t="shared" si="22"/>
        <v>0</v>
      </c>
      <c r="U81" s="30">
        <f t="shared" si="22"/>
        <v>0</v>
      </c>
      <c r="V81" s="30"/>
      <c r="W81" s="30"/>
      <c r="X81" s="30">
        <f t="shared" si="22"/>
        <v>0</v>
      </c>
      <c r="Y81" s="30">
        <f t="shared" si="22"/>
        <v>0</v>
      </c>
      <c r="Z81" s="30">
        <f t="shared" si="22"/>
        <v>0</v>
      </c>
      <c r="AA81" s="30"/>
      <c r="AB81" s="30"/>
      <c r="AC81" s="30">
        <f t="shared" si="22"/>
        <v>0</v>
      </c>
      <c r="AD81" s="30"/>
      <c r="AE81" s="30"/>
      <c r="AF81" s="30"/>
      <c r="AG81" s="30">
        <f t="shared" si="22"/>
        <v>0</v>
      </c>
      <c r="AH81" s="19"/>
    </row>
    <row r="82" spans="1:34" s="2" customFormat="1" ht="30" hidden="1" customHeight="1" x14ac:dyDescent="0.25">
      <c r="A82" s="16" t="s">
        <v>102</v>
      </c>
      <c r="B82" s="20">
        <v>60</v>
      </c>
      <c r="C82" s="20">
        <f t="shared" ref="C82:C115" si="23">SUM(E82:AG82)</f>
        <v>0</v>
      </c>
      <c r="D82" s="13">
        <f t="shared" si="0"/>
        <v>0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9"/>
    </row>
    <row r="83" spans="1:34" s="2" customFormat="1" ht="30" hidden="1" customHeight="1" x14ac:dyDescent="0.25">
      <c r="A83" s="16" t="s">
        <v>6</v>
      </c>
      <c r="B83" s="20">
        <v>30</v>
      </c>
      <c r="C83" s="20">
        <f t="shared" si="23"/>
        <v>0</v>
      </c>
      <c r="D83" s="13">
        <f t="shared" si="0"/>
        <v>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19"/>
    </row>
    <row r="84" spans="1:34" s="2" customFormat="1" ht="30" hidden="1" customHeight="1" x14ac:dyDescent="0.25">
      <c r="A84" s="16" t="s">
        <v>7</v>
      </c>
      <c r="B84" s="20"/>
      <c r="C84" s="20">
        <f t="shared" si="23"/>
        <v>0</v>
      </c>
      <c r="D84" s="13" t="e">
        <f t="shared" si="0"/>
        <v>#DIV/0!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19"/>
    </row>
    <row r="85" spans="1:34" s="2" customFormat="1" ht="30" hidden="1" customHeight="1" x14ac:dyDescent="0.25">
      <c r="A85" s="16" t="s">
        <v>8</v>
      </c>
      <c r="B85" s="20"/>
      <c r="C85" s="20">
        <f t="shared" si="23"/>
        <v>0</v>
      </c>
      <c r="D85" s="13" t="e">
        <f t="shared" si="0"/>
        <v>#DIV/0!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19"/>
    </row>
    <row r="86" spans="1:34" s="2" customFormat="1" ht="30" hidden="1" customHeight="1" x14ac:dyDescent="0.25">
      <c r="A86" s="16" t="s">
        <v>9</v>
      </c>
      <c r="B86" s="20"/>
      <c r="C86" s="20">
        <f t="shared" si="23"/>
        <v>1732</v>
      </c>
      <c r="D86" s="13" t="e">
        <f t="shared" si="0"/>
        <v>#DIV/0!</v>
      </c>
      <c r="E86" s="22">
        <v>15</v>
      </c>
      <c r="F86" s="22"/>
      <c r="G86" s="22">
        <v>205</v>
      </c>
      <c r="H86" s="22">
        <v>73</v>
      </c>
      <c r="I86" s="22">
        <v>55</v>
      </c>
      <c r="J86" s="22">
        <v>220</v>
      </c>
      <c r="K86" s="22"/>
      <c r="L86" s="22">
        <v>40</v>
      </c>
      <c r="M86" s="22">
        <v>97</v>
      </c>
      <c r="N86" s="22"/>
      <c r="O86" s="22"/>
      <c r="P86" s="22"/>
      <c r="Q86" s="22">
        <v>85</v>
      </c>
      <c r="R86" s="22"/>
      <c r="S86" s="22"/>
      <c r="T86" s="22">
        <v>200</v>
      </c>
      <c r="U86" s="22"/>
      <c r="V86" s="22"/>
      <c r="W86" s="22"/>
      <c r="X86" s="22">
        <v>12</v>
      </c>
      <c r="Y86" s="22">
        <v>100</v>
      </c>
      <c r="Z86" s="22"/>
      <c r="AA86" s="22"/>
      <c r="AB86" s="22"/>
      <c r="AC86" s="22">
        <v>630</v>
      </c>
      <c r="AD86" s="22"/>
      <c r="AE86" s="22"/>
      <c r="AF86" s="22"/>
      <c r="AG86" s="22"/>
      <c r="AH86" s="19"/>
    </row>
    <row r="87" spans="1:34" s="2" customFormat="1" ht="30" hidden="1" customHeight="1" x14ac:dyDescent="0.25">
      <c r="A87" s="15" t="s">
        <v>10</v>
      </c>
      <c r="B87" s="20"/>
      <c r="C87" s="20">
        <f t="shared" si="23"/>
        <v>0</v>
      </c>
      <c r="D87" s="13" t="e">
        <f t="shared" si="0"/>
        <v>#DIV/0!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19"/>
    </row>
    <row r="88" spans="1:34" s="2" customFormat="1" ht="30" hidden="1" customHeight="1" outlineLevel="1" x14ac:dyDescent="0.25">
      <c r="A88" s="15" t="s">
        <v>104</v>
      </c>
      <c r="B88" s="20"/>
      <c r="C88" s="20">
        <f t="shared" si="23"/>
        <v>0</v>
      </c>
      <c r="D88" s="13" t="e">
        <f t="shared" si="0"/>
        <v>#DIV/0!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19"/>
    </row>
    <row r="89" spans="1:34" s="2" customFormat="1" ht="30" hidden="1" customHeight="1" outlineLevel="1" x14ac:dyDescent="0.25">
      <c r="A89" s="15" t="s">
        <v>105</v>
      </c>
      <c r="B89" s="20"/>
      <c r="C89" s="20">
        <f t="shared" si="23"/>
        <v>0</v>
      </c>
      <c r="D89" s="13" t="e">
        <f t="shared" si="0"/>
        <v>#DIV/0!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19"/>
    </row>
    <row r="90" spans="1:34" s="2" customFormat="1" ht="30" hidden="1" customHeight="1" x14ac:dyDescent="0.25">
      <c r="A90" s="10" t="s">
        <v>11</v>
      </c>
      <c r="B90" s="20"/>
      <c r="C90" s="20">
        <f t="shared" si="23"/>
        <v>0</v>
      </c>
      <c r="D90" s="13" t="e">
        <f t="shared" si="0"/>
        <v>#DIV/0!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18"/>
    </row>
    <row r="91" spans="1:34" s="2" customFormat="1" ht="30" hidden="1" customHeight="1" x14ac:dyDescent="0.25">
      <c r="A91" s="27" t="s">
        <v>12</v>
      </c>
      <c r="B91" s="20"/>
      <c r="C91" s="20">
        <f t="shared" si="23"/>
        <v>155</v>
      </c>
      <c r="D91" s="13" t="e">
        <f t="shared" si="0"/>
        <v>#DIV/0!</v>
      </c>
      <c r="E91" s="29"/>
      <c r="F91" s="29"/>
      <c r="G91" s="29">
        <v>96</v>
      </c>
      <c r="H91" s="29">
        <v>13</v>
      </c>
      <c r="I91" s="29"/>
      <c r="J91" s="29"/>
      <c r="K91" s="29"/>
      <c r="L91" s="29">
        <v>2</v>
      </c>
      <c r="M91" s="29">
        <v>43</v>
      </c>
      <c r="N91" s="29"/>
      <c r="O91" s="29">
        <v>1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18"/>
    </row>
    <row r="92" spans="1:34" s="2" customFormat="1" ht="30" hidden="1" customHeight="1" x14ac:dyDescent="0.25">
      <c r="A92" s="16" t="s">
        <v>5</v>
      </c>
      <c r="B92" s="28" t="e">
        <f>B91/B90</f>
        <v>#DIV/0!</v>
      </c>
      <c r="C92" s="20" t="e">
        <f t="shared" si="23"/>
        <v>#DIV/0!</v>
      </c>
      <c r="D92" s="13" t="e">
        <f t="shared" si="0"/>
        <v>#DIV/0!</v>
      </c>
      <c r="E92" s="30" t="e">
        <f t="shared" ref="E92:AG92" si="24">E91/E90</f>
        <v>#DIV/0!</v>
      </c>
      <c r="F92" s="30" t="e">
        <f t="shared" si="24"/>
        <v>#DIV/0!</v>
      </c>
      <c r="G92" s="30" t="e">
        <f t="shared" si="24"/>
        <v>#DIV/0!</v>
      </c>
      <c r="H92" s="30" t="e">
        <f t="shared" si="24"/>
        <v>#DIV/0!</v>
      </c>
      <c r="I92" s="30" t="e">
        <f t="shared" si="24"/>
        <v>#DIV/0!</v>
      </c>
      <c r="J92" s="30" t="e">
        <f t="shared" si="24"/>
        <v>#DIV/0!</v>
      </c>
      <c r="K92" s="30"/>
      <c r="L92" s="30" t="e">
        <f t="shared" si="24"/>
        <v>#DIV/0!</v>
      </c>
      <c r="M92" s="30" t="e">
        <f t="shared" si="24"/>
        <v>#DIV/0!</v>
      </c>
      <c r="N92" s="30" t="e">
        <f t="shared" si="24"/>
        <v>#DIV/0!</v>
      </c>
      <c r="O92" s="30" t="e">
        <f t="shared" si="24"/>
        <v>#DIV/0!</v>
      </c>
      <c r="P92" s="30" t="e">
        <f t="shared" si="24"/>
        <v>#DIV/0!</v>
      </c>
      <c r="Q92" s="30" t="e">
        <f t="shared" si="24"/>
        <v>#DIV/0!</v>
      </c>
      <c r="R92" s="30"/>
      <c r="S92" s="30"/>
      <c r="T92" s="30" t="e">
        <f t="shared" si="24"/>
        <v>#DIV/0!</v>
      </c>
      <c r="U92" s="30" t="e">
        <f t="shared" si="24"/>
        <v>#DIV/0!</v>
      </c>
      <c r="V92" s="30"/>
      <c r="W92" s="30"/>
      <c r="X92" s="30" t="e">
        <f t="shared" si="24"/>
        <v>#DIV/0!</v>
      </c>
      <c r="Y92" s="30" t="e">
        <f t="shared" si="24"/>
        <v>#DIV/0!</v>
      </c>
      <c r="Z92" s="30" t="e">
        <f t="shared" si="24"/>
        <v>#DIV/0!</v>
      </c>
      <c r="AA92" s="30" t="e">
        <f t="shared" si="24"/>
        <v>#DIV/0!</v>
      </c>
      <c r="AB92" s="30"/>
      <c r="AC92" s="30" t="e">
        <f t="shared" si="24"/>
        <v>#DIV/0!</v>
      </c>
      <c r="AD92" s="30"/>
      <c r="AE92" s="30"/>
      <c r="AF92" s="30"/>
      <c r="AG92" s="30" t="e">
        <f t="shared" si="24"/>
        <v>#DIV/0!</v>
      </c>
      <c r="AH92" s="19"/>
    </row>
    <row r="93" spans="1:34" s="2" customFormat="1" ht="30" hidden="1" customHeight="1" outlineLevel="1" x14ac:dyDescent="0.25">
      <c r="A93" s="15" t="s">
        <v>13</v>
      </c>
      <c r="B93" s="20"/>
      <c r="C93" s="20">
        <f t="shared" si="23"/>
        <v>0</v>
      </c>
      <c r="D93" s="13" t="e">
        <f t="shared" si="0"/>
        <v>#DIV/0!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19"/>
    </row>
    <row r="94" spans="1:34" s="2" customFormat="1" ht="30" hidden="1" customHeight="1" x14ac:dyDescent="0.25">
      <c r="A94" s="10" t="s">
        <v>99</v>
      </c>
      <c r="B94" s="20"/>
      <c r="C94" s="20">
        <f t="shared" si="23"/>
        <v>0</v>
      </c>
      <c r="D94" s="13" t="e">
        <f t="shared" si="0"/>
        <v>#DIV/0!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18"/>
    </row>
    <row r="95" spans="1:34" s="2" customFormat="1" ht="26.45" hidden="1" customHeight="1" x14ac:dyDescent="0.25">
      <c r="A95" s="27" t="s">
        <v>100</v>
      </c>
      <c r="B95" s="23"/>
      <c r="C95" s="23">
        <f t="shared" si="23"/>
        <v>140.5</v>
      </c>
      <c r="D95" s="13" t="e">
        <f t="shared" si="0"/>
        <v>#DIV/0!</v>
      </c>
      <c r="E95" s="22">
        <v>8</v>
      </c>
      <c r="F95" s="22"/>
      <c r="G95" s="22"/>
      <c r="H95" s="22"/>
      <c r="I95" s="22"/>
      <c r="J95" s="22"/>
      <c r="K95" s="22"/>
      <c r="L95" s="22">
        <v>13.5</v>
      </c>
      <c r="M95" s="22">
        <v>55</v>
      </c>
      <c r="N95" s="22"/>
      <c r="O95" s="49"/>
      <c r="P95" s="22"/>
      <c r="Q95" s="22"/>
      <c r="R95" s="22"/>
      <c r="S95" s="22"/>
      <c r="T95" s="22"/>
      <c r="U95" s="22"/>
      <c r="V95" s="22"/>
      <c r="W95" s="22"/>
      <c r="X95" s="22"/>
      <c r="Y95" s="22">
        <v>12</v>
      </c>
      <c r="Z95" s="22"/>
      <c r="AA95" s="22"/>
      <c r="AB95" s="22"/>
      <c r="AC95" s="22">
        <v>52</v>
      </c>
      <c r="AD95" s="22"/>
      <c r="AE95" s="22"/>
      <c r="AF95" s="22"/>
      <c r="AG95" s="22"/>
      <c r="AH95" s="18"/>
    </row>
    <row r="96" spans="1:34" s="2" customFormat="1" ht="30" hidden="1" customHeight="1" x14ac:dyDescent="0.25">
      <c r="A96" s="12" t="s">
        <v>122</v>
      </c>
      <c r="B96" s="23"/>
      <c r="C96" s="23">
        <f t="shared" si="23"/>
        <v>0</v>
      </c>
      <c r="D96" s="13" t="e">
        <f t="shared" si="0"/>
        <v>#DIV/0!</v>
      </c>
      <c r="E96" s="22"/>
      <c r="F96" s="22"/>
      <c r="G96" s="22"/>
      <c r="H96" s="49"/>
      <c r="I96" s="22"/>
      <c r="J96" s="22"/>
      <c r="K96" s="22"/>
      <c r="L96" s="22"/>
      <c r="M96" s="22"/>
      <c r="N96" s="49"/>
      <c r="O96" s="49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18"/>
    </row>
    <row r="97" spans="1:34" s="2" customFormat="1" ht="30" hidden="1" customHeight="1" x14ac:dyDescent="0.25">
      <c r="A97" s="12" t="s">
        <v>5</v>
      </c>
      <c r="B97" s="28"/>
      <c r="C97" s="23">
        <f t="shared" si="23"/>
        <v>0</v>
      </c>
      <c r="D97" s="13" t="e">
        <f t="shared" si="0"/>
        <v>#DIV/0!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19"/>
    </row>
    <row r="98" spans="1:34" s="2" customFormat="1" ht="30" hidden="1" customHeight="1" x14ac:dyDescent="0.25">
      <c r="A98" s="16" t="s">
        <v>14</v>
      </c>
      <c r="B98" s="20"/>
      <c r="C98" s="23">
        <f t="shared" si="23"/>
        <v>170</v>
      </c>
      <c r="D98" s="13" t="e">
        <f t="shared" si="0"/>
        <v>#DIV/0!</v>
      </c>
      <c r="E98" s="29"/>
      <c r="F98" s="29"/>
      <c r="G98" s="29">
        <v>170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18"/>
    </row>
    <row r="99" spans="1:34" s="2" customFormat="1" ht="30" hidden="1" customHeight="1" outlineLevel="1" x14ac:dyDescent="0.25">
      <c r="A99" s="15" t="s">
        <v>15</v>
      </c>
      <c r="B99" s="20"/>
      <c r="C99" s="20">
        <f t="shared" si="23"/>
        <v>0</v>
      </c>
      <c r="D99" s="13" t="e">
        <f t="shared" si="0"/>
        <v>#DIV/0!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19"/>
    </row>
    <row r="100" spans="1:34" s="2" customFormat="1" ht="30" hidden="1" customHeight="1" outlineLevel="1" x14ac:dyDescent="0.25">
      <c r="A100" s="15" t="s">
        <v>16</v>
      </c>
      <c r="B100" s="20"/>
      <c r="C100" s="20">
        <f t="shared" si="23"/>
        <v>0</v>
      </c>
      <c r="D100" s="13" t="e">
        <f t="shared" si="0"/>
        <v>#DIV/0!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19"/>
    </row>
    <row r="101" spans="1:34" s="2" customFormat="1" ht="30" hidden="1" customHeight="1" x14ac:dyDescent="0.25">
      <c r="A101" s="16" t="s">
        <v>17</v>
      </c>
      <c r="B101" s="20"/>
      <c r="C101" s="20">
        <f t="shared" si="23"/>
        <v>4011</v>
      </c>
      <c r="D101" s="13" t="e">
        <f t="shared" ref="D101:D117" si="25">C101/B101</f>
        <v>#DIV/0!</v>
      </c>
      <c r="E101" s="32">
        <v>2010</v>
      </c>
      <c r="F101" s="32"/>
      <c r="G101" s="32"/>
      <c r="H101" s="32"/>
      <c r="I101" s="32"/>
      <c r="J101" s="32">
        <v>107</v>
      </c>
      <c r="K101" s="32"/>
      <c r="L101" s="32"/>
      <c r="M101" s="32">
        <v>70</v>
      </c>
      <c r="N101" s="32">
        <v>50</v>
      </c>
      <c r="O101" s="32"/>
      <c r="P101" s="32"/>
      <c r="Q101" s="32">
        <v>10</v>
      </c>
      <c r="R101" s="32"/>
      <c r="S101" s="32"/>
      <c r="T101" s="32">
        <v>1135</v>
      </c>
      <c r="U101" s="32"/>
      <c r="V101" s="32"/>
      <c r="W101" s="32"/>
      <c r="X101" s="32"/>
      <c r="Y101" s="32">
        <v>250</v>
      </c>
      <c r="Z101" s="32"/>
      <c r="AA101" s="32"/>
      <c r="AB101" s="32"/>
      <c r="AC101" s="32">
        <v>329</v>
      </c>
      <c r="AD101" s="32"/>
      <c r="AE101" s="32"/>
      <c r="AF101" s="32"/>
      <c r="AG101" s="32">
        <v>50</v>
      </c>
      <c r="AH101" s="19"/>
    </row>
    <row r="102" spans="1:34" s="2" customFormat="1" ht="30" hidden="1" customHeight="1" x14ac:dyDescent="0.25">
      <c r="A102" s="16" t="s">
        <v>18</v>
      </c>
      <c r="B102" s="20"/>
      <c r="C102" s="20">
        <f t="shared" si="23"/>
        <v>2084</v>
      </c>
      <c r="D102" s="13" t="e">
        <f t="shared" si="25"/>
        <v>#DIV/0!</v>
      </c>
      <c r="E102" s="32"/>
      <c r="F102" s="32">
        <v>6</v>
      </c>
      <c r="G102" s="32"/>
      <c r="H102" s="32">
        <v>668</v>
      </c>
      <c r="I102" s="32"/>
      <c r="J102" s="32">
        <v>730</v>
      </c>
      <c r="K102" s="32"/>
      <c r="L102" s="32">
        <v>80</v>
      </c>
      <c r="M102" s="32">
        <v>180</v>
      </c>
      <c r="N102" s="32"/>
      <c r="O102" s="32"/>
      <c r="P102" s="32"/>
      <c r="Q102" s="32"/>
      <c r="R102" s="32"/>
      <c r="S102" s="32"/>
      <c r="T102" s="32">
        <v>120</v>
      </c>
      <c r="U102" s="32"/>
      <c r="V102" s="32"/>
      <c r="W102" s="32"/>
      <c r="X102" s="32"/>
      <c r="Y102" s="32"/>
      <c r="Z102" s="32"/>
      <c r="AA102" s="32"/>
      <c r="AB102" s="32"/>
      <c r="AC102" s="32">
        <v>300</v>
      </c>
      <c r="AD102" s="32"/>
      <c r="AE102" s="32"/>
      <c r="AF102" s="32"/>
      <c r="AG102" s="32"/>
      <c r="AH102" s="19"/>
    </row>
    <row r="103" spans="1:34" s="2" customFormat="1" ht="30" hidden="1" customHeight="1" x14ac:dyDescent="0.25">
      <c r="A103" s="16" t="s">
        <v>19</v>
      </c>
      <c r="B103" s="20"/>
      <c r="C103" s="20">
        <f t="shared" si="23"/>
        <v>0</v>
      </c>
      <c r="D103" s="13" t="e">
        <f t="shared" si="25"/>
        <v>#DIV/0!</v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19"/>
    </row>
    <row r="104" spans="1:34" s="2" customFormat="1" ht="30" hidden="1" customHeight="1" x14ac:dyDescent="0.25">
      <c r="A104" s="16" t="s">
        <v>20</v>
      </c>
      <c r="B104" s="20"/>
      <c r="C104" s="20">
        <f t="shared" si="23"/>
        <v>0</v>
      </c>
      <c r="D104" s="13" t="e">
        <f t="shared" si="25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19"/>
    </row>
    <row r="105" spans="1:34" s="2" customFormat="1" ht="30" hidden="1" customHeight="1" x14ac:dyDescent="0.25">
      <c r="A105" s="16" t="s">
        <v>21</v>
      </c>
      <c r="B105" s="20"/>
      <c r="C105" s="20">
        <f t="shared" si="23"/>
        <v>3610</v>
      </c>
      <c r="D105" s="13" t="e">
        <f t="shared" si="25"/>
        <v>#DIV/0!</v>
      </c>
      <c r="E105" s="32"/>
      <c r="F105" s="32"/>
      <c r="G105" s="32">
        <v>572</v>
      </c>
      <c r="H105" s="32">
        <v>79</v>
      </c>
      <c r="I105" s="32">
        <v>91</v>
      </c>
      <c r="J105" s="32">
        <v>100</v>
      </c>
      <c r="K105" s="32"/>
      <c r="L105" s="32"/>
      <c r="M105" s="32">
        <v>437</v>
      </c>
      <c r="N105" s="32"/>
      <c r="O105" s="32">
        <v>26</v>
      </c>
      <c r="P105" s="32">
        <v>15</v>
      </c>
      <c r="Q105" s="32">
        <v>10</v>
      </c>
      <c r="R105" s="32"/>
      <c r="S105" s="32"/>
      <c r="T105" s="32">
        <v>80</v>
      </c>
      <c r="U105" s="32"/>
      <c r="V105" s="32"/>
      <c r="W105" s="32"/>
      <c r="X105" s="32">
        <v>15</v>
      </c>
      <c r="Y105" s="32">
        <v>90</v>
      </c>
      <c r="Z105" s="32"/>
      <c r="AA105" s="32">
        <v>296</v>
      </c>
      <c r="AB105" s="32"/>
      <c r="AC105" s="32">
        <v>1699</v>
      </c>
      <c r="AD105" s="32"/>
      <c r="AE105" s="32"/>
      <c r="AF105" s="32"/>
      <c r="AG105" s="32">
        <v>100</v>
      </c>
      <c r="AH105" s="19"/>
    </row>
    <row r="106" spans="1:34" s="2" customFormat="1" ht="30" hidden="1" customHeight="1" x14ac:dyDescent="0.25">
      <c r="A106" s="16" t="s">
        <v>22</v>
      </c>
      <c r="B106" s="20"/>
      <c r="C106" s="20">
        <f t="shared" si="23"/>
        <v>0</v>
      </c>
      <c r="D106" s="13" t="e">
        <f t="shared" si="25"/>
        <v>#DIV/0!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19"/>
    </row>
    <row r="107" spans="1:34" s="2" customFormat="1" ht="30" hidden="1" customHeight="1" x14ac:dyDescent="0.25">
      <c r="A107" s="16" t="s">
        <v>23</v>
      </c>
      <c r="B107" s="20"/>
      <c r="C107" s="20">
        <f t="shared" si="23"/>
        <v>0</v>
      </c>
      <c r="D107" s="13" t="e">
        <f t="shared" si="25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19"/>
    </row>
    <row r="108" spans="1:34" s="2" customFormat="1" ht="30" hidden="1" customHeight="1" x14ac:dyDescent="0.25">
      <c r="A108" s="16" t="s">
        <v>24</v>
      </c>
      <c r="B108" s="20"/>
      <c r="C108" s="20">
        <f t="shared" si="23"/>
        <v>70</v>
      </c>
      <c r="D108" s="13" t="e">
        <f t="shared" si="25"/>
        <v>#DIV/0!</v>
      </c>
      <c r="E108" s="20"/>
      <c r="F108" s="20"/>
      <c r="G108" s="20"/>
      <c r="H108" s="34"/>
      <c r="I108" s="20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>
        <v>70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19"/>
    </row>
    <row r="109" spans="1:34" s="2" customFormat="1" ht="30" hidden="1" customHeight="1" x14ac:dyDescent="0.25">
      <c r="A109" s="16" t="s">
        <v>25</v>
      </c>
      <c r="B109" s="20"/>
      <c r="C109" s="20">
        <f t="shared" si="23"/>
        <v>292</v>
      </c>
      <c r="D109" s="13" t="e">
        <f t="shared" si="25"/>
        <v>#DIV/0!</v>
      </c>
      <c r="E109" s="32"/>
      <c r="F109" s="32"/>
      <c r="G109" s="32"/>
      <c r="H109" s="32">
        <v>90</v>
      </c>
      <c r="I109" s="32">
        <v>202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19"/>
    </row>
    <row r="110" spans="1:34" s="2" customFormat="1" ht="30" hidden="1" customHeight="1" x14ac:dyDescent="0.25">
      <c r="A110" s="16" t="s">
        <v>26</v>
      </c>
      <c r="B110" s="20"/>
      <c r="C110" s="20">
        <f t="shared" si="23"/>
        <v>0</v>
      </c>
      <c r="D110" s="13" t="e">
        <f t="shared" si="25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19"/>
    </row>
    <row r="111" spans="1:34" s="2" customFormat="1" ht="30" hidden="1" customHeight="1" x14ac:dyDescent="0.25">
      <c r="A111" s="16" t="s">
        <v>27</v>
      </c>
      <c r="B111" s="20"/>
      <c r="C111" s="17">
        <f t="shared" si="23"/>
        <v>20</v>
      </c>
      <c r="D111" s="13" t="e">
        <f t="shared" si="25"/>
        <v>#DIV/0!</v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>
        <v>10</v>
      </c>
      <c r="V111" s="32"/>
      <c r="W111" s="32"/>
      <c r="X111" s="32">
        <v>10</v>
      </c>
      <c r="Y111" s="32"/>
      <c r="Z111" s="32"/>
      <c r="AA111" s="32"/>
      <c r="AB111" s="32"/>
      <c r="AC111" s="32"/>
      <c r="AD111" s="32"/>
      <c r="AE111" s="32"/>
      <c r="AF111" s="32"/>
      <c r="AG111" s="32"/>
      <c r="AH111" s="19"/>
    </row>
    <row r="112" spans="1:34" ht="30" hidden="1" customHeight="1" x14ac:dyDescent="0.25">
      <c r="A112" s="10" t="s">
        <v>28</v>
      </c>
      <c r="B112" s="20"/>
      <c r="C112" s="20">
        <f t="shared" si="23"/>
        <v>0</v>
      </c>
      <c r="D112" s="13" t="e">
        <f t="shared" si="25"/>
        <v>#DIV/0!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</row>
    <row r="113" spans="1:34" ht="30" hidden="1" customHeight="1" x14ac:dyDescent="0.25">
      <c r="A113" s="27" t="s">
        <v>29</v>
      </c>
      <c r="B113" s="20"/>
      <c r="C113" s="20">
        <f t="shared" si="23"/>
        <v>0</v>
      </c>
      <c r="D113" s="13" t="e">
        <f t="shared" si="25"/>
        <v>#DIV/0!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</row>
    <row r="114" spans="1:34" ht="30" hidden="1" customHeight="1" x14ac:dyDescent="0.25">
      <c r="A114" s="12" t="s">
        <v>5</v>
      </c>
      <c r="B114" s="28"/>
      <c r="C114" s="20">
        <f t="shared" si="23"/>
        <v>0</v>
      </c>
      <c r="D114" s="13" t="e">
        <f t="shared" si="25"/>
        <v>#DIV/0!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</row>
    <row r="115" spans="1:34" ht="30" hidden="1" customHeight="1" x14ac:dyDescent="0.25">
      <c r="A115" s="12" t="s">
        <v>30</v>
      </c>
      <c r="B115" s="28"/>
      <c r="C115" s="20">
        <f t="shared" si="23"/>
        <v>0</v>
      </c>
      <c r="D115" s="13" t="e">
        <f t="shared" si="25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</row>
    <row r="116" spans="1:34" ht="30" hidden="1" customHeight="1" x14ac:dyDescent="0.25">
      <c r="A116" s="12"/>
      <c r="B116" s="28"/>
      <c r="C116" s="34"/>
      <c r="D116" s="13" t="e">
        <f t="shared" si="25"/>
        <v>#DIV/0!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</row>
    <row r="117" spans="1:34" s="4" customFormat="1" ht="30" hidden="1" customHeight="1" x14ac:dyDescent="0.25">
      <c r="A117" s="63" t="s">
        <v>31</v>
      </c>
      <c r="B117" s="35"/>
      <c r="C117" s="35">
        <f>SUM(E117:AG117)</f>
        <v>0</v>
      </c>
      <c r="D117" s="13" t="e">
        <f t="shared" si="25"/>
        <v>#DIV/0!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1:34" ht="30" hidden="1" customHeight="1" x14ac:dyDescent="0.25">
      <c r="A118" s="12"/>
      <c r="B118" s="28"/>
      <c r="C118" s="34"/>
      <c r="D118" s="13" t="e">
        <f t="shared" ref="D118:D127" si="26">C118/B118</f>
        <v>#DIV/0!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</row>
    <row r="119" spans="1:34" ht="7.9" hidden="1" customHeight="1" x14ac:dyDescent="0.25">
      <c r="A119" s="12"/>
      <c r="B119" s="28"/>
      <c r="C119" s="17"/>
      <c r="D119" s="13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</row>
    <row r="120" spans="1:34" s="38" customFormat="1" ht="30" hidden="1" customHeight="1" x14ac:dyDescent="0.25">
      <c r="A120" s="12" t="s">
        <v>32</v>
      </c>
      <c r="B120" s="37"/>
      <c r="C120" s="37">
        <f>SUM(E120:AG120)</f>
        <v>-59719</v>
      </c>
      <c r="D120" s="13"/>
      <c r="E120" s="76">
        <f>(E79-E121)</f>
        <v>-2925</v>
      </c>
      <c r="F120" s="76">
        <f t="shared" ref="F120:AG120" si="27">(F79-F121)</f>
        <v>-2253</v>
      </c>
      <c r="G120" s="76">
        <f t="shared" si="27"/>
        <v>-8550</v>
      </c>
      <c r="H120" s="76">
        <f t="shared" si="27"/>
        <v>-3688</v>
      </c>
      <c r="I120" s="76">
        <f t="shared" si="27"/>
        <v>-2300</v>
      </c>
      <c r="J120" s="76">
        <f t="shared" si="27"/>
        <v>-3800</v>
      </c>
      <c r="K120" s="76"/>
      <c r="L120" s="76">
        <f t="shared" si="27"/>
        <v>-2592</v>
      </c>
      <c r="M120" s="76">
        <f t="shared" si="27"/>
        <v>-5121</v>
      </c>
      <c r="N120" s="76">
        <f t="shared" si="27"/>
        <v>-2780</v>
      </c>
      <c r="O120" s="76">
        <f t="shared" si="27"/>
        <v>-1095</v>
      </c>
      <c r="P120" s="76">
        <f t="shared" si="27"/>
        <v>-660</v>
      </c>
      <c r="Q120" s="76">
        <f t="shared" si="27"/>
        <v>-708</v>
      </c>
      <c r="R120" s="76"/>
      <c r="S120" s="76"/>
      <c r="T120" s="76">
        <f t="shared" si="27"/>
        <v>-3875</v>
      </c>
      <c r="U120" s="76">
        <f t="shared" si="27"/>
        <v>-2330</v>
      </c>
      <c r="V120" s="76"/>
      <c r="W120" s="76"/>
      <c r="X120" s="76">
        <f t="shared" si="27"/>
        <v>-3205</v>
      </c>
      <c r="Y120" s="76">
        <f t="shared" si="27"/>
        <v>-1074</v>
      </c>
      <c r="Z120" s="76">
        <f t="shared" si="27"/>
        <v>-798</v>
      </c>
      <c r="AA120" s="76">
        <f t="shared" si="27"/>
        <v>-1755</v>
      </c>
      <c r="AB120" s="76"/>
      <c r="AC120" s="76">
        <f t="shared" si="27"/>
        <v>-9000</v>
      </c>
      <c r="AD120" s="76"/>
      <c r="AE120" s="76"/>
      <c r="AF120" s="76"/>
      <c r="AG120" s="76">
        <f t="shared" si="27"/>
        <v>-1210</v>
      </c>
    </row>
    <row r="121" spans="1:34" ht="30.6" hidden="1" customHeight="1" x14ac:dyDescent="0.25">
      <c r="A121" s="12" t="s">
        <v>33</v>
      </c>
      <c r="B121" s="20"/>
      <c r="C121" s="20">
        <f>SUM(E121:AG121)</f>
        <v>59719</v>
      </c>
      <c r="D121" s="13"/>
      <c r="E121" s="9">
        <v>2925</v>
      </c>
      <c r="F121" s="9">
        <v>2253</v>
      </c>
      <c r="G121" s="9">
        <v>8550</v>
      </c>
      <c r="H121" s="9">
        <v>3688</v>
      </c>
      <c r="I121" s="9">
        <v>2300</v>
      </c>
      <c r="J121" s="9">
        <v>3800</v>
      </c>
      <c r="K121" s="9"/>
      <c r="L121" s="9">
        <v>2592</v>
      </c>
      <c r="M121" s="9">
        <v>5121</v>
      </c>
      <c r="N121" s="9">
        <v>2780</v>
      </c>
      <c r="O121" s="9">
        <v>1095</v>
      </c>
      <c r="P121" s="9">
        <v>660</v>
      </c>
      <c r="Q121" s="9">
        <v>708</v>
      </c>
      <c r="R121" s="9"/>
      <c r="S121" s="9"/>
      <c r="T121" s="9">
        <v>3875</v>
      </c>
      <c r="U121" s="9">
        <v>2330</v>
      </c>
      <c r="V121" s="9"/>
      <c r="W121" s="9"/>
      <c r="X121" s="9">
        <v>3205</v>
      </c>
      <c r="Y121" s="9">
        <v>1074</v>
      </c>
      <c r="Z121" s="9">
        <v>798</v>
      </c>
      <c r="AA121" s="9">
        <v>1755</v>
      </c>
      <c r="AB121" s="9"/>
      <c r="AC121" s="9">
        <v>9000</v>
      </c>
      <c r="AD121" s="9"/>
      <c r="AE121" s="9"/>
      <c r="AF121" s="9"/>
      <c r="AG121" s="9">
        <v>1210</v>
      </c>
      <c r="AH121" s="18"/>
    </row>
    <row r="122" spans="1:34" ht="30" hidden="1" customHeight="1" x14ac:dyDescent="0.25">
      <c r="A122" s="12"/>
      <c r="B122" s="28"/>
      <c r="C122" s="20"/>
      <c r="D122" s="13" t="e">
        <f t="shared" si="26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4" s="38" customFormat="1" ht="30" hidden="1" customHeight="1" x14ac:dyDescent="0.25">
      <c r="A123" s="12" t="s">
        <v>34</v>
      </c>
      <c r="B123" s="37"/>
      <c r="C123" s="37"/>
      <c r="D123" s="1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1:34" ht="30" hidden="1" customHeight="1" x14ac:dyDescent="0.25">
      <c r="A124" s="12" t="s">
        <v>35</v>
      </c>
      <c r="B124" s="29"/>
      <c r="C124" s="23">
        <f>SUM(E124:AG124)</f>
        <v>0</v>
      </c>
      <c r="D124" s="13" t="e">
        <f t="shared" si="26"/>
        <v>#DIV/0!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1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1:34" ht="30" hidden="1" customHeight="1" x14ac:dyDescent="0.25">
      <c r="A125" s="39" t="s">
        <v>36</v>
      </c>
      <c r="B125" s="40"/>
      <c r="C125" s="40"/>
      <c r="D125" s="13" t="e">
        <f t="shared" si="26"/>
        <v>#DIV/0!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</row>
    <row r="126" spans="1:34" ht="30" hidden="1" customHeight="1" x14ac:dyDescent="0.25">
      <c r="A126" s="12" t="s">
        <v>37</v>
      </c>
      <c r="B126" s="36"/>
      <c r="C126" s="36"/>
      <c r="D126" s="13" t="e">
        <f t="shared" si="26"/>
        <v>#DIV/0!</v>
      </c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</row>
    <row r="127" spans="1:34" ht="30" hidden="1" customHeight="1" x14ac:dyDescent="0.25">
      <c r="A127" s="12" t="s">
        <v>38</v>
      </c>
      <c r="B127" s="24"/>
      <c r="C127" s="24" t="e">
        <f>C126/C125</f>
        <v>#DIV/0!</v>
      </c>
      <c r="D127" s="13" t="e">
        <f t="shared" si="26"/>
        <v>#DIV/0!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</row>
    <row r="128" spans="1:34" ht="30" hidden="1" customHeight="1" x14ac:dyDescent="0.25">
      <c r="A128" s="39" t="s">
        <v>107</v>
      </c>
      <c r="B128" s="65"/>
      <c r="C128" s="65"/>
      <c r="D128" s="42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spans="1:33" s="11" customFormat="1" ht="30" hidden="1" customHeight="1" outlineLevel="1" x14ac:dyDescent="0.2">
      <c r="A129" s="43" t="s">
        <v>39</v>
      </c>
      <c r="B129" s="20"/>
      <c r="C129" s="23"/>
      <c r="D129" s="13" t="e">
        <f t="shared" ref="D129:D166" si="28">C129/B129</f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outlineLevel="1" x14ac:dyDescent="0.2">
      <c r="A130" s="43" t="s">
        <v>44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30" hidden="1" customHeight="1" outlineLevel="1" x14ac:dyDescent="0.2">
      <c r="A131" s="43" t="s">
        <v>93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30" hidden="1" customHeight="1" outlineLevel="1" x14ac:dyDescent="0.2">
      <c r="A132" s="43" t="s">
        <v>94</v>
      </c>
      <c r="B132" s="34"/>
      <c r="C132" s="22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45" customFormat="1" ht="34.9" hidden="1" customHeight="1" outlineLevel="1" x14ac:dyDescent="0.2">
      <c r="A133" s="12" t="s">
        <v>40</v>
      </c>
      <c r="B133" s="34"/>
      <c r="C133" s="22"/>
      <c r="D133" s="13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45" customFormat="1" ht="33" hidden="1" customHeight="1" outlineLevel="1" x14ac:dyDescent="0.2">
      <c r="A134" s="12" t="s">
        <v>41</v>
      </c>
      <c r="B134" s="34"/>
      <c r="C134" s="22"/>
      <c r="D134" s="13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4.15" hidden="1" customHeight="1" outlineLevel="1" x14ac:dyDescent="0.2">
      <c r="A135" s="10" t="s">
        <v>42</v>
      </c>
      <c r="B135" s="23"/>
      <c r="C135" s="23"/>
      <c r="D135" s="13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0" hidden="1" customHeight="1" x14ac:dyDescent="0.2">
      <c r="A136" s="27" t="s">
        <v>43</v>
      </c>
      <c r="B136" s="20"/>
      <c r="C136" s="23"/>
      <c r="D136" s="13" t="e">
        <f t="shared" si="28"/>
        <v>#DIV/0!</v>
      </c>
      <c r="E136" s="34"/>
      <c r="F136" s="34"/>
      <c r="G136" s="34"/>
      <c r="H136" s="34"/>
      <c r="I136" s="34"/>
      <c r="J136" s="34"/>
      <c r="K136" s="78"/>
      <c r="L136" s="34"/>
      <c r="M136" s="34"/>
      <c r="N136" s="34"/>
      <c r="O136" s="34"/>
      <c r="P136" s="34"/>
      <c r="Q136" s="34"/>
      <c r="R136" s="78"/>
      <c r="S136" s="78"/>
      <c r="T136" s="34"/>
      <c r="U136" s="34"/>
      <c r="V136" s="78"/>
      <c r="W136" s="78"/>
      <c r="X136" s="34"/>
      <c r="Y136" s="34"/>
      <c r="Z136" s="34"/>
      <c r="AA136" s="34"/>
      <c r="AB136" s="78"/>
      <c r="AC136" s="34"/>
      <c r="AD136" s="78"/>
      <c r="AE136" s="78"/>
      <c r="AF136" s="78"/>
      <c r="AG136" s="34"/>
    </row>
    <row r="137" spans="1:33" s="11" customFormat="1" ht="30" hidden="1" customHeight="1" x14ac:dyDescent="0.2">
      <c r="A137" s="12" t="s">
        <v>113</v>
      </c>
      <c r="B137" s="24" t="e">
        <f>B136/B135</f>
        <v>#DIV/0!</v>
      </c>
      <c r="C137" s="24" t="e">
        <f>C136/C135</f>
        <v>#DIV/0!</v>
      </c>
      <c r="D137" s="13"/>
      <c r="E137" s="24" t="e">
        <f>E136/E135</f>
        <v>#DIV/0!</v>
      </c>
      <c r="F137" s="24" t="e">
        <f>F136/F135</f>
        <v>#DIV/0!</v>
      </c>
      <c r="G137" s="24" t="e">
        <f t="shared" ref="G137:AG137" si="29">G136/G135</f>
        <v>#DIV/0!</v>
      </c>
      <c r="H137" s="24" t="e">
        <f t="shared" si="29"/>
        <v>#DIV/0!</v>
      </c>
      <c r="I137" s="24" t="e">
        <f t="shared" si="29"/>
        <v>#DIV/0!</v>
      </c>
      <c r="J137" s="24" t="e">
        <f t="shared" si="29"/>
        <v>#DIV/0!</v>
      </c>
      <c r="K137" s="24"/>
      <c r="L137" s="24" t="e">
        <f t="shared" si="29"/>
        <v>#DIV/0!</v>
      </c>
      <c r="M137" s="24" t="e">
        <f t="shared" si="29"/>
        <v>#DIV/0!</v>
      </c>
      <c r="N137" s="24" t="e">
        <f t="shared" si="29"/>
        <v>#DIV/0!</v>
      </c>
      <c r="O137" s="24" t="e">
        <f t="shared" si="29"/>
        <v>#DIV/0!</v>
      </c>
      <c r="P137" s="24" t="e">
        <f t="shared" si="29"/>
        <v>#DIV/0!</v>
      </c>
      <c r="Q137" s="24" t="e">
        <f t="shared" si="29"/>
        <v>#DIV/0!</v>
      </c>
      <c r="R137" s="24"/>
      <c r="S137" s="24"/>
      <c r="T137" s="24" t="e">
        <f t="shared" si="29"/>
        <v>#DIV/0!</v>
      </c>
      <c r="U137" s="24" t="e">
        <f t="shared" si="29"/>
        <v>#DIV/0!</v>
      </c>
      <c r="V137" s="24"/>
      <c r="W137" s="24"/>
      <c r="X137" s="24" t="e">
        <f t="shared" si="29"/>
        <v>#DIV/0!</v>
      </c>
      <c r="Y137" s="24" t="e">
        <f t="shared" si="29"/>
        <v>#DIV/0!</v>
      </c>
      <c r="Z137" s="24" t="e">
        <f t="shared" si="29"/>
        <v>#DIV/0!</v>
      </c>
      <c r="AA137" s="24" t="e">
        <f t="shared" si="29"/>
        <v>#DIV/0!</v>
      </c>
      <c r="AB137" s="24"/>
      <c r="AC137" s="24" t="e">
        <f t="shared" si="29"/>
        <v>#DIV/0!</v>
      </c>
      <c r="AD137" s="24"/>
      <c r="AE137" s="24"/>
      <c r="AF137" s="24"/>
      <c r="AG137" s="24" t="e">
        <f t="shared" si="29"/>
        <v>#DIV/0!</v>
      </c>
    </row>
    <row r="138" spans="1:33" s="72" customFormat="1" ht="31.9" hidden="1" customHeight="1" x14ac:dyDescent="0.2">
      <c r="A138" s="70" t="s">
        <v>48</v>
      </c>
      <c r="B138" s="73">
        <f>B135-B136</f>
        <v>0</v>
      </c>
      <c r="C138" s="73">
        <f>C135-C136</f>
        <v>0</v>
      </c>
      <c r="D138" s="73"/>
      <c r="E138" s="73">
        <f t="shared" ref="E138:AG138" si="30">E135-E136</f>
        <v>0</v>
      </c>
      <c r="F138" s="73">
        <f t="shared" si="30"/>
        <v>0</v>
      </c>
      <c r="G138" s="73">
        <f t="shared" si="30"/>
        <v>0</v>
      </c>
      <c r="H138" s="73">
        <f t="shared" si="30"/>
        <v>0</v>
      </c>
      <c r="I138" s="73">
        <f t="shared" si="30"/>
        <v>0</v>
      </c>
      <c r="J138" s="73">
        <f t="shared" si="30"/>
        <v>0</v>
      </c>
      <c r="K138" s="73"/>
      <c r="L138" s="73">
        <f t="shared" si="30"/>
        <v>0</v>
      </c>
      <c r="M138" s="73">
        <f t="shared" si="30"/>
        <v>0</v>
      </c>
      <c r="N138" s="73">
        <f t="shared" si="30"/>
        <v>0</v>
      </c>
      <c r="O138" s="73">
        <f t="shared" si="30"/>
        <v>0</v>
      </c>
      <c r="P138" s="73">
        <f t="shared" si="30"/>
        <v>0</v>
      </c>
      <c r="Q138" s="73">
        <f t="shared" si="30"/>
        <v>0</v>
      </c>
      <c r="R138" s="73"/>
      <c r="S138" s="73"/>
      <c r="T138" s="73">
        <f t="shared" si="30"/>
        <v>0</v>
      </c>
      <c r="U138" s="73">
        <f t="shared" si="30"/>
        <v>0</v>
      </c>
      <c r="V138" s="73"/>
      <c r="W138" s="73"/>
      <c r="X138" s="73">
        <f t="shared" si="30"/>
        <v>0</v>
      </c>
      <c r="Y138" s="73">
        <f t="shared" si="30"/>
        <v>0</v>
      </c>
      <c r="Z138" s="73">
        <f t="shared" si="30"/>
        <v>0</v>
      </c>
      <c r="AA138" s="73">
        <f t="shared" si="30"/>
        <v>0</v>
      </c>
      <c r="AB138" s="73"/>
      <c r="AC138" s="73">
        <f t="shared" si="30"/>
        <v>0</v>
      </c>
      <c r="AD138" s="73"/>
      <c r="AE138" s="73"/>
      <c r="AF138" s="73"/>
      <c r="AG138" s="73">
        <f t="shared" si="30"/>
        <v>0</v>
      </c>
    </row>
    <row r="139" spans="1:33" s="11" customFormat="1" ht="30" hidden="1" customHeight="1" x14ac:dyDescent="0.2">
      <c r="A139" s="10" t="s">
        <v>44</v>
      </c>
      <c r="B139" s="34"/>
      <c r="C139" s="22">
        <f>SUM(E139:AG139)</f>
        <v>0</v>
      </c>
      <c r="D139" s="13" t="e">
        <f t="shared" si="28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11" customFormat="1" ht="30" hidden="1" customHeight="1" x14ac:dyDescent="0.2">
      <c r="A140" s="10" t="s">
        <v>45</v>
      </c>
      <c r="B140" s="34"/>
      <c r="C140" s="22">
        <f>SUM(E140:AG140)</f>
        <v>0</v>
      </c>
      <c r="D140" s="13" t="e">
        <f t="shared" si="28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s="11" customFormat="1" ht="30" hidden="1" customHeight="1" x14ac:dyDescent="0.2">
      <c r="A141" s="10" t="s">
        <v>46</v>
      </c>
      <c r="B141" s="34"/>
      <c r="C141" s="22">
        <f>SUM(E141:AG141)</f>
        <v>0</v>
      </c>
      <c r="D141" s="13" t="e">
        <f t="shared" si="28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s="11" customFormat="1" ht="30" hidden="1" customHeight="1" x14ac:dyDescent="0.2">
      <c r="A142" s="10" t="s">
        <v>47</v>
      </c>
      <c r="B142" s="34"/>
      <c r="C142" s="22">
        <f>SUM(E142:AG142)</f>
        <v>0</v>
      </c>
      <c r="D142" s="13" t="e">
        <f t="shared" si="28"/>
        <v>#DIV/0!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3" s="11" customFormat="1" ht="30" hidden="1" customHeight="1" x14ac:dyDescent="0.2">
      <c r="A143" s="27" t="s">
        <v>49</v>
      </c>
      <c r="B143" s="23"/>
      <c r="C143" s="23">
        <f>SUM(E143:AG143)</f>
        <v>0</v>
      </c>
      <c r="D143" s="13" t="e">
        <f t="shared" si="28"/>
        <v>#DIV/0!</v>
      </c>
      <c r="E143" s="34"/>
      <c r="F143" s="34"/>
      <c r="G143" s="34"/>
      <c r="H143" s="34"/>
      <c r="I143" s="34"/>
      <c r="J143" s="34"/>
      <c r="K143" s="78"/>
      <c r="L143" s="34"/>
      <c r="M143" s="34"/>
      <c r="N143" s="34"/>
      <c r="O143" s="34"/>
      <c r="P143" s="34"/>
      <c r="Q143" s="34"/>
      <c r="R143" s="78"/>
      <c r="S143" s="78"/>
      <c r="T143" s="34"/>
      <c r="U143" s="34"/>
      <c r="V143" s="78"/>
      <c r="W143" s="78"/>
      <c r="X143" s="34"/>
      <c r="Y143" s="34"/>
      <c r="Z143" s="34"/>
      <c r="AA143" s="34"/>
      <c r="AB143" s="78"/>
      <c r="AC143" s="34"/>
      <c r="AD143" s="78"/>
      <c r="AE143" s="78"/>
      <c r="AF143" s="78"/>
      <c r="AG143" s="34"/>
    </row>
    <row r="144" spans="1:33" s="11" customFormat="1" ht="31.15" hidden="1" customHeight="1" x14ac:dyDescent="0.2">
      <c r="A144" s="12" t="s">
        <v>113</v>
      </c>
      <c r="B144" s="24" t="e">
        <f>B143/B135</f>
        <v>#DIV/0!</v>
      </c>
      <c r="C144" s="24" t="e">
        <f>C143/C135</f>
        <v>#DIV/0!</v>
      </c>
      <c r="D144" s="24"/>
      <c r="E144" s="24" t="e">
        <f t="shared" ref="E144:AG144" si="31">E143/E135</f>
        <v>#DIV/0!</v>
      </c>
      <c r="F144" s="24" t="e">
        <f t="shared" si="31"/>
        <v>#DIV/0!</v>
      </c>
      <c r="G144" s="24" t="e">
        <f t="shared" si="31"/>
        <v>#DIV/0!</v>
      </c>
      <c r="H144" s="24" t="e">
        <f t="shared" si="31"/>
        <v>#DIV/0!</v>
      </c>
      <c r="I144" s="24" t="e">
        <f t="shared" si="31"/>
        <v>#DIV/0!</v>
      </c>
      <c r="J144" s="24" t="e">
        <f t="shared" si="31"/>
        <v>#DIV/0!</v>
      </c>
      <c r="K144" s="24"/>
      <c r="L144" s="24" t="e">
        <f t="shared" si="31"/>
        <v>#DIV/0!</v>
      </c>
      <c r="M144" s="24" t="e">
        <f t="shared" si="31"/>
        <v>#DIV/0!</v>
      </c>
      <c r="N144" s="24" t="e">
        <f t="shared" si="31"/>
        <v>#DIV/0!</v>
      </c>
      <c r="O144" s="24" t="e">
        <f t="shared" si="31"/>
        <v>#DIV/0!</v>
      </c>
      <c r="P144" s="24" t="e">
        <f t="shared" si="31"/>
        <v>#DIV/0!</v>
      </c>
      <c r="Q144" s="24" t="e">
        <f t="shared" si="31"/>
        <v>#DIV/0!</v>
      </c>
      <c r="R144" s="24"/>
      <c r="S144" s="24"/>
      <c r="T144" s="24" t="e">
        <f t="shared" si="31"/>
        <v>#DIV/0!</v>
      </c>
      <c r="U144" s="24" t="e">
        <f t="shared" si="31"/>
        <v>#DIV/0!</v>
      </c>
      <c r="V144" s="24"/>
      <c r="W144" s="24"/>
      <c r="X144" s="24" t="e">
        <f t="shared" si="31"/>
        <v>#DIV/0!</v>
      </c>
      <c r="Y144" s="24" t="e">
        <f t="shared" si="31"/>
        <v>#DIV/0!</v>
      </c>
      <c r="Z144" s="24" t="e">
        <f t="shared" si="31"/>
        <v>#DIV/0!</v>
      </c>
      <c r="AA144" s="24" t="e">
        <f t="shared" si="31"/>
        <v>#DIV/0!</v>
      </c>
      <c r="AB144" s="24"/>
      <c r="AC144" s="24" t="e">
        <f t="shared" si="31"/>
        <v>#DIV/0!</v>
      </c>
      <c r="AD144" s="24"/>
      <c r="AE144" s="24"/>
      <c r="AF144" s="24"/>
      <c r="AG144" s="24" t="e">
        <f t="shared" si="31"/>
        <v>#DIV/0!</v>
      </c>
    </row>
    <row r="145" spans="1:33" s="11" customFormat="1" ht="30" hidden="1" customHeight="1" x14ac:dyDescent="0.2">
      <c r="A145" s="10" t="s">
        <v>44</v>
      </c>
      <c r="B145" s="34"/>
      <c r="C145" s="22">
        <f>SUM(E145:AG145)</f>
        <v>0</v>
      </c>
      <c r="D145" s="13" t="e">
        <f t="shared" si="28"/>
        <v>#DIV/0!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s="11" customFormat="1" ht="30" hidden="1" customHeight="1" x14ac:dyDescent="0.2">
      <c r="A146" s="10" t="s">
        <v>45</v>
      </c>
      <c r="B146" s="34"/>
      <c r="C146" s="22">
        <f>SUM(E146:AG146)</f>
        <v>0</v>
      </c>
      <c r="D146" s="13" t="e">
        <f t="shared" si="28"/>
        <v>#DIV/0!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s="11" customFormat="1" ht="30" hidden="1" customHeight="1" x14ac:dyDescent="0.2">
      <c r="A147" s="10" t="s">
        <v>46</v>
      </c>
      <c r="B147" s="34"/>
      <c r="C147" s="22">
        <f>SUM(E147:AG147)</f>
        <v>0</v>
      </c>
      <c r="D147" s="13" t="e">
        <f t="shared" si="28"/>
        <v>#DIV/0!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s="11" customFormat="1" ht="30" hidden="1" customHeight="1" x14ac:dyDescent="0.2">
      <c r="A148" s="10" t="s">
        <v>47</v>
      </c>
      <c r="B148" s="34"/>
      <c r="C148" s="22">
        <f>SUM(E148:AG148)</f>
        <v>0</v>
      </c>
      <c r="D148" s="13" t="e">
        <f t="shared" si="28"/>
        <v>#DIV/0!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66"/>
      <c r="Z148" s="21"/>
      <c r="AA148" s="21"/>
      <c r="AB148" s="21"/>
      <c r="AC148" s="21"/>
      <c r="AD148" s="21"/>
      <c r="AE148" s="21"/>
      <c r="AF148" s="21"/>
      <c r="AG148" s="21"/>
    </row>
    <row r="149" spans="1:33" s="45" customFormat="1" ht="48" hidden="1" customHeight="1" x14ac:dyDescent="0.2">
      <c r="A149" s="12" t="s">
        <v>119</v>
      </c>
      <c r="B149" s="34"/>
      <c r="C149" s="22">
        <v>595200</v>
      </c>
      <c r="D149" s="14" t="e">
        <f t="shared" si="28"/>
        <v>#DIV/0!</v>
      </c>
      <c r="E149" s="34"/>
      <c r="F149" s="34"/>
      <c r="G149" s="34"/>
      <c r="H149" s="34"/>
      <c r="I149" s="34"/>
      <c r="J149" s="34"/>
      <c r="K149" s="78"/>
      <c r="L149" s="34"/>
      <c r="M149" s="34"/>
      <c r="N149" s="34"/>
      <c r="O149" s="34"/>
      <c r="P149" s="34"/>
      <c r="Q149" s="34"/>
      <c r="R149" s="78"/>
      <c r="S149" s="78"/>
      <c r="T149" s="34"/>
      <c r="U149" s="34"/>
      <c r="V149" s="78"/>
      <c r="W149" s="78"/>
      <c r="X149" s="34"/>
      <c r="Y149" s="34"/>
      <c r="Z149" s="34"/>
      <c r="AA149" s="34"/>
      <c r="AB149" s="78"/>
      <c r="AC149" s="34"/>
      <c r="AD149" s="78"/>
      <c r="AE149" s="78"/>
      <c r="AF149" s="78"/>
      <c r="AG149" s="34"/>
    </row>
    <row r="150" spans="1:33" s="11" customFormat="1" ht="30" hidden="1" customHeight="1" x14ac:dyDescent="0.2">
      <c r="A150" s="27" t="s">
        <v>120</v>
      </c>
      <c r="B150" s="23"/>
      <c r="C150" s="23">
        <f>SUM(E150:AG150)</f>
        <v>0</v>
      </c>
      <c r="D150" s="13" t="e">
        <f t="shared" si="28"/>
        <v>#DIV/0!</v>
      </c>
      <c r="E150" s="34"/>
      <c r="F150" s="34"/>
      <c r="G150" s="34"/>
      <c r="H150" s="34"/>
      <c r="I150" s="34"/>
      <c r="J150" s="34"/>
      <c r="K150" s="78"/>
      <c r="L150" s="34"/>
      <c r="M150" s="34"/>
      <c r="N150" s="34"/>
      <c r="O150" s="34"/>
      <c r="P150" s="34"/>
      <c r="Q150" s="34"/>
      <c r="R150" s="78"/>
      <c r="S150" s="78"/>
      <c r="T150" s="34"/>
      <c r="U150" s="34"/>
      <c r="V150" s="78"/>
      <c r="W150" s="78"/>
      <c r="X150" s="34"/>
      <c r="Y150" s="34"/>
      <c r="Z150" s="34"/>
      <c r="AA150" s="34"/>
      <c r="AB150" s="78"/>
      <c r="AC150" s="34"/>
      <c r="AD150" s="78"/>
      <c r="AE150" s="78"/>
      <c r="AF150" s="78"/>
      <c r="AG150" s="34"/>
    </row>
    <row r="151" spans="1:33" s="11" customFormat="1" ht="27" hidden="1" customHeight="1" x14ac:dyDescent="0.2">
      <c r="A151" s="12" t="s">
        <v>5</v>
      </c>
      <c r="B151" s="25" t="e">
        <f>B150/B149</f>
        <v>#DIV/0!</v>
      </c>
      <c r="C151" s="25">
        <f>C150/C149</f>
        <v>0</v>
      </c>
      <c r="D151" s="8"/>
      <c r="E151" s="25" t="e">
        <f t="shared" ref="E151:AG151" si="32">E150/E149</f>
        <v>#DIV/0!</v>
      </c>
      <c r="F151" s="25" t="e">
        <f t="shared" si="32"/>
        <v>#DIV/0!</v>
      </c>
      <c r="G151" s="25" t="e">
        <f t="shared" si="32"/>
        <v>#DIV/0!</v>
      </c>
      <c r="H151" s="25" t="e">
        <f t="shared" si="32"/>
        <v>#DIV/0!</v>
      </c>
      <c r="I151" s="25" t="e">
        <f t="shared" si="32"/>
        <v>#DIV/0!</v>
      </c>
      <c r="J151" s="25" t="e">
        <f t="shared" si="32"/>
        <v>#DIV/0!</v>
      </c>
      <c r="K151" s="77"/>
      <c r="L151" s="25" t="e">
        <f t="shared" si="32"/>
        <v>#DIV/0!</v>
      </c>
      <c r="M151" s="25" t="e">
        <f t="shared" si="32"/>
        <v>#DIV/0!</v>
      </c>
      <c r="N151" s="25" t="e">
        <f t="shared" si="32"/>
        <v>#DIV/0!</v>
      </c>
      <c r="O151" s="25" t="e">
        <f t="shared" si="32"/>
        <v>#DIV/0!</v>
      </c>
      <c r="P151" s="25" t="e">
        <f t="shared" si="32"/>
        <v>#DIV/0!</v>
      </c>
      <c r="Q151" s="25" t="e">
        <f t="shared" si="32"/>
        <v>#DIV/0!</v>
      </c>
      <c r="R151" s="77"/>
      <c r="S151" s="77"/>
      <c r="T151" s="25" t="e">
        <f t="shared" si="32"/>
        <v>#DIV/0!</v>
      </c>
      <c r="U151" s="25" t="e">
        <f t="shared" si="32"/>
        <v>#DIV/0!</v>
      </c>
      <c r="V151" s="77"/>
      <c r="W151" s="77"/>
      <c r="X151" s="25" t="e">
        <f t="shared" si="32"/>
        <v>#DIV/0!</v>
      </c>
      <c r="Y151" s="25" t="e">
        <f t="shared" si="32"/>
        <v>#DIV/0!</v>
      </c>
      <c r="Z151" s="25" t="e">
        <f t="shared" si="32"/>
        <v>#DIV/0!</v>
      </c>
      <c r="AA151" s="25" t="e">
        <f t="shared" si="32"/>
        <v>#DIV/0!</v>
      </c>
      <c r="AB151" s="77"/>
      <c r="AC151" s="25" t="e">
        <f t="shared" si="32"/>
        <v>#DIV/0!</v>
      </c>
      <c r="AD151" s="77"/>
      <c r="AE151" s="77"/>
      <c r="AF151" s="77"/>
      <c r="AG151" s="25" t="e">
        <f t="shared" si="32"/>
        <v>#DIV/0!</v>
      </c>
    </row>
    <row r="152" spans="1:33" s="11" customFormat="1" ht="30" hidden="1" customHeight="1" x14ac:dyDescent="0.2">
      <c r="A152" s="10" t="s">
        <v>44</v>
      </c>
      <c r="B152" s="22"/>
      <c r="C152" s="22">
        <f>SUM(E152:AG152)</f>
        <v>0</v>
      </c>
      <c r="D152" s="13" t="e">
        <f t="shared" si="28"/>
        <v>#DIV/0!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:33" s="11" customFormat="1" ht="30" hidden="1" customHeight="1" x14ac:dyDescent="0.2">
      <c r="A153" s="10" t="s">
        <v>45</v>
      </c>
      <c r="B153" s="22"/>
      <c r="C153" s="22">
        <f>SUM(E153:AG153)</f>
        <v>0</v>
      </c>
      <c r="D153" s="13" t="e">
        <f t="shared" si="28"/>
        <v>#DIV/0!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:33" s="11" customFormat="1" ht="31.15" hidden="1" customHeight="1" x14ac:dyDescent="0.2">
      <c r="A154" s="10" t="s">
        <v>46</v>
      </c>
      <c r="B154" s="22"/>
      <c r="C154" s="22">
        <f>SUM(E154:AG154)</f>
        <v>0</v>
      </c>
      <c r="D154" s="13" t="e">
        <f t="shared" si="28"/>
        <v>#DIV/0!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:33" s="11" customFormat="1" ht="31.15" hidden="1" customHeight="1" x14ac:dyDescent="0.2">
      <c r="A155" s="10" t="s">
        <v>47</v>
      </c>
      <c r="B155" s="34"/>
      <c r="C155" s="22">
        <f>SUM(E155:AG155)</f>
        <v>0</v>
      </c>
      <c r="D155" s="13" t="e">
        <f t="shared" si="28"/>
        <v>#DIV/0!</v>
      </c>
      <c r="E155" s="21"/>
      <c r="F155" s="21"/>
      <c r="G155" s="46"/>
      <c r="H155" s="46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66"/>
      <c r="Z155" s="21"/>
      <c r="AA155" s="21"/>
      <c r="AB155" s="21"/>
      <c r="AC155" s="21"/>
      <c r="AD155" s="21"/>
      <c r="AE155" s="21"/>
      <c r="AF155" s="21"/>
      <c r="AG155" s="21"/>
    </row>
    <row r="156" spans="1:33" s="11" customFormat="1" ht="31.15" hidden="1" customHeight="1" x14ac:dyDescent="0.2">
      <c r="A156" s="27" t="s">
        <v>50</v>
      </c>
      <c r="B156" s="48" t="e">
        <f>B150/B143*10</f>
        <v>#DIV/0!</v>
      </c>
      <c r="C156" s="48" t="e">
        <f>C150/C143*10</f>
        <v>#DIV/0!</v>
      </c>
      <c r="D156" s="13" t="e">
        <f t="shared" si="28"/>
        <v>#DIV/0!</v>
      </c>
      <c r="E156" s="49" t="e">
        <f t="shared" ref="E156:AG156" si="33">E150/E143*10</f>
        <v>#DIV/0!</v>
      </c>
      <c r="F156" s="49" t="e">
        <f t="shared" si="33"/>
        <v>#DIV/0!</v>
      </c>
      <c r="G156" s="49" t="e">
        <f t="shared" si="33"/>
        <v>#DIV/0!</v>
      </c>
      <c r="H156" s="49" t="e">
        <f t="shared" si="33"/>
        <v>#DIV/0!</v>
      </c>
      <c r="I156" s="49" t="e">
        <f t="shared" si="33"/>
        <v>#DIV/0!</v>
      </c>
      <c r="J156" s="49" t="e">
        <f t="shared" si="33"/>
        <v>#DIV/0!</v>
      </c>
      <c r="K156" s="49"/>
      <c r="L156" s="49" t="e">
        <f t="shared" si="33"/>
        <v>#DIV/0!</v>
      </c>
      <c r="M156" s="49" t="e">
        <f t="shared" si="33"/>
        <v>#DIV/0!</v>
      </c>
      <c r="N156" s="49" t="e">
        <f t="shared" si="33"/>
        <v>#DIV/0!</v>
      </c>
      <c r="O156" s="49" t="e">
        <f t="shared" si="33"/>
        <v>#DIV/0!</v>
      </c>
      <c r="P156" s="49" t="e">
        <f t="shared" si="33"/>
        <v>#DIV/0!</v>
      </c>
      <c r="Q156" s="49" t="e">
        <f t="shared" si="33"/>
        <v>#DIV/0!</v>
      </c>
      <c r="R156" s="49"/>
      <c r="S156" s="49"/>
      <c r="T156" s="49" t="e">
        <f t="shared" si="33"/>
        <v>#DIV/0!</v>
      </c>
      <c r="U156" s="49" t="e">
        <f t="shared" si="33"/>
        <v>#DIV/0!</v>
      </c>
      <c r="V156" s="49"/>
      <c r="W156" s="49"/>
      <c r="X156" s="49" t="e">
        <f t="shared" si="33"/>
        <v>#DIV/0!</v>
      </c>
      <c r="Y156" s="49" t="e">
        <f t="shared" si="33"/>
        <v>#DIV/0!</v>
      </c>
      <c r="Z156" s="49" t="e">
        <f t="shared" si="33"/>
        <v>#DIV/0!</v>
      </c>
      <c r="AA156" s="49" t="e">
        <f t="shared" si="33"/>
        <v>#DIV/0!</v>
      </c>
      <c r="AB156" s="49"/>
      <c r="AC156" s="49" t="e">
        <f t="shared" si="33"/>
        <v>#DIV/0!</v>
      </c>
      <c r="AD156" s="49"/>
      <c r="AE156" s="49"/>
      <c r="AF156" s="49"/>
      <c r="AG156" s="49" t="e">
        <f t="shared" si="33"/>
        <v>#DIV/0!</v>
      </c>
    </row>
    <row r="157" spans="1:33" s="11" customFormat="1" ht="30" hidden="1" customHeight="1" x14ac:dyDescent="0.2">
      <c r="A157" s="10" t="s">
        <v>44</v>
      </c>
      <c r="B157" s="49" t="e">
        <f t="shared" ref="B157:E160" si="34">B152/B145*10</f>
        <v>#DIV/0!</v>
      </c>
      <c r="C157" s="49" t="e">
        <f t="shared" si="34"/>
        <v>#DIV/0!</v>
      </c>
      <c r="D157" s="13" t="e">
        <f t="shared" si="28"/>
        <v>#DIV/0!</v>
      </c>
      <c r="E157" s="49" t="e">
        <f t="shared" ref="E157:AG157" si="35">E152/E145*10</f>
        <v>#DIV/0!</v>
      </c>
      <c r="F157" s="49" t="e">
        <f t="shared" si="35"/>
        <v>#DIV/0!</v>
      </c>
      <c r="G157" s="49" t="e">
        <f t="shared" si="35"/>
        <v>#DIV/0!</v>
      </c>
      <c r="H157" s="49" t="e">
        <f t="shared" si="35"/>
        <v>#DIV/0!</v>
      </c>
      <c r="I157" s="49" t="e">
        <f t="shared" si="35"/>
        <v>#DIV/0!</v>
      </c>
      <c r="J157" s="49" t="e">
        <f t="shared" si="35"/>
        <v>#DIV/0!</v>
      </c>
      <c r="K157" s="49"/>
      <c r="L157" s="49" t="e">
        <f t="shared" si="35"/>
        <v>#DIV/0!</v>
      </c>
      <c r="M157" s="49" t="e">
        <f t="shared" si="35"/>
        <v>#DIV/0!</v>
      </c>
      <c r="N157" s="49" t="e">
        <f t="shared" si="35"/>
        <v>#DIV/0!</v>
      </c>
      <c r="O157" s="49" t="e">
        <f t="shared" si="35"/>
        <v>#DIV/0!</v>
      </c>
      <c r="P157" s="49" t="e">
        <f t="shared" si="35"/>
        <v>#DIV/0!</v>
      </c>
      <c r="Q157" s="49" t="e">
        <f t="shared" si="35"/>
        <v>#DIV/0!</v>
      </c>
      <c r="R157" s="49"/>
      <c r="S157" s="49"/>
      <c r="T157" s="49" t="e">
        <f t="shared" si="35"/>
        <v>#DIV/0!</v>
      </c>
      <c r="U157" s="49" t="e">
        <f t="shared" si="35"/>
        <v>#DIV/0!</v>
      </c>
      <c r="V157" s="49"/>
      <c r="W157" s="49"/>
      <c r="X157" s="49" t="e">
        <f t="shared" si="35"/>
        <v>#DIV/0!</v>
      </c>
      <c r="Y157" s="49" t="e">
        <f t="shared" si="35"/>
        <v>#DIV/0!</v>
      </c>
      <c r="Z157" s="49" t="e">
        <f t="shared" si="35"/>
        <v>#DIV/0!</v>
      </c>
      <c r="AA157" s="49" t="e">
        <f t="shared" si="35"/>
        <v>#DIV/0!</v>
      </c>
      <c r="AB157" s="49"/>
      <c r="AC157" s="49" t="e">
        <f t="shared" si="35"/>
        <v>#DIV/0!</v>
      </c>
      <c r="AD157" s="49"/>
      <c r="AE157" s="49"/>
      <c r="AF157" s="49"/>
      <c r="AG157" s="49" t="e">
        <f t="shared" si="35"/>
        <v>#DIV/0!</v>
      </c>
    </row>
    <row r="158" spans="1:33" s="11" customFormat="1" ht="30" hidden="1" customHeight="1" x14ac:dyDescent="0.2">
      <c r="A158" s="10" t="s">
        <v>45</v>
      </c>
      <c r="B158" s="49" t="e">
        <f t="shared" si="34"/>
        <v>#DIV/0!</v>
      </c>
      <c r="C158" s="49" t="e">
        <f t="shared" si="34"/>
        <v>#DIV/0!</v>
      </c>
      <c r="D158" s="13" t="e">
        <f t="shared" si="28"/>
        <v>#DIV/0!</v>
      </c>
      <c r="E158" s="49"/>
      <c r="F158" s="49" t="e">
        <f t="shared" ref="F158:N159" si="36">F153/F146*10</f>
        <v>#DIV/0!</v>
      </c>
      <c r="G158" s="49" t="e">
        <f t="shared" si="36"/>
        <v>#DIV/0!</v>
      </c>
      <c r="H158" s="49" t="e">
        <f t="shared" si="36"/>
        <v>#DIV/0!</v>
      </c>
      <c r="I158" s="49" t="e">
        <f t="shared" si="36"/>
        <v>#DIV/0!</v>
      </c>
      <c r="J158" s="49" t="e">
        <f t="shared" si="36"/>
        <v>#DIV/0!</v>
      </c>
      <c r="K158" s="49"/>
      <c r="L158" s="49" t="e">
        <f t="shared" si="36"/>
        <v>#DIV/0!</v>
      </c>
      <c r="M158" s="49" t="e">
        <f t="shared" si="36"/>
        <v>#DIV/0!</v>
      </c>
      <c r="N158" s="49" t="e">
        <f t="shared" si="36"/>
        <v>#DIV/0!</v>
      </c>
      <c r="O158" s="49"/>
      <c r="P158" s="49" t="e">
        <f>P153/P146*10</f>
        <v>#DIV/0!</v>
      </c>
      <c r="Q158" s="49" t="e">
        <f>Q153/Q146*10</f>
        <v>#DIV/0!</v>
      </c>
      <c r="R158" s="49"/>
      <c r="S158" s="49"/>
      <c r="T158" s="49"/>
      <c r="U158" s="49" t="e">
        <f t="shared" ref="U158:Y159" si="37">U153/U146*10</f>
        <v>#DIV/0!</v>
      </c>
      <c r="V158" s="49"/>
      <c r="W158" s="49"/>
      <c r="X158" s="49" t="e">
        <f t="shared" si="37"/>
        <v>#DIV/0!</v>
      </c>
      <c r="Y158" s="49" t="e">
        <f t="shared" si="37"/>
        <v>#DIV/0!</v>
      </c>
      <c r="Z158" s="49"/>
      <c r="AA158" s="49"/>
      <c r="AB158" s="49"/>
      <c r="AC158" s="49" t="e">
        <f>AC153/AC146*10</f>
        <v>#DIV/0!</v>
      </c>
      <c r="AD158" s="49"/>
      <c r="AE158" s="49"/>
      <c r="AF158" s="49"/>
      <c r="AG158" s="49" t="e">
        <f>AG153/AG146*10</f>
        <v>#DIV/0!</v>
      </c>
    </row>
    <row r="159" spans="1:33" s="11" customFormat="1" ht="30" hidden="1" customHeight="1" x14ac:dyDescent="0.2">
      <c r="A159" s="10" t="s">
        <v>46</v>
      </c>
      <c r="B159" s="49" t="e">
        <f t="shared" si="34"/>
        <v>#DIV/0!</v>
      </c>
      <c r="C159" s="49" t="e">
        <f t="shared" si="34"/>
        <v>#DIV/0!</v>
      </c>
      <c r="D159" s="13" t="e">
        <f t="shared" si="28"/>
        <v>#DIV/0!</v>
      </c>
      <c r="E159" s="49" t="e">
        <f>E154/E147*10</f>
        <v>#DIV/0!</v>
      </c>
      <c r="F159" s="49" t="e">
        <f t="shared" si="36"/>
        <v>#DIV/0!</v>
      </c>
      <c r="G159" s="49" t="e">
        <f t="shared" si="36"/>
        <v>#DIV/0!</v>
      </c>
      <c r="H159" s="49" t="e">
        <f t="shared" si="36"/>
        <v>#DIV/0!</v>
      </c>
      <c r="I159" s="49" t="e">
        <f t="shared" si="36"/>
        <v>#DIV/0!</v>
      </c>
      <c r="J159" s="49" t="e">
        <f t="shared" si="36"/>
        <v>#DIV/0!</v>
      </c>
      <c r="K159" s="49"/>
      <c r="L159" s="49" t="e">
        <f t="shared" si="36"/>
        <v>#DIV/0!</v>
      </c>
      <c r="M159" s="49" t="e">
        <f t="shared" si="36"/>
        <v>#DIV/0!</v>
      </c>
      <c r="N159" s="49" t="e">
        <f t="shared" si="36"/>
        <v>#DIV/0!</v>
      </c>
      <c r="O159" s="49" t="e">
        <f>O154/O147*10</f>
        <v>#DIV/0!</v>
      </c>
      <c r="P159" s="49" t="e">
        <f>P154/P147*10</f>
        <v>#DIV/0!</v>
      </c>
      <c r="Q159" s="49" t="e">
        <f>Q154/Q147*10</f>
        <v>#DIV/0!</v>
      </c>
      <c r="R159" s="49"/>
      <c r="S159" s="49"/>
      <c r="T159" s="49" t="e">
        <f>T154/T147*10</f>
        <v>#DIV/0!</v>
      </c>
      <c r="U159" s="49" t="e">
        <f t="shared" si="37"/>
        <v>#DIV/0!</v>
      </c>
      <c r="V159" s="49"/>
      <c r="W159" s="49"/>
      <c r="X159" s="49" t="e">
        <f t="shared" si="37"/>
        <v>#DIV/0!</v>
      </c>
      <c r="Y159" s="49" t="e">
        <f t="shared" si="37"/>
        <v>#DIV/0!</v>
      </c>
      <c r="Z159" s="49" t="e">
        <f>Z154/Z147*10</f>
        <v>#DIV/0!</v>
      </c>
      <c r="AA159" s="49" t="e">
        <f>AA154/AA147*10</f>
        <v>#DIV/0!</v>
      </c>
      <c r="AB159" s="49"/>
      <c r="AC159" s="49" t="e">
        <f>AC154/AC147*10</f>
        <v>#DIV/0!</v>
      </c>
      <c r="AD159" s="49"/>
      <c r="AE159" s="49"/>
      <c r="AF159" s="49"/>
      <c r="AG159" s="49" t="e">
        <f>AG154/AG147*10</f>
        <v>#DIV/0!</v>
      </c>
    </row>
    <row r="160" spans="1:33" s="11" customFormat="1" ht="30" hidden="1" customHeight="1" x14ac:dyDescent="0.2">
      <c r="A160" s="10" t="s">
        <v>47</v>
      </c>
      <c r="B160" s="49" t="e">
        <f t="shared" si="34"/>
        <v>#DIV/0!</v>
      </c>
      <c r="C160" s="49" t="e">
        <f t="shared" si="34"/>
        <v>#DIV/0!</v>
      </c>
      <c r="D160" s="13" t="e">
        <f t="shared" si="28"/>
        <v>#DIV/0!</v>
      </c>
      <c r="E160" s="49" t="e">
        <f t="shared" si="34"/>
        <v>#DIV/0!</v>
      </c>
      <c r="F160" s="49"/>
      <c r="G160" s="49">
        <v>10</v>
      </c>
      <c r="H160" s="49"/>
      <c r="I160" s="49" t="e">
        <f>I155/I148*10</f>
        <v>#DIV/0!</v>
      </c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 t="e">
        <f>T155/T148*10</f>
        <v>#DIV/0!</v>
      </c>
      <c r="U160" s="49" t="e">
        <f>U155/U148*10</f>
        <v>#DIV/0!</v>
      </c>
      <c r="V160" s="49"/>
      <c r="W160" s="49"/>
      <c r="X160" s="49"/>
      <c r="Y160" s="49"/>
      <c r="Z160" s="49"/>
      <c r="AA160" s="49" t="e">
        <f>AA155/AA148*10</f>
        <v>#DIV/0!</v>
      </c>
      <c r="AB160" s="49"/>
      <c r="AC160" s="49"/>
      <c r="AD160" s="49"/>
      <c r="AE160" s="49"/>
      <c r="AF160" s="49"/>
      <c r="AG160" s="49"/>
    </row>
    <row r="161" spans="1:34" s="11" customFormat="1" ht="30" hidden="1" customHeight="1" outlineLevel="1" x14ac:dyDescent="0.2">
      <c r="A161" s="50" t="s">
        <v>97</v>
      </c>
      <c r="B161" s="20"/>
      <c r="C161" s="22">
        <f>SUM(E161:AG161)</f>
        <v>0</v>
      </c>
      <c r="D161" s="13"/>
      <c r="E161" s="33"/>
      <c r="F161" s="32"/>
      <c r="G161" s="53"/>
      <c r="H161" s="32"/>
      <c r="I161" s="32"/>
      <c r="J161" s="32"/>
      <c r="K161" s="32"/>
      <c r="L161" s="32"/>
      <c r="M161" s="49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49"/>
      <c r="Y161" s="22"/>
      <c r="Z161" s="74"/>
      <c r="AA161" s="74"/>
      <c r="AB161" s="74"/>
      <c r="AC161" s="22"/>
      <c r="AD161" s="22"/>
      <c r="AE161" s="22"/>
      <c r="AF161" s="22"/>
      <c r="AG161" s="32"/>
    </row>
    <row r="162" spans="1:34" s="11" customFormat="1" ht="30" hidden="1" customHeight="1" x14ac:dyDescent="0.2">
      <c r="A162" s="27" t="s">
        <v>98</v>
      </c>
      <c r="B162" s="20"/>
      <c r="C162" s="22">
        <f>SUM(E162:AG162)</f>
        <v>0</v>
      </c>
      <c r="D162" s="13"/>
      <c r="E162" s="33"/>
      <c r="F162" s="32"/>
      <c r="G162" s="32"/>
      <c r="H162" s="32"/>
      <c r="I162" s="32"/>
      <c r="J162" s="32"/>
      <c r="K162" s="32"/>
      <c r="L162" s="32"/>
      <c r="M162" s="49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49"/>
      <c r="Y162" s="22"/>
      <c r="Z162" s="74"/>
      <c r="AA162" s="74"/>
      <c r="AB162" s="74"/>
      <c r="AC162" s="22"/>
      <c r="AD162" s="22"/>
      <c r="AE162" s="22"/>
      <c r="AF162" s="22"/>
      <c r="AG162" s="32"/>
    </row>
    <row r="163" spans="1:34" s="11" customFormat="1" ht="30" hidden="1" customHeight="1" x14ac:dyDescent="0.2">
      <c r="A163" s="27" t="s">
        <v>50</v>
      </c>
      <c r="B163" s="55"/>
      <c r="C163" s="55" t="e">
        <f>C162/C161*10</f>
        <v>#DIV/0!</v>
      </c>
      <c r="D163" s="53"/>
      <c r="E163" s="53"/>
      <c r="F163" s="53"/>
      <c r="G163" s="53"/>
      <c r="H163" s="53" t="e">
        <f>H162/H161*10</f>
        <v>#DIV/0!</v>
      </c>
      <c r="I163" s="53"/>
      <c r="J163" s="53"/>
      <c r="K163" s="53"/>
      <c r="L163" s="53"/>
      <c r="M163" s="53"/>
      <c r="N163" s="53" t="e">
        <f>N162/N161*10</f>
        <v>#DIV/0!</v>
      </c>
      <c r="O163" s="53"/>
      <c r="P163" s="53"/>
      <c r="Q163" s="53" t="e">
        <f>Q162/Q161*10</f>
        <v>#DIV/0!</v>
      </c>
      <c r="R163" s="53"/>
      <c r="S163" s="53"/>
      <c r="T163" s="53"/>
      <c r="U163" s="49" t="e">
        <f>U162/U161*10</f>
        <v>#DIV/0!</v>
      </c>
      <c r="V163" s="49"/>
      <c r="W163" s="49"/>
      <c r="X163" s="49"/>
      <c r="Y163" s="49" t="e">
        <f>Y162/Y161*10</f>
        <v>#DIV/0!</v>
      </c>
      <c r="Z163" s="53"/>
      <c r="AA163" s="53"/>
      <c r="AB163" s="53"/>
      <c r="AC163" s="49" t="e">
        <f>AC162/AC161*10</f>
        <v>#DIV/0!</v>
      </c>
      <c r="AD163" s="49"/>
      <c r="AE163" s="49"/>
      <c r="AF163" s="49"/>
      <c r="AG163" s="33"/>
    </row>
    <row r="164" spans="1:34" s="11" customFormat="1" ht="30" hidden="1" customHeight="1" x14ac:dyDescent="0.2">
      <c r="A164" s="50" t="s">
        <v>51</v>
      </c>
      <c r="B164" s="51"/>
      <c r="C164" s="51">
        <f>SUM(E164:AG164)</f>
        <v>0</v>
      </c>
      <c r="D164" s="13" t="e">
        <f t="shared" si="28"/>
        <v>#DIV/0!</v>
      </c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spans="1:34" s="11" customFormat="1" ht="30" hidden="1" customHeight="1" x14ac:dyDescent="0.2">
      <c r="A165" s="27" t="s">
        <v>52</v>
      </c>
      <c r="B165" s="23"/>
      <c r="C165" s="23">
        <f>SUM(E165:AG165)</f>
        <v>0</v>
      </c>
      <c r="D165" s="13" t="e">
        <f t="shared" si="28"/>
        <v>#DIV/0!</v>
      </c>
      <c r="E165" s="21"/>
      <c r="F165" s="21"/>
      <c r="G165" s="21"/>
      <c r="H165" s="21"/>
      <c r="I165" s="21"/>
      <c r="J165" s="21"/>
      <c r="K165" s="21"/>
      <c r="L165" s="22"/>
      <c r="M165" s="22"/>
      <c r="N165" s="22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  <row r="166" spans="1:34" s="11" customFormat="1" ht="30" hidden="1" customHeight="1" x14ac:dyDescent="0.2">
      <c r="A166" s="27" t="s">
        <v>53</v>
      </c>
      <c r="B166" s="49"/>
      <c r="C166" s="49" t="e">
        <f>C164/C165</f>
        <v>#DIV/0!</v>
      </c>
      <c r="D166" s="13" t="e">
        <f t="shared" si="28"/>
        <v>#DIV/0!</v>
      </c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</row>
    <row r="167" spans="1:34" s="11" customFormat="1" ht="30" hidden="1" customHeight="1" x14ac:dyDescent="0.2">
      <c r="A167" s="10" t="s">
        <v>54</v>
      </c>
      <c r="B167" s="23"/>
      <c r="C167" s="23"/>
      <c r="D167" s="13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</row>
    <row r="168" spans="1:34" s="11" customFormat="1" ht="27" hidden="1" customHeight="1" x14ac:dyDescent="0.2">
      <c r="A168" s="12" t="s">
        <v>55</v>
      </c>
      <c r="B168" s="20"/>
      <c r="C168" s="23">
        <f>SUM(E168:AG168)</f>
        <v>0</v>
      </c>
      <c r="D168" s="13"/>
      <c r="E168" s="46"/>
      <c r="F168" s="46"/>
      <c r="G168" s="46"/>
      <c r="H168" s="46"/>
      <c r="I168" s="46"/>
      <c r="J168" s="46"/>
      <c r="K168" s="46"/>
      <c r="L168" s="46"/>
      <c r="M168" s="22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9"/>
      <c r="Z168" s="46"/>
      <c r="AA168" s="46"/>
      <c r="AB168" s="46"/>
      <c r="AC168" s="46"/>
      <c r="AD168" s="46"/>
      <c r="AE168" s="46"/>
      <c r="AF168" s="46"/>
      <c r="AG168" s="46"/>
    </row>
    <row r="169" spans="1:34" s="11" customFormat="1" ht="31.9" hidden="1" customHeight="1" outlineLevel="1" x14ac:dyDescent="0.2">
      <c r="A169" s="12" t="s">
        <v>56</v>
      </c>
      <c r="B169" s="23"/>
      <c r="C169" s="23"/>
      <c r="D169" s="13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61"/>
    </row>
    <row r="170" spans="1:34" s="11" customFormat="1" ht="30" hidden="1" customHeight="1" outlineLevel="1" x14ac:dyDescent="0.2">
      <c r="A170" s="50" t="s">
        <v>57</v>
      </c>
      <c r="B170" s="20"/>
      <c r="C170" s="23">
        <f>SUM(E170:AG170)</f>
        <v>0</v>
      </c>
      <c r="D170" s="13" t="e">
        <f t="shared" ref="D170:D210" si="38">C170/B170</f>
        <v>#DIV/0!</v>
      </c>
      <c r="E170" s="34"/>
      <c r="F170" s="34"/>
      <c r="G170" s="34"/>
      <c r="H170" s="34"/>
      <c r="I170" s="34"/>
      <c r="J170" s="34"/>
      <c r="K170" s="78"/>
      <c r="L170" s="34"/>
      <c r="M170" s="34"/>
      <c r="N170" s="34"/>
      <c r="O170" s="34"/>
      <c r="P170" s="34"/>
      <c r="Q170" s="34"/>
      <c r="R170" s="78"/>
      <c r="S170" s="78"/>
      <c r="T170" s="34"/>
      <c r="U170" s="34"/>
      <c r="V170" s="78"/>
      <c r="W170" s="78"/>
      <c r="X170" s="34"/>
      <c r="Y170" s="34"/>
      <c r="Z170" s="34"/>
      <c r="AA170" s="34"/>
      <c r="AB170" s="78"/>
      <c r="AC170" s="34"/>
      <c r="AD170" s="78"/>
      <c r="AE170" s="78"/>
      <c r="AF170" s="78"/>
      <c r="AG170" s="34"/>
    </row>
    <row r="171" spans="1:34" s="11" customFormat="1" ht="19.149999999999999" hidden="1" customHeight="1" x14ac:dyDescent="0.2">
      <c r="A171" s="12" t="s">
        <v>116</v>
      </c>
      <c r="B171" s="28" t="e">
        <f>B170/B169</f>
        <v>#DIV/0!</v>
      </c>
      <c r="C171" s="28" t="e">
        <f>C170/C169</f>
        <v>#DIV/0!</v>
      </c>
      <c r="D171" s="13"/>
      <c r="E171" s="30" t="e">
        <f t="shared" ref="E171:AG171" si="39">E170/E169</f>
        <v>#DIV/0!</v>
      </c>
      <c r="F171" s="30" t="e">
        <f t="shared" si="39"/>
        <v>#DIV/0!</v>
      </c>
      <c r="G171" s="30" t="e">
        <f t="shared" si="39"/>
        <v>#DIV/0!</v>
      </c>
      <c r="H171" s="30" t="e">
        <f t="shared" si="39"/>
        <v>#DIV/0!</v>
      </c>
      <c r="I171" s="30" t="e">
        <f t="shared" si="39"/>
        <v>#DIV/0!</v>
      </c>
      <c r="J171" s="30" t="e">
        <f t="shared" si="39"/>
        <v>#DIV/0!</v>
      </c>
      <c r="K171" s="30"/>
      <c r="L171" s="30" t="e">
        <f t="shared" si="39"/>
        <v>#DIV/0!</v>
      </c>
      <c r="M171" s="30" t="e">
        <f t="shared" si="39"/>
        <v>#DIV/0!</v>
      </c>
      <c r="N171" s="30" t="e">
        <f t="shared" si="39"/>
        <v>#DIV/0!</v>
      </c>
      <c r="O171" s="30" t="e">
        <f t="shared" si="39"/>
        <v>#DIV/0!</v>
      </c>
      <c r="P171" s="30" t="e">
        <f t="shared" si="39"/>
        <v>#DIV/0!</v>
      </c>
      <c r="Q171" s="30" t="e">
        <f t="shared" si="39"/>
        <v>#DIV/0!</v>
      </c>
      <c r="R171" s="30"/>
      <c r="S171" s="30"/>
      <c r="T171" s="30" t="e">
        <f t="shared" si="39"/>
        <v>#DIV/0!</v>
      </c>
      <c r="U171" s="30" t="e">
        <f t="shared" si="39"/>
        <v>#DIV/0!</v>
      </c>
      <c r="V171" s="30"/>
      <c r="W171" s="30"/>
      <c r="X171" s="30" t="e">
        <f t="shared" si="39"/>
        <v>#DIV/0!</v>
      </c>
      <c r="Y171" s="30" t="e">
        <f t="shared" si="39"/>
        <v>#DIV/0!</v>
      </c>
      <c r="Z171" s="30" t="e">
        <f t="shared" si="39"/>
        <v>#DIV/0!</v>
      </c>
      <c r="AA171" s="30" t="e">
        <f t="shared" si="39"/>
        <v>#DIV/0!</v>
      </c>
      <c r="AB171" s="30"/>
      <c r="AC171" s="30" t="e">
        <f t="shared" si="39"/>
        <v>#DIV/0!</v>
      </c>
      <c r="AD171" s="30"/>
      <c r="AE171" s="30"/>
      <c r="AF171" s="30"/>
      <c r="AG171" s="30" t="e">
        <f t="shared" si="39"/>
        <v>#DIV/0!</v>
      </c>
    </row>
    <row r="172" spans="1:34" s="72" customFormat="1" ht="21" hidden="1" customHeight="1" x14ac:dyDescent="0.2">
      <c r="A172" s="70" t="s">
        <v>48</v>
      </c>
      <c r="B172" s="71">
        <f>B169-B170</f>
        <v>0</v>
      </c>
      <c r="C172" s="71">
        <f>C169-C170</f>
        <v>0</v>
      </c>
      <c r="D172" s="71"/>
      <c r="E172" s="71">
        <f t="shared" ref="E172:AG172" si="40">E169-E170</f>
        <v>0</v>
      </c>
      <c r="F172" s="71">
        <f t="shared" si="40"/>
        <v>0</v>
      </c>
      <c r="G172" s="71">
        <f t="shared" si="40"/>
        <v>0</v>
      </c>
      <c r="H172" s="71">
        <f t="shared" si="40"/>
        <v>0</v>
      </c>
      <c r="I172" s="71">
        <f t="shared" si="40"/>
        <v>0</v>
      </c>
      <c r="J172" s="71">
        <f t="shared" si="40"/>
        <v>0</v>
      </c>
      <c r="K172" s="71"/>
      <c r="L172" s="71">
        <f t="shared" si="40"/>
        <v>0</v>
      </c>
      <c r="M172" s="71">
        <f t="shared" si="40"/>
        <v>0</v>
      </c>
      <c r="N172" s="71">
        <f t="shared" si="40"/>
        <v>0</v>
      </c>
      <c r="O172" s="71">
        <f t="shared" si="40"/>
        <v>0</v>
      </c>
      <c r="P172" s="71">
        <f t="shared" si="40"/>
        <v>0</v>
      </c>
      <c r="Q172" s="71">
        <f t="shared" si="40"/>
        <v>0</v>
      </c>
      <c r="R172" s="71"/>
      <c r="S172" s="71"/>
      <c r="T172" s="71">
        <f t="shared" si="40"/>
        <v>0</v>
      </c>
      <c r="U172" s="71">
        <f t="shared" si="40"/>
        <v>0</v>
      </c>
      <c r="V172" s="71"/>
      <c r="W172" s="71"/>
      <c r="X172" s="71">
        <f t="shared" si="40"/>
        <v>0</v>
      </c>
      <c r="Y172" s="71">
        <f t="shared" si="40"/>
        <v>0</v>
      </c>
      <c r="Z172" s="71">
        <f t="shared" si="40"/>
        <v>0</v>
      </c>
      <c r="AA172" s="71">
        <f t="shared" si="40"/>
        <v>0</v>
      </c>
      <c r="AB172" s="71"/>
      <c r="AC172" s="71">
        <f t="shared" si="40"/>
        <v>0</v>
      </c>
      <c r="AD172" s="71"/>
      <c r="AE172" s="71"/>
      <c r="AF172" s="71"/>
      <c r="AG172" s="71">
        <f t="shared" si="40"/>
        <v>0</v>
      </c>
    </row>
    <row r="173" spans="1:34" s="11" customFormat="1" ht="22.9" hidden="1" customHeight="1" x14ac:dyDescent="0.2">
      <c r="A173" s="12" t="s">
        <v>117</v>
      </c>
      <c r="B173" s="34"/>
      <c r="C173" s="22"/>
      <c r="D173" s="14" t="e">
        <f t="shared" si="38"/>
        <v>#DIV/0!</v>
      </c>
      <c r="E173" s="34"/>
      <c r="F173" s="34"/>
      <c r="G173" s="34"/>
      <c r="H173" s="34"/>
      <c r="I173" s="34"/>
      <c r="J173" s="34"/>
      <c r="K173" s="78"/>
      <c r="L173" s="34"/>
      <c r="M173" s="34"/>
      <c r="N173" s="34"/>
      <c r="O173" s="34"/>
      <c r="P173" s="34"/>
      <c r="Q173" s="34"/>
      <c r="R173" s="78"/>
      <c r="S173" s="78"/>
      <c r="T173" s="34"/>
      <c r="U173" s="34"/>
      <c r="V173" s="78"/>
      <c r="W173" s="78"/>
      <c r="X173" s="34"/>
      <c r="Y173" s="34"/>
      <c r="Z173" s="34"/>
      <c r="AA173" s="34"/>
      <c r="AB173" s="78"/>
      <c r="AC173" s="34"/>
      <c r="AD173" s="78"/>
      <c r="AE173" s="78"/>
      <c r="AF173" s="78"/>
      <c r="AG173" s="34"/>
    </row>
    <row r="174" spans="1:34" s="11" customFormat="1" ht="30" hidden="1" customHeight="1" x14ac:dyDescent="0.2">
      <c r="A174" s="27" t="s">
        <v>58</v>
      </c>
      <c r="B174" s="20"/>
      <c r="C174" s="23">
        <f>SUM(E174:AG174)</f>
        <v>0</v>
      </c>
      <c r="D174" s="13" t="e">
        <f t="shared" si="38"/>
        <v>#DIV/0!</v>
      </c>
      <c r="E174" s="34"/>
      <c r="F174" s="34"/>
      <c r="G174" s="34"/>
      <c r="H174" s="34"/>
      <c r="I174" s="34"/>
      <c r="J174" s="34"/>
      <c r="K174" s="78"/>
      <c r="L174" s="34"/>
      <c r="M174" s="34"/>
      <c r="N174" s="34"/>
      <c r="O174" s="34"/>
      <c r="P174" s="34"/>
      <c r="Q174" s="34"/>
      <c r="R174" s="78"/>
      <c r="S174" s="78"/>
      <c r="T174" s="34"/>
      <c r="U174" s="34"/>
      <c r="V174" s="78"/>
      <c r="W174" s="78"/>
      <c r="X174" s="34"/>
      <c r="Y174" s="34"/>
      <c r="Z174" s="34"/>
      <c r="AA174" s="34"/>
      <c r="AB174" s="78"/>
      <c r="AC174" s="34"/>
      <c r="AD174" s="78"/>
      <c r="AE174" s="78"/>
      <c r="AF174" s="78"/>
      <c r="AG174" s="34"/>
    </row>
    <row r="175" spans="1:34" s="11" customFormat="1" ht="31.15" hidden="1" customHeight="1" x14ac:dyDescent="0.2">
      <c r="A175" s="12" t="s">
        <v>5</v>
      </c>
      <c r="B175" s="13" t="e">
        <f>B174/B173</f>
        <v>#DIV/0!</v>
      </c>
      <c r="C175" s="8" t="e">
        <f>C174/C173</f>
        <v>#DIV/0!</v>
      </c>
      <c r="D175" s="13"/>
      <c r="E175" s="24" t="e">
        <f t="shared" ref="E175:AG175" si="41">E174/E173</f>
        <v>#DIV/0!</v>
      </c>
      <c r="F175" s="24" t="e">
        <f t="shared" si="41"/>
        <v>#DIV/0!</v>
      </c>
      <c r="G175" s="24" t="e">
        <f t="shared" si="41"/>
        <v>#DIV/0!</v>
      </c>
      <c r="H175" s="24" t="e">
        <f t="shared" si="41"/>
        <v>#DIV/0!</v>
      </c>
      <c r="I175" s="24" t="e">
        <f t="shared" si="41"/>
        <v>#DIV/0!</v>
      </c>
      <c r="J175" s="24" t="e">
        <f t="shared" si="41"/>
        <v>#DIV/0!</v>
      </c>
      <c r="K175" s="24"/>
      <c r="L175" s="24" t="e">
        <f t="shared" si="41"/>
        <v>#DIV/0!</v>
      </c>
      <c r="M175" s="24" t="e">
        <f t="shared" si="41"/>
        <v>#DIV/0!</v>
      </c>
      <c r="N175" s="24" t="e">
        <f t="shared" si="41"/>
        <v>#DIV/0!</v>
      </c>
      <c r="O175" s="24" t="e">
        <f t="shared" si="41"/>
        <v>#DIV/0!</v>
      </c>
      <c r="P175" s="24" t="e">
        <f t="shared" si="41"/>
        <v>#DIV/0!</v>
      </c>
      <c r="Q175" s="24" t="e">
        <f t="shared" si="41"/>
        <v>#DIV/0!</v>
      </c>
      <c r="R175" s="24"/>
      <c r="S175" s="24"/>
      <c r="T175" s="24" t="e">
        <f t="shared" si="41"/>
        <v>#DIV/0!</v>
      </c>
      <c r="U175" s="24" t="e">
        <f t="shared" si="41"/>
        <v>#DIV/0!</v>
      </c>
      <c r="V175" s="24"/>
      <c r="W175" s="24"/>
      <c r="X175" s="24" t="e">
        <f t="shared" si="41"/>
        <v>#DIV/0!</v>
      </c>
      <c r="Y175" s="24" t="e">
        <f t="shared" si="41"/>
        <v>#DIV/0!</v>
      </c>
      <c r="Z175" s="24" t="e">
        <f t="shared" si="41"/>
        <v>#DIV/0!</v>
      </c>
      <c r="AA175" s="24" t="e">
        <f t="shared" si="41"/>
        <v>#DIV/0!</v>
      </c>
      <c r="AB175" s="24"/>
      <c r="AC175" s="24" t="e">
        <f t="shared" si="41"/>
        <v>#DIV/0!</v>
      </c>
      <c r="AD175" s="24"/>
      <c r="AE175" s="24"/>
      <c r="AF175" s="24"/>
      <c r="AG175" s="24" t="e">
        <f t="shared" si="41"/>
        <v>#DIV/0!</v>
      </c>
    </row>
    <row r="176" spans="1:34" s="11" customFormat="1" ht="30" hidden="1" customHeight="1" x14ac:dyDescent="0.2">
      <c r="A176" s="27" t="s">
        <v>50</v>
      </c>
      <c r="B176" s="55" t="e">
        <f>B174/B170*10</f>
        <v>#DIV/0!</v>
      </c>
      <c r="C176" s="55" t="e">
        <f>C174/C170*10</f>
        <v>#DIV/0!</v>
      </c>
      <c r="D176" s="13" t="e">
        <f t="shared" si="38"/>
        <v>#DIV/0!</v>
      </c>
      <c r="E176" s="53" t="e">
        <f t="shared" ref="E176:Q176" si="42">E174/E170*10</f>
        <v>#DIV/0!</v>
      </c>
      <c r="F176" s="53" t="e">
        <f t="shared" si="42"/>
        <v>#DIV/0!</v>
      </c>
      <c r="G176" s="53" t="e">
        <f t="shared" si="42"/>
        <v>#DIV/0!</v>
      </c>
      <c r="H176" s="53" t="e">
        <f t="shared" si="42"/>
        <v>#DIV/0!</v>
      </c>
      <c r="I176" s="53" t="e">
        <f t="shared" si="42"/>
        <v>#DIV/0!</v>
      </c>
      <c r="J176" s="53" t="e">
        <f t="shared" si="42"/>
        <v>#DIV/0!</v>
      </c>
      <c r="K176" s="53"/>
      <c r="L176" s="53" t="e">
        <f t="shared" si="42"/>
        <v>#DIV/0!</v>
      </c>
      <c r="M176" s="53" t="e">
        <f t="shared" si="42"/>
        <v>#DIV/0!</v>
      </c>
      <c r="N176" s="53" t="e">
        <f t="shared" si="42"/>
        <v>#DIV/0!</v>
      </c>
      <c r="O176" s="53" t="e">
        <f t="shared" si="42"/>
        <v>#DIV/0!</v>
      </c>
      <c r="P176" s="53" t="e">
        <f t="shared" si="42"/>
        <v>#DIV/0!</v>
      </c>
      <c r="Q176" s="53" t="e">
        <f t="shared" si="42"/>
        <v>#DIV/0!</v>
      </c>
      <c r="R176" s="53"/>
      <c r="S176" s="53"/>
      <c r="T176" s="53" t="e">
        <f t="shared" ref="T176:Z176" si="43">T174/T170*10</f>
        <v>#DIV/0!</v>
      </c>
      <c r="U176" s="53" t="e">
        <f t="shared" si="43"/>
        <v>#DIV/0!</v>
      </c>
      <c r="V176" s="53"/>
      <c r="W176" s="53"/>
      <c r="X176" s="53" t="e">
        <f t="shared" si="43"/>
        <v>#DIV/0!</v>
      </c>
      <c r="Y176" s="53" t="e">
        <f t="shared" si="43"/>
        <v>#DIV/0!</v>
      </c>
      <c r="Z176" s="53" t="e">
        <f t="shared" si="43"/>
        <v>#DIV/0!</v>
      </c>
      <c r="AA176" s="53" t="e">
        <f>AA174/AA170*10</f>
        <v>#DIV/0!</v>
      </c>
      <c r="AB176" s="53"/>
      <c r="AC176" s="53" t="e">
        <f>AC174/AC170*10</f>
        <v>#DIV/0!</v>
      </c>
      <c r="AD176" s="53"/>
      <c r="AE176" s="53"/>
      <c r="AF176" s="53"/>
      <c r="AG176" s="53" t="e">
        <f>AG174/AG170*10</f>
        <v>#DIV/0!</v>
      </c>
    </row>
    <row r="177" spans="1:33" s="11" customFormat="1" ht="30" hidden="1" customHeight="1" outlineLevel="1" x14ac:dyDescent="0.2">
      <c r="A177" s="10" t="s">
        <v>59</v>
      </c>
      <c r="B177" s="7"/>
      <c r="C177" s="23" t="e">
        <f>E177+F177+G177+H177+I177+J177+L177+M177+N177+O177+P177+Q177+T177+U177+X177+Y177+#REF!+Z177+AA177+AC177+AG177</f>
        <v>#REF!</v>
      </c>
      <c r="D177" s="13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spans="1:33" s="11" customFormat="1" ht="30" hidden="1" customHeight="1" x14ac:dyDescent="0.2">
      <c r="A178" s="10" t="s">
        <v>60</v>
      </c>
      <c r="B178" s="52"/>
      <c r="C178" s="23">
        <f>SUM(E178:AG178)</f>
        <v>0</v>
      </c>
      <c r="D178" s="13"/>
      <c r="E178" s="53"/>
      <c r="F178" s="53"/>
      <c r="G178" s="54"/>
      <c r="H178" s="53"/>
      <c r="I178" s="53"/>
      <c r="J178" s="53"/>
      <c r="K178" s="53"/>
      <c r="L178" s="53"/>
      <c r="M178" s="22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49"/>
      <c r="Z178" s="53"/>
      <c r="AA178" s="53"/>
      <c r="AB178" s="53"/>
      <c r="AC178" s="52"/>
      <c r="AD178" s="52"/>
      <c r="AE178" s="52"/>
      <c r="AF178" s="52"/>
      <c r="AG178" s="53"/>
    </row>
    <row r="179" spans="1:33" s="11" customFormat="1" ht="30" hidden="1" customHeight="1" outlineLevel="1" x14ac:dyDescent="0.2">
      <c r="A179" s="10" t="s">
        <v>61</v>
      </c>
      <c r="B179" s="51"/>
      <c r="C179" s="51" t="e">
        <f>C177-C178</f>
        <v>#REF!</v>
      </c>
      <c r="D179" s="13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spans="1:33" s="11" customFormat="1" ht="30" hidden="1" customHeight="1" outlineLevel="1" x14ac:dyDescent="0.2">
      <c r="A180" s="50" t="s">
        <v>108</v>
      </c>
      <c r="B180" s="20"/>
      <c r="C180" s="23">
        <f>SUM(E180:AG180)</f>
        <v>0</v>
      </c>
      <c r="D180" s="13" t="e">
        <f t="shared" si="38"/>
        <v>#DIV/0!</v>
      </c>
      <c r="E180" s="34"/>
      <c r="F180" s="34"/>
      <c r="G180" s="34"/>
      <c r="H180" s="34"/>
      <c r="I180" s="34"/>
      <c r="J180" s="34"/>
      <c r="K180" s="78"/>
      <c r="L180" s="34"/>
      <c r="M180" s="34"/>
      <c r="N180" s="34"/>
      <c r="O180" s="34"/>
      <c r="P180" s="34"/>
      <c r="Q180" s="34"/>
      <c r="R180" s="78"/>
      <c r="S180" s="78"/>
      <c r="T180" s="34"/>
      <c r="U180" s="34"/>
      <c r="V180" s="78"/>
      <c r="W180" s="78"/>
      <c r="X180" s="34"/>
      <c r="Y180" s="34"/>
      <c r="Z180" s="34"/>
      <c r="AA180" s="34"/>
      <c r="AB180" s="78"/>
      <c r="AC180" s="34"/>
      <c r="AD180" s="78"/>
      <c r="AE180" s="78"/>
      <c r="AF180" s="78"/>
      <c r="AG180" s="34"/>
    </row>
    <row r="181" spans="1:33" s="11" customFormat="1" ht="27" hidden="1" customHeight="1" x14ac:dyDescent="0.2">
      <c r="A181" s="12" t="s">
        <v>116</v>
      </c>
      <c r="B181" s="28" t="e">
        <f>B180/B179</f>
        <v>#DIV/0!</v>
      </c>
      <c r="C181" s="28" t="e">
        <f>C180/C179</f>
        <v>#REF!</v>
      </c>
      <c r="D181" s="13"/>
      <c r="E181" s="24" t="e">
        <f>E180/E179</f>
        <v>#DIV/0!</v>
      </c>
      <c r="F181" s="24" t="e">
        <f t="shared" ref="F181:AG181" si="44">F180/F179</f>
        <v>#DIV/0!</v>
      </c>
      <c r="G181" s="24" t="e">
        <f t="shared" si="44"/>
        <v>#DIV/0!</v>
      </c>
      <c r="H181" s="24" t="e">
        <f t="shared" si="44"/>
        <v>#DIV/0!</v>
      </c>
      <c r="I181" s="24" t="e">
        <f t="shared" si="44"/>
        <v>#DIV/0!</v>
      </c>
      <c r="J181" s="24" t="e">
        <f t="shared" si="44"/>
        <v>#DIV/0!</v>
      </c>
      <c r="K181" s="24"/>
      <c r="L181" s="24" t="e">
        <f t="shared" si="44"/>
        <v>#DIV/0!</v>
      </c>
      <c r="M181" s="24" t="e">
        <f t="shared" si="44"/>
        <v>#DIV/0!</v>
      </c>
      <c r="N181" s="24" t="e">
        <f t="shared" si="44"/>
        <v>#DIV/0!</v>
      </c>
      <c r="O181" s="24" t="e">
        <f t="shared" si="44"/>
        <v>#DIV/0!</v>
      </c>
      <c r="P181" s="24" t="e">
        <f t="shared" si="44"/>
        <v>#DIV/0!</v>
      </c>
      <c r="Q181" s="24" t="e">
        <f t="shared" si="44"/>
        <v>#DIV/0!</v>
      </c>
      <c r="R181" s="24"/>
      <c r="S181" s="24"/>
      <c r="T181" s="24"/>
      <c r="U181" s="24" t="e">
        <f t="shared" si="44"/>
        <v>#DIV/0!</v>
      </c>
      <c r="V181" s="24"/>
      <c r="W181" s="24"/>
      <c r="X181" s="24" t="e">
        <f t="shared" si="44"/>
        <v>#DIV/0!</v>
      </c>
      <c r="Y181" s="24" t="e">
        <f t="shared" si="44"/>
        <v>#DIV/0!</v>
      </c>
      <c r="Z181" s="24" t="e">
        <f t="shared" si="44"/>
        <v>#DIV/0!</v>
      </c>
      <c r="AA181" s="24" t="e">
        <f t="shared" si="44"/>
        <v>#DIV/0!</v>
      </c>
      <c r="AB181" s="24"/>
      <c r="AC181" s="24" t="e">
        <f t="shared" si="44"/>
        <v>#DIV/0!</v>
      </c>
      <c r="AD181" s="24"/>
      <c r="AE181" s="24"/>
      <c r="AF181" s="24"/>
      <c r="AG181" s="24" t="e">
        <f t="shared" si="44"/>
        <v>#DIV/0!</v>
      </c>
    </row>
    <row r="182" spans="1:33" s="11" customFormat="1" ht="31.15" hidden="1" customHeight="1" x14ac:dyDescent="0.2">
      <c r="A182" s="12" t="s">
        <v>118</v>
      </c>
      <c r="B182" s="34"/>
      <c r="C182" s="34"/>
      <c r="D182" s="14" t="e">
        <f t="shared" si="38"/>
        <v>#DIV/0!</v>
      </c>
      <c r="E182" s="34"/>
      <c r="F182" s="34"/>
      <c r="G182" s="34"/>
      <c r="H182" s="34"/>
      <c r="I182" s="34"/>
      <c r="J182" s="34"/>
      <c r="K182" s="78"/>
      <c r="L182" s="34"/>
      <c r="M182" s="34"/>
      <c r="N182" s="34"/>
      <c r="O182" s="34"/>
      <c r="P182" s="34"/>
      <c r="Q182" s="34"/>
      <c r="R182" s="78"/>
      <c r="S182" s="78"/>
      <c r="T182" s="34"/>
      <c r="U182" s="34"/>
      <c r="V182" s="78"/>
      <c r="W182" s="78"/>
      <c r="X182" s="34"/>
      <c r="Y182" s="34"/>
      <c r="Z182" s="34"/>
      <c r="AA182" s="34"/>
      <c r="AB182" s="78"/>
      <c r="AC182" s="34"/>
      <c r="AD182" s="78"/>
      <c r="AE182" s="78"/>
      <c r="AF182" s="78"/>
      <c r="AG182" s="34"/>
    </row>
    <row r="183" spans="1:33" s="11" customFormat="1" ht="30" hidden="1" customHeight="1" x14ac:dyDescent="0.2">
      <c r="A183" s="27" t="s">
        <v>62</v>
      </c>
      <c r="B183" s="20"/>
      <c r="C183" s="23">
        <f>SUM(E183:AG183)</f>
        <v>0</v>
      </c>
      <c r="D183" s="13" t="e">
        <f t="shared" si="38"/>
        <v>#DIV/0!</v>
      </c>
      <c r="E183" s="34"/>
      <c r="F183" s="34"/>
      <c r="G183" s="34"/>
      <c r="H183" s="34"/>
      <c r="I183" s="34"/>
      <c r="J183" s="34"/>
      <c r="K183" s="78"/>
      <c r="L183" s="34"/>
      <c r="M183" s="34"/>
      <c r="N183" s="34"/>
      <c r="O183" s="34"/>
      <c r="P183" s="34"/>
      <c r="Q183" s="34"/>
      <c r="R183" s="78"/>
      <c r="S183" s="78"/>
      <c r="T183" s="34"/>
      <c r="U183" s="34"/>
      <c r="V183" s="78"/>
      <c r="W183" s="78"/>
      <c r="X183" s="34"/>
      <c r="Y183" s="34"/>
      <c r="Z183" s="34"/>
      <c r="AA183" s="34"/>
      <c r="AB183" s="78"/>
      <c r="AC183" s="34"/>
      <c r="AD183" s="78"/>
      <c r="AE183" s="78"/>
      <c r="AF183" s="78"/>
      <c r="AG183" s="34"/>
    </row>
    <row r="184" spans="1:33" s="11" customFormat="1" ht="30" hidden="1" customHeight="1" x14ac:dyDescent="0.2">
      <c r="A184" s="12" t="s">
        <v>5</v>
      </c>
      <c r="B184" s="25" t="e">
        <f>B183/B182</f>
        <v>#DIV/0!</v>
      </c>
      <c r="C184" s="25" t="e">
        <f>C183/C182</f>
        <v>#DIV/0!</v>
      </c>
      <c r="D184" s="8"/>
      <c r="E184" s="25" t="e">
        <f t="shared" ref="E184:N184" si="45">E183/E182</f>
        <v>#DIV/0!</v>
      </c>
      <c r="F184" s="25" t="e">
        <f t="shared" si="45"/>
        <v>#DIV/0!</v>
      </c>
      <c r="G184" s="25" t="e">
        <f t="shared" si="45"/>
        <v>#DIV/0!</v>
      </c>
      <c r="H184" s="25" t="e">
        <f t="shared" si="45"/>
        <v>#DIV/0!</v>
      </c>
      <c r="I184" s="25" t="e">
        <f t="shared" si="45"/>
        <v>#DIV/0!</v>
      </c>
      <c r="J184" s="25" t="e">
        <f t="shared" si="45"/>
        <v>#DIV/0!</v>
      </c>
      <c r="K184" s="77"/>
      <c r="L184" s="25" t="e">
        <f t="shared" si="45"/>
        <v>#DIV/0!</v>
      </c>
      <c r="M184" s="25" t="e">
        <f t="shared" si="45"/>
        <v>#DIV/0!</v>
      </c>
      <c r="N184" s="25" t="e">
        <f t="shared" si="45"/>
        <v>#DIV/0!</v>
      </c>
      <c r="O184" s="25"/>
      <c r="P184" s="25" t="e">
        <f>P183/P182</f>
        <v>#DIV/0!</v>
      </c>
      <c r="Q184" s="25" t="e">
        <f>Q183/Q182</f>
        <v>#DIV/0!</v>
      </c>
      <c r="R184" s="77"/>
      <c r="S184" s="77"/>
      <c r="T184" s="25"/>
      <c r="U184" s="25" t="e">
        <f>U183/U182</f>
        <v>#DIV/0!</v>
      </c>
      <c r="V184" s="77"/>
      <c r="W184" s="77"/>
      <c r="X184" s="25" t="e">
        <f>X183/X182</f>
        <v>#DIV/0!</v>
      </c>
      <c r="Y184" s="25" t="e">
        <f>Y183/Y182</f>
        <v>#DIV/0!</v>
      </c>
      <c r="Z184" s="25"/>
      <c r="AA184" s="25" t="e">
        <f>AA183/AA182</f>
        <v>#DIV/0!</v>
      </c>
      <c r="AB184" s="77"/>
      <c r="AC184" s="25" t="e">
        <f>AC183/AC182</f>
        <v>#DIV/0!</v>
      </c>
      <c r="AD184" s="77"/>
      <c r="AE184" s="77"/>
      <c r="AF184" s="77"/>
      <c r="AG184" s="25" t="e">
        <f>AG183/AG182</f>
        <v>#DIV/0!</v>
      </c>
    </row>
    <row r="185" spans="1:33" s="11" customFormat="1" ht="30" hidden="1" customHeight="1" x14ac:dyDescent="0.2">
      <c r="A185" s="27" t="s">
        <v>50</v>
      </c>
      <c r="B185" s="55" t="e">
        <f>B183/B180*10</f>
        <v>#DIV/0!</v>
      </c>
      <c r="C185" s="55" t="e">
        <f>C183/C180*10</f>
        <v>#DIV/0!</v>
      </c>
      <c r="D185" s="13" t="e">
        <f t="shared" si="38"/>
        <v>#DIV/0!</v>
      </c>
      <c r="E185" s="53" t="e">
        <f>E183/E180*10</f>
        <v>#DIV/0!</v>
      </c>
      <c r="F185" s="53" t="e">
        <f>F183/F180*10</f>
        <v>#DIV/0!</v>
      </c>
      <c r="G185" s="53" t="e">
        <f>G183/G180*10</f>
        <v>#DIV/0!</v>
      </c>
      <c r="H185" s="53" t="e">
        <f t="shared" ref="H185:O185" si="46">H183/H180*10</f>
        <v>#DIV/0!</v>
      </c>
      <c r="I185" s="53" t="e">
        <f t="shared" si="46"/>
        <v>#DIV/0!</v>
      </c>
      <c r="J185" s="53" t="e">
        <f t="shared" si="46"/>
        <v>#DIV/0!</v>
      </c>
      <c r="K185" s="53"/>
      <c r="L185" s="53" t="e">
        <f t="shared" si="46"/>
        <v>#DIV/0!</v>
      </c>
      <c r="M185" s="53" t="e">
        <f t="shared" si="46"/>
        <v>#DIV/0!</v>
      </c>
      <c r="N185" s="53" t="e">
        <f t="shared" si="46"/>
        <v>#DIV/0!</v>
      </c>
      <c r="O185" s="53" t="e">
        <f t="shared" si="46"/>
        <v>#DIV/0!</v>
      </c>
      <c r="P185" s="53" t="e">
        <f>P183/P180*10</f>
        <v>#DIV/0!</v>
      </c>
      <c r="Q185" s="53" t="e">
        <f>Q183/Q180*10</f>
        <v>#DIV/0!</v>
      </c>
      <c r="R185" s="53"/>
      <c r="S185" s="53"/>
      <c r="T185" s="53"/>
      <c r="U185" s="53" t="e">
        <f t="shared" ref="U185:AG185" si="47">U183/U180*10</f>
        <v>#DIV/0!</v>
      </c>
      <c r="V185" s="53"/>
      <c r="W185" s="53"/>
      <c r="X185" s="53" t="e">
        <f t="shared" si="47"/>
        <v>#DIV/0!</v>
      </c>
      <c r="Y185" s="53" t="e">
        <f t="shared" si="47"/>
        <v>#DIV/0!</v>
      </c>
      <c r="Z185" s="53" t="e">
        <f t="shared" si="47"/>
        <v>#DIV/0!</v>
      </c>
      <c r="AA185" s="53" t="e">
        <f t="shared" si="47"/>
        <v>#DIV/0!</v>
      </c>
      <c r="AB185" s="53"/>
      <c r="AC185" s="53" t="e">
        <f t="shared" si="47"/>
        <v>#DIV/0!</v>
      </c>
      <c r="AD185" s="53"/>
      <c r="AE185" s="53"/>
      <c r="AF185" s="53"/>
      <c r="AG185" s="53" t="e">
        <f t="shared" si="47"/>
        <v>#DIV/0!</v>
      </c>
    </row>
    <row r="186" spans="1:33" s="11" customFormat="1" ht="30" hidden="1" customHeight="1" outlineLevel="1" x14ac:dyDescent="0.2">
      <c r="A186" s="50" t="s">
        <v>109</v>
      </c>
      <c r="B186" s="20"/>
      <c r="C186" s="23">
        <f>SUM(E186:AG186)</f>
        <v>0</v>
      </c>
      <c r="D186" s="13" t="e">
        <f t="shared" si="38"/>
        <v>#DIV/0!</v>
      </c>
      <c r="E186" s="33"/>
      <c r="F186" s="32"/>
      <c r="G186" s="5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s="11" customFormat="1" ht="30" hidden="1" customHeight="1" x14ac:dyDescent="0.2">
      <c r="A187" s="27" t="s">
        <v>110</v>
      </c>
      <c r="B187" s="20"/>
      <c r="C187" s="23">
        <f>SUM(E187:AG187)</f>
        <v>0</v>
      </c>
      <c r="D187" s="13" t="e">
        <f t="shared" si="38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38"/>
        <v>#DIV/0!</v>
      </c>
      <c r="E188" s="33"/>
      <c r="F188" s="53"/>
      <c r="G188" s="53" t="e">
        <f>G187/G186*10</f>
        <v>#DIV/0!</v>
      </c>
      <c r="H188" s="53"/>
      <c r="I188" s="53"/>
      <c r="J188" s="53"/>
      <c r="K188" s="53"/>
      <c r="L188" s="53"/>
      <c r="M188" s="53" t="e">
        <f>M187/M186*10</f>
        <v>#DIV/0!</v>
      </c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33"/>
      <c r="AA188" s="53"/>
      <c r="AB188" s="53"/>
      <c r="AC188" s="33"/>
      <c r="AD188" s="33"/>
      <c r="AE188" s="33"/>
      <c r="AF188" s="33"/>
      <c r="AG188" s="53" t="e">
        <f>AG187/AG186*10</f>
        <v>#DIV/0!</v>
      </c>
    </row>
    <row r="189" spans="1:33" s="11" customFormat="1" ht="30" hidden="1" customHeight="1" outlineLevel="1" x14ac:dyDescent="0.2">
      <c r="A189" s="50" t="s">
        <v>63</v>
      </c>
      <c r="B189" s="17"/>
      <c r="C189" s="48">
        <f>SUM(E189:AG189)</f>
        <v>0</v>
      </c>
      <c r="D189" s="13" t="e">
        <f t="shared" si="38"/>
        <v>#DIV/0!</v>
      </c>
      <c r="E189" s="33"/>
      <c r="F189" s="32"/>
      <c r="G189" s="53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56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x14ac:dyDescent="0.2">
      <c r="A190" s="27" t="s">
        <v>64</v>
      </c>
      <c r="B190" s="17"/>
      <c r="C190" s="48">
        <f>SUM(E190:AG190)</f>
        <v>0</v>
      </c>
      <c r="D190" s="13" t="e">
        <f t="shared" si="38"/>
        <v>#DIV/0!</v>
      </c>
      <c r="E190" s="33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56"/>
      <c r="Y190" s="32"/>
      <c r="Z190" s="32"/>
      <c r="AA190" s="56"/>
      <c r="AB190" s="56"/>
      <c r="AC190" s="32"/>
      <c r="AD190" s="32"/>
      <c r="AE190" s="32"/>
      <c r="AF190" s="32"/>
      <c r="AG190" s="32"/>
    </row>
    <row r="191" spans="1:33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38"/>
        <v>#DIV/0!</v>
      </c>
      <c r="E191" s="33"/>
      <c r="F191" s="53"/>
      <c r="G191" s="53"/>
      <c r="H191" s="53" t="e">
        <f>H190/H189*10</f>
        <v>#DIV/0!</v>
      </c>
      <c r="I191" s="53"/>
      <c r="J191" s="53"/>
      <c r="K191" s="53"/>
      <c r="L191" s="53"/>
      <c r="M191" s="53"/>
      <c r="N191" s="53"/>
      <c r="O191" s="53" t="e">
        <f>O190/O189*10</f>
        <v>#DIV/0!</v>
      </c>
      <c r="P191" s="53"/>
      <c r="Q191" s="53"/>
      <c r="R191" s="53"/>
      <c r="S191" s="53"/>
      <c r="T191" s="53"/>
      <c r="U191" s="53" t="e">
        <f>U190/U189*10</f>
        <v>#DIV/0!</v>
      </c>
      <c r="V191" s="53"/>
      <c r="W191" s="53"/>
      <c r="X191" s="53" t="e">
        <f>X190/X189*10</f>
        <v>#DIV/0!</v>
      </c>
      <c r="Y191" s="53"/>
      <c r="Z191" s="53"/>
      <c r="AA191" s="53" t="e">
        <f>AA190/AA189*10</f>
        <v>#DIV/0!</v>
      </c>
      <c r="AB191" s="53"/>
      <c r="AC191" s="33"/>
      <c r="AD191" s="33"/>
      <c r="AE191" s="33"/>
      <c r="AF191" s="33"/>
      <c r="AG191" s="33"/>
    </row>
    <row r="192" spans="1:33" s="11" customFormat="1" ht="30" hidden="1" customHeight="1" x14ac:dyDescent="0.2">
      <c r="A192" s="50" t="s">
        <v>95</v>
      </c>
      <c r="B192" s="55"/>
      <c r="C192" s="48">
        <f>SUM(E192:AG192)</f>
        <v>0</v>
      </c>
      <c r="D192" s="13" t="e">
        <f t="shared" si="38"/>
        <v>#DIV/0!</v>
      </c>
      <c r="E192" s="3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33"/>
      <c r="AA192" s="53"/>
      <c r="AB192" s="53"/>
      <c r="AC192" s="33"/>
      <c r="AD192" s="33"/>
      <c r="AE192" s="33"/>
      <c r="AF192" s="33"/>
      <c r="AG192" s="33"/>
    </row>
    <row r="193" spans="1:33" s="11" customFormat="1" ht="30" hidden="1" customHeight="1" x14ac:dyDescent="0.2">
      <c r="A193" s="27" t="s">
        <v>96</v>
      </c>
      <c r="B193" s="55"/>
      <c r="C193" s="48">
        <f>SUM(E193:AG193)</f>
        <v>0</v>
      </c>
      <c r="D193" s="13" t="e">
        <f t="shared" si="38"/>
        <v>#DIV/0!</v>
      </c>
      <c r="E193" s="3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33"/>
      <c r="AA193" s="53"/>
      <c r="AB193" s="53"/>
      <c r="AC193" s="33"/>
      <c r="AD193" s="33"/>
      <c r="AE193" s="33"/>
      <c r="AF193" s="33"/>
      <c r="AG193" s="33"/>
    </row>
    <row r="194" spans="1:33" s="11" customFormat="1" ht="30" hidden="1" customHeight="1" x14ac:dyDescent="0.2">
      <c r="A194" s="27" t="s">
        <v>50</v>
      </c>
      <c r="B194" s="55" t="e">
        <f>B193/B192*10</f>
        <v>#DIV/0!</v>
      </c>
      <c r="C194" s="55" t="e">
        <f>C193/C192*10</f>
        <v>#DIV/0!</v>
      </c>
      <c r="D194" s="13" t="e">
        <f t="shared" si="38"/>
        <v>#DIV/0!</v>
      </c>
      <c r="E194" s="33"/>
      <c r="F194" s="53"/>
      <c r="G194" s="53"/>
      <c r="H194" s="53"/>
      <c r="I194" s="53"/>
      <c r="J194" s="53"/>
      <c r="K194" s="53"/>
      <c r="L194" s="53"/>
      <c r="M194" s="53"/>
      <c r="N194" s="53" t="e">
        <f>N193/N192*10</f>
        <v>#DIV/0!</v>
      </c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 t="e">
        <f>Y193/Y192*10</f>
        <v>#DIV/0!</v>
      </c>
      <c r="Z194" s="33"/>
      <c r="AA194" s="53"/>
      <c r="AB194" s="53"/>
      <c r="AC194" s="33"/>
      <c r="AD194" s="33"/>
      <c r="AE194" s="33"/>
      <c r="AF194" s="33"/>
      <c r="AG194" s="33"/>
    </row>
    <row r="195" spans="1:33" s="11" customFormat="1" ht="30" hidden="1" customHeight="1" x14ac:dyDescent="0.2">
      <c r="A195" s="50" t="s">
        <v>65</v>
      </c>
      <c r="B195" s="23"/>
      <c r="C195" s="23">
        <f>SUM(E195:AG195)</f>
        <v>0</v>
      </c>
      <c r="D195" s="13" t="e">
        <f t="shared" si="38"/>
        <v>#DIV/0!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</row>
    <row r="196" spans="1:33" s="11" customFormat="1" ht="30" hidden="1" customHeight="1" x14ac:dyDescent="0.2">
      <c r="A196" s="27" t="s">
        <v>66</v>
      </c>
      <c r="B196" s="23"/>
      <c r="C196" s="23">
        <f>SUM(E196:AG196)</f>
        <v>0</v>
      </c>
      <c r="D196" s="13" t="e">
        <f t="shared" si="38"/>
        <v>#DIV/0!</v>
      </c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30"/>
      <c r="P196" s="30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0"/>
    </row>
    <row r="197" spans="1:33" s="11" customFormat="1" ht="30" hidden="1" customHeight="1" x14ac:dyDescent="0.2">
      <c r="A197" s="27" t="s">
        <v>50</v>
      </c>
      <c r="B197" s="48" t="e">
        <f>B196/B195*10</f>
        <v>#DIV/0!</v>
      </c>
      <c r="C197" s="48" t="e">
        <f>C196/C195*10</f>
        <v>#DIV/0!</v>
      </c>
      <c r="D197" s="13" t="e">
        <f t="shared" si="38"/>
        <v>#DIV/0!</v>
      </c>
      <c r="E197" s="49" t="e">
        <f>E196/E195*10</f>
        <v>#DIV/0!</v>
      </c>
      <c r="F197" s="49"/>
      <c r="G197" s="49"/>
      <c r="H197" s="49" t="e">
        <f t="shared" ref="H197:N197" si="48">H196/H195*10</f>
        <v>#DIV/0!</v>
      </c>
      <c r="I197" s="49" t="e">
        <f t="shared" si="48"/>
        <v>#DIV/0!</v>
      </c>
      <c r="J197" s="49" t="e">
        <f t="shared" si="48"/>
        <v>#DIV/0!</v>
      </c>
      <c r="K197" s="49"/>
      <c r="L197" s="49" t="e">
        <f t="shared" si="48"/>
        <v>#DIV/0!</v>
      </c>
      <c r="M197" s="49" t="e">
        <f t="shared" si="48"/>
        <v>#DIV/0!</v>
      </c>
      <c r="N197" s="49" t="e">
        <f t="shared" si="48"/>
        <v>#DIV/0!</v>
      </c>
      <c r="O197" s="22"/>
      <c r="P197" s="22"/>
      <c r="Q197" s="49" t="e">
        <f>Q196/Q195*10</f>
        <v>#DIV/0!</v>
      </c>
      <c r="R197" s="49"/>
      <c r="S197" s="49"/>
      <c r="T197" s="49" t="e">
        <f>T196/T195*10</f>
        <v>#DIV/0!</v>
      </c>
      <c r="U197" s="49"/>
      <c r="V197" s="49"/>
      <c r="W197" s="49"/>
      <c r="X197" s="49" t="e">
        <f t="shared" ref="X197:AC197" si="49">X196/X195*10</f>
        <v>#DIV/0!</v>
      </c>
      <c r="Y197" s="49" t="e">
        <f t="shared" si="49"/>
        <v>#DIV/0!</v>
      </c>
      <c r="Z197" s="49" t="e">
        <f t="shared" si="49"/>
        <v>#DIV/0!</v>
      </c>
      <c r="AA197" s="49" t="e">
        <f t="shared" si="49"/>
        <v>#DIV/0!</v>
      </c>
      <c r="AB197" s="49"/>
      <c r="AC197" s="49" t="e">
        <f t="shared" si="49"/>
        <v>#DIV/0!</v>
      </c>
      <c r="AD197" s="49"/>
      <c r="AE197" s="49"/>
      <c r="AF197" s="49"/>
      <c r="AG197" s="22"/>
    </row>
    <row r="198" spans="1:33" s="11" customFormat="1" ht="30" hidden="1" customHeight="1" x14ac:dyDescent="0.2">
      <c r="A198" s="50" t="s">
        <v>114</v>
      </c>
      <c r="B198" s="23"/>
      <c r="C198" s="23">
        <f>SUM(E198:AG198)</f>
        <v>0</v>
      </c>
      <c r="D198" s="13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</row>
    <row r="199" spans="1:33" s="11" customFormat="1" ht="30" hidden="1" customHeight="1" x14ac:dyDescent="0.2">
      <c r="A199" s="27" t="s">
        <v>115</v>
      </c>
      <c r="B199" s="23"/>
      <c r="C199" s="23">
        <f>SUM(E199:AG199)</f>
        <v>0</v>
      </c>
      <c r="D199" s="13"/>
      <c r="E199" s="32"/>
      <c r="F199" s="30"/>
      <c r="G199" s="53"/>
      <c r="H199" s="22"/>
      <c r="I199" s="22"/>
      <c r="J199" s="22"/>
      <c r="K199" s="22"/>
      <c r="L199" s="22"/>
      <c r="M199" s="33"/>
      <c r="N199" s="33"/>
      <c r="O199" s="22"/>
      <c r="P199" s="30"/>
      <c r="Q199" s="30"/>
      <c r="R199" s="30"/>
      <c r="S199" s="30"/>
      <c r="T199" s="33"/>
      <c r="U199" s="33"/>
      <c r="V199" s="33"/>
      <c r="W199" s="33"/>
      <c r="X199" s="33"/>
      <c r="Y199" s="30"/>
      <c r="Z199" s="33"/>
      <c r="AA199" s="30"/>
      <c r="AB199" s="30"/>
      <c r="AC199" s="33"/>
      <c r="AD199" s="33"/>
      <c r="AE199" s="33"/>
      <c r="AF199" s="33"/>
      <c r="AG199" s="30"/>
    </row>
    <row r="200" spans="1:33" s="11" customFormat="1" ht="30" hidden="1" customHeight="1" x14ac:dyDescent="0.2">
      <c r="A200" s="27" t="s">
        <v>50</v>
      </c>
      <c r="B200" s="48"/>
      <c r="C200" s="48" t="e">
        <f>C199/C198*10</f>
        <v>#DIV/0!</v>
      </c>
      <c r="D200" s="13"/>
      <c r="E200" s="49"/>
      <c r="F200" s="49"/>
      <c r="G200" s="49"/>
      <c r="H200" s="49" t="e">
        <f>H199/H198*10</f>
        <v>#DIV/0!</v>
      </c>
      <c r="I200" s="49" t="e">
        <f>I199/I198*10</f>
        <v>#DIV/0!</v>
      </c>
      <c r="J200" s="49" t="e">
        <f>J199/J198*10</f>
        <v>#DIV/0!</v>
      </c>
      <c r="K200" s="49"/>
      <c r="L200" s="49" t="e">
        <f>L199/L198*10</f>
        <v>#DIV/0!</v>
      </c>
      <c r="M200" s="49"/>
      <c r="N200" s="49" t="e">
        <f>N199/N198*10</f>
        <v>#DIV/0!</v>
      </c>
      <c r="O200" s="49"/>
      <c r="P200" s="22"/>
      <c r="Q200" s="22"/>
      <c r="R200" s="22"/>
      <c r="S200" s="22"/>
      <c r="T200" s="49" t="e">
        <f>T199/T198*10</f>
        <v>#DIV/0!</v>
      </c>
      <c r="U200" s="49" t="e">
        <f>U199/U198*10</f>
        <v>#DIV/0!</v>
      </c>
      <c r="V200" s="49"/>
      <c r="W200" s="49"/>
      <c r="X200" s="49"/>
      <c r="Y200" s="22"/>
      <c r="Z200" s="49" t="e">
        <f>Z199/Z198*10</f>
        <v>#DIV/0!</v>
      </c>
      <c r="AA200" s="49"/>
      <c r="AB200" s="49"/>
      <c r="AC200" s="49" t="e">
        <f>AC199/AC198*10</f>
        <v>#DIV/0!</v>
      </c>
      <c r="AD200" s="49"/>
      <c r="AE200" s="49"/>
      <c r="AF200" s="49"/>
      <c r="AG200" s="22"/>
    </row>
    <row r="201" spans="1:33" s="11" customFormat="1" ht="30" hidden="1" customHeight="1" x14ac:dyDescent="0.2">
      <c r="A201" s="50" t="s">
        <v>111</v>
      </c>
      <c r="B201" s="23">
        <v>75</v>
      </c>
      <c r="C201" s="23">
        <f>SUM(E201:AG201)</f>
        <v>165</v>
      </c>
      <c r="D201" s="13">
        <f>C201/B201</f>
        <v>2.2000000000000002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>
        <v>50</v>
      </c>
      <c r="U201" s="32"/>
      <c r="V201" s="32"/>
      <c r="W201" s="32"/>
      <c r="X201" s="32"/>
      <c r="Y201" s="32">
        <v>115</v>
      </c>
      <c r="Z201" s="32"/>
      <c r="AA201" s="32"/>
      <c r="AB201" s="32"/>
      <c r="AC201" s="32"/>
      <c r="AD201" s="32"/>
      <c r="AE201" s="32"/>
      <c r="AF201" s="32"/>
      <c r="AG201" s="32"/>
    </row>
    <row r="202" spans="1:33" s="11" customFormat="1" ht="30" hidden="1" customHeight="1" x14ac:dyDescent="0.2">
      <c r="A202" s="27" t="s">
        <v>112</v>
      </c>
      <c r="B202" s="23">
        <v>83</v>
      </c>
      <c r="C202" s="23">
        <f>SUM(E202:AG202)</f>
        <v>104</v>
      </c>
      <c r="D202" s="13">
        <f t="shared" si="38"/>
        <v>1.2530120481927711</v>
      </c>
      <c r="E202" s="32"/>
      <c r="F202" s="30"/>
      <c r="G202" s="53"/>
      <c r="H202" s="30"/>
      <c r="I202" s="30"/>
      <c r="J202" s="30"/>
      <c r="K202" s="30"/>
      <c r="L202" s="33"/>
      <c r="M202" s="33"/>
      <c r="N202" s="33"/>
      <c r="O202" s="30"/>
      <c r="P202" s="30"/>
      <c r="Q202" s="30"/>
      <c r="R202" s="30"/>
      <c r="S202" s="30"/>
      <c r="T202" s="33">
        <v>20</v>
      </c>
      <c r="U202" s="33"/>
      <c r="V202" s="33"/>
      <c r="W202" s="33"/>
      <c r="X202" s="33"/>
      <c r="Y202" s="33">
        <v>84</v>
      </c>
      <c r="Z202" s="33"/>
      <c r="AA202" s="30"/>
      <c r="AB202" s="30"/>
      <c r="AC202" s="33"/>
      <c r="AD202" s="33"/>
      <c r="AE202" s="33"/>
      <c r="AF202" s="33"/>
      <c r="AG202" s="30"/>
    </row>
    <row r="203" spans="1:33" s="11" customFormat="1" ht="30" hidden="1" customHeight="1" x14ac:dyDescent="0.2">
      <c r="A203" s="27" t="s">
        <v>50</v>
      </c>
      <c r="B203" s="48">
        <f>B202/B201*10</f>
        <v>11.066666666666666</v>
      </c>
      <c r="C203" s="48">
        <f>C202/C201*10</f>
        <v>6.3030303030303028</v>
      </c>
      <c r="D203" s="13">
        <f t="shared" si="38"/>
        <v>0.56955093099671417</v>
      </c>
      <c r="E203" s="49"/>
      <c r="F203" s="49"/>
      <c r="G203" s="49"/>
      <c r="H203" s="22"/>
      <c r="I203" s="22"/>
      <c r="J203" s="22"/>
      <c r="K203" s="22"/>
      <c r="L203" s="49"/>
      <c r="M203" s="49"/>
      <c r="N203" s="49"/>
      <c r="O203" s="22"/>
      <c r="P203" s="22"/>
      <c r="Q203" s="22"/>
      <c r="R203" s="22"/>
      <c r="S203" s="22"/>
      <c r="T203" s="49">
        <f>T202/T201*10</f>
        <v>4</v>
      </c>
      <c r="U203" s="49"/>
      <c r="V203" s="49"/>
      <c r="W203" s="49"/>
      <c r="X203" s="49"/>
      <c r="Y203" s="49">
        <f>Y202/Y201*10</f>
        <v>7.304347826086957</v>
      </c>
      <c r="Z203" s="49"/>
      <c r="AA203" s="49"/>
      <c r="AB203" s="49"/>
      <c r="AC203" s="49"/>
      <c r="AD203" s="49"/>
      <c r="AE203" s="49"/>
      <c r="AF203" s="49"/>
      <c r="AG203" s="22"/>
    </row>
    <row r="204" spans="1:33" s="11" customFormat="1" ht="30" hidden="1" customHeight="1" outlineLevel="1" x14ac:dyDescent="0.2">
      <c r="A204" s="50" t="s">
        <v>67</v>
      </c>
      <c r="B204" s="23"/>
      <c r="C204" s="23">
        <f>SUM(E204:AG204)</f>
        <v>0</v>
      </c>
      <c r="D204" s="13" t="e">
        <f t="shared" si="38"/>
        <v>#DIV/0!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</row>
    <row r="205" spans="1:33" s="11" customFormat="1" ht="30" hidden="1" customHeight="1" outlineLevel="1" x14ac:dyDescent="0.2">
      <c r="A205" s="27" t="s">
        <v>68</v>
      </c>
      <c r="B205" s="23"/>
      <c r="C205" s="23">
        <f>SUM(E205:AG205)</f>
        <v>0</v>
      </c>
      <c r="D205" s="13" t="e">
        <f t="shared" si="38"/>
        <v>#DIV/0!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</row>
    <row r="206" spans="1:33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38"/>
        <v>#DIV/0!</v>
      </c>
      <c r="E206" s="53"/>
      <c r="F206" s="53"/>
      <c r="G206" s="53" t="e">
        <f>G205/G204*10</f>
        <v>#DIV/0!</v>
      </c>
      <c r="H206" s="53"/>
      <c r="I206" s="53"/>
      <c r="J206" s="53"/>
      <c r="K206" s="53"/>
      <c r="L206" s="53"/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</row>
    <row r="207" spans="1:33" s="11" customFormat="1" ht="30" hidden="1" customHeight="1" outlineLevel="1" x14ac:dyDescent="0.2">
      <c r="A207" s="50" t="s">
        <v>69</v>
      </c>
      <c r="B207" s="23"/>
      <c r="C207" s="23">
        <f>SUM(E207:AG207)</f>
        <v>0</v>
      </c>
      <c r="D207" s="13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</row>
    <row r="208" spans="1:33" s="11" customFormat="1" ht="30" hidden="1" customHeight="1" outlineLevel="1" x14ac:dyDescent="0.2">
      <c r="A208" s="27" t="s">
        <v>70</v>
      </c>
      <c r="B208" s="23"/>
      <c r="C208" s="23">
        <f>SUM(E208:AG208)</f>
        <v>0</v>
      </c>
      <c r="D208" s="13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</row>
    <row r="209" spans="1:33" s="11" customFormat="1" ht="30" hidden="1" customHeight="1" x14ac:dyDescent="0.2">
      <c r="A209" s="27" t="s">
        <v>50</v>
      </c>
      <c r="B209" s="55" t="e">
        <f>B208/B207*10</f>
        <v>#DIV/0!</v>
      </c>
      <c r="C209" s="55" t="e">
        <f>C208/C207*10</f>
        <v>#DIV/0!</v>
      </c>
      <c r="D209" s="13" t="e">
        <f t="shared" si="38"/>
        <v>#DIV/0!</v>
      </c>
      <c r="E209" s="55"/>
      <c r="F209" s="55"/>
      <c r="G209" s="53" t="e">
        <f>G208/G207*10</f>
        <v>#DIV/0!</v>
      </c>
      <c r="H209" s="55"/>
      <c r="I209" s="55"/>
      <c r="J209" s="53" t="e">
        <f>J208/J207*10</f>
        <v>#DIV/0!</v>
      </c>
      <c r="K209" s="53"/>
      <c r="L209" s="53" t="e">
        <f>L208/L207*10</f>
        <v>#DIV/0!</v>
      </c>
      <c r="M209" s="53" t="e">
        <f>M208/M207*10</f>
        <v>#DIV/0!</v>
      </c>
      <c r="N209" s="53"/>
      <c r="O209" s="53"/>
      <c r="P209" s="53"/>
      <c r="Q209" s="53"/>
      <c r="R209" s="53"/>
      <c r="S209" s="53"/>
      <c r="T209" s="53"/>
      <c r="U209" s="53" t="e">
        <f>U208/U207*10</f>
        <v>#DIV/0!</v>
      </c>
      <c r="V209" s="53"/>
      <c r="W209" s="53"/>
      <c r="X209" s="53"/>
      <c r="Y209" s="53"/>
      <c r="Z209" s="53"/>
      <c r="AA209" s="53"/>
      <c r="AB209" s="53"/>
      <c r="AC209" s="53" t="e">
        <f>AC208/AC207*10</f>
        <v>#DIV/0!</v>
      </c>
      <c r="AD209" s="53"/>
      <c r="AE209" s="53"/>
      <c r="AF209" s="53"/>
      <c r="AG209" s="53"/>
    </row>
    <row r="210" spans="1:33" s="11" customFormat="1" ht="30" hidden="1" customHeight="1" x14ac:dyDescent="0.2">
      <c r="A210" s="50" t="s">
        <v>71</v>
      </c>
      <c r="B210" s="20"/>
      <c r="C210" s="23">
        <f>SUM(E210:AG210)</f>
        <v>0</v>
      </c>
      <c r="D210" s="13" t="e">
        <f t="shared" si="38"/>
        <v>#DIV/0!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52"/>
      <c r="R210" s="52"/>
      <c r="S210" s="5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</row>
    <row r="211" spans="1:33" s="11" customFormat="1" ht="30" hidden="1" customHeight="1" x14ac:dyDescent="0.2">
      <c r="A211" s="50" t="s">
        <v>72</v>
      </c>
      <c r="B211" s="20"/>
      <c r="C211" s="23"/>
      <c r="D211" s="13" t="e">
        <f>C211/B211</f>
        <v>#DIV/0!</v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</row>
    <row r="212" spans="1:33" s="11" customFormat="1" ht="30" hidden="1" customHeight="1" x14ac:dyDescent="0.2">
      <c r="A212" s="50" t="s">
        <v>73</v>
      </c>
      <c r="B212" s="20"/>
      <c r="C212" s="23"/>
      <c r="D212" s="13" t="e">
        <f>C212/B212</f>
        <v>#DIV/0!</v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</row>
    <row r="213" spans="1:33" s="45" customFormat="1" ht="30" hidden="1" customHeight="1" x14ac:dyDescent="0.2">
      <c r="A213" s="27" t="s">
        <v>74</v>
      </c>
      <c r="B213" s="20"/>
      <c r="C213" s="23">
        <f>SUM(E213:AG213)</f>
        <v>0</v>
      </c>
      <c r="D213" s="13" t="e">
        <f>C213/B213</f>
        <v>#DIV/0!</v>
      </c>
      <c r="E213" s="34"/>
      <c r="F213" s="34"/>
      <c r="G213" s="34"/>
      <c r="H213" s="34"/>
      <c r="I213" s="34"/>
      <c r="J213" s="34"/>
      <c r="K213" s="78"/>
      <c r="L213" s="34"/>
      <c r="M213" s="34"/>
      <c r="N213" s="34"/>
      <c r="O213" s="34"/>
      <c r="P213" s="34"/>
      <c r="Q213" s="34"/>
      <c r="R213" s="78"/>
      <c r="S213" s="78"/>
      <c r="T213" s="34"/>
      <c r="U213" s="34"/>
      <c r="V213" s="78"/>
      <c r="W213" s="78"/>
      <c r="X213" s="34"/>
      <c r="Y213" s="34"/>
      <c r="Z213" s="34"/>
      <c r="AA213" s="34"/>
      <c r="AB213" s="78"/>
      <c r="AC213" s="34"/>
      <c r="AD213" s="78"/>
      <c r="AE213" s="78"/>
      <c r="AF213" s="78"/>
      <c r="AG213" s="34"/>
    </row>
    <row r="214" spans="1:33" s="45" customFormat="1" ht="30" hidden="1" customHeight="1" x14ac:dyDescent="0.2">
      <c r="A214" s="12" t="s">
        <v>75</v>
      </c>
      <c r="B214" s="67"/>
      <c r="C214" s="67" t="e">
        <f>C213/C216</f>
        <v>#DIV/0!</v>
      </c>
      <c r="D214" s="8"/>
      <c r="E214" s="25"/>
      <c r="F214" s="25"/>
      <c r="G214" s="25"/>
      <c r="H214" s="25"/>
      <c r="I214" s="25"/>
      <c r="J214" s="25"/>
      <c r="K214" s="77"/>
      <c r="L214" s="25"/>
      <c r="M214" s="25"/>
      <c r="N214" s="25"/>
      <c r="O214" s="25"/>
      <c r="P214" s="25"/>
      <c r="Q214" s="25"/>
      <c r="R214" s="77"/>
      <c r="S214" s="77"/>
      <c r="T214" s="25"/>
      <c r="U214" s="25"/>
      <c r="V214" s="77"/>
      <c r="W214" s="77"/>
      <c r="X214" s="25"/>
      <c r="Y214" s="25"/>
      <c r="Z214" s="25"/>
      <c r="AA214" s="25"/>
      <c r="AB214" s="77"/>
      <c r="AC214" s="25"/>
      <c r="AD214" s="77"/>
      <c r="AE214" s="77"/>
      <c r="AF214" s="77"/>
      <c r="AG214" s="25"/>
    </row>
    <row r="215" spans="1:33" s="11" customFormat="1" ht="30" hidden="1" customHeight="1" x14ac:dyDescent="0.2">
      <c r="A215" s="27" t="s">
        <v>76</v>
      </c>
      <c r="B215" s="20"/>
      <c r="C215" s="23">
        <f>SUM(E215:AG215)</f>
        <v>0</v>
      </c>
      <c r="D215" s="13" t="e">
        <f t="shared" ref="D215:D227" si="50">C215/B215</f>
        <v>#DIV/0!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1:33" s="11" customFormat="1" ht="30" hidden="1" customHeight="1" outlineLevel="1" x14ac:dyDescent="0.2">
      <c r="A216" s="27" t="s">
        <v>77</v>
      </c>
      <c r="B216" s="20"/>
      <c r="C216" s="20"/>
      <c r="D216" s="13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 spans="1:33" s="11" customFormat="1" ht="30" hidden="1" customHeight="1" outlineLevel="1" x14ac:dyDescent="0.2">
      <c r="A217" s="27" t="s">
        <v>78</v>
      </c>
      <c r="B217" s="20"/>
      <c r="C217" s="23">
        <f>SUM(E217:AG217)</f>
        <v>0</v>
      </c>
      <c r="D217" s="13" t="e">
        <f t="shared" si="50"/>
        <v>#DIV/0!</v>
      </c>
      <c r="E217" s="34"/>
      <c r="F217" s="34"/>
      <c r="G217" s="34"/>
      <c r="H217" s="34"/>
      <c r="I217" s="34"/>
      <c r="J217" s="34"/>
      <c r="K217" s="78"/>
      <c r="L217" s="34"/>
      <c r="M217" s="34"/>
      <c r="N217" s="34"/>
      <c r="O217" s="34"/>
      <c r="P217" s="34"/>
      <c r="Q217" s="34"/>
      <c r="R217" s="78"/>
      <c r="S217" s="78"/>
      <c r="T217" s="34"/>
      <c r="U217" s="34"/>
      <c r="V217" s="78"/>
      <c r="W217" s="78"/>
      <c r="X217" s="34"/>
      <c r="Y217" s="34"/>
      <c r="Z217" s="34"/>
      <c r="AA217" s="34"/>
      <c r="AB217" s="78"/>
      <c r="AC217" s="34"/>
      <c r="AD217" s="78"/>
      <c r="AE217" s="78"/>
      <c r="AF217" s="78"/>
      <c r="AG217" s="34"/>
    </row>
    <row r="218" spans="1:33" s="11" customFormat="1" ht="30" hidden="1" customHeight="1" x14ac:dyDescent="0.2">
      <c r="A218" s="12" t="s">
        <v>5</v>
      </c>
      <c r="B218" s="68" t="e">
        <f>B217/B216</f>
        <v>#DIV/0!</v>
      </c>
      <c r="C218" s="68" t="e">
        <f>C217/C216</f>
        <v>#DIV/0!</v>
      </c>
      <c r="D218" s="13"/>
      <c r="E218" s="14" t="e">
        <f>E217/E216</f>
        <v>#DIV/0!</v>
      </c>
      <c r="F218" s="14" t="e">
        <f t="shared" ref="F218:AG218" si="51">F217/F216</f>
        <v>#DIV/0!</v>
      </c>
      <c r="G218" s="14" t="e">
        <f t="shared" si="51"/>
        <v>#DIV/0!</v>
      </c>
      <c r="H218" s="14" t="e">
        <f t="shared" si="51"/>
        <v>#DIV/0!</v>
      </c>
      <c r="I218" s="14" t="e">
        <f t="shared" si="51"/>
        <v>#DIV/0!</v>
      </c>
      <c r="J218" s="14" t="e">
        <f t="shared" si="51"/>
        <v>#DIV/0!</v>
      </c>
      <c r="K218" s="14"/>
      <c r="L218" s="14" t="e">
        <f t="shared" si="51"/>
        <v>#DIV/0!</v>
      </c>
      <c r="M218" s="14" t="e">
        <f t="shared" si="51"/>
        <v>#DIV/0!</v>
      </c>
      <c r="N218" s="14" t="e">
        <f t="shared" si="51"/>
        <v>#DIV/0!</v>
      </c>
      <c r="O218" s="14" t="e">
        <f t="shared" si="51"/>
        <v>#DIV/0!</v>
      </c>
      <c r="P218" s="14" t="e">
        <f t="shared" si="51"/>
        <v>#DIV/0!</v>
      </c>
      <c r="Q218" s="14" t="e">
        <f t="shared" si="51"/>
        <v>#DIV/0!</v>
      </c>
      <c r="R218" s="14"/>
      <c r="S218" s="14"/>
      <c r="T218" s="14" t="e">
        <f t="shared" si="51"/>
        <v>#DIV/0!</v>
      </c>
      <c r="U218" s="14" t="e">
        <f t="shared" si="51"/>
        <v>#DIV/0!</v>
      </c>
      <c r="V218" s="14"/>
      <c r="W218" s="14"/>
      <c r="X218" s="14" t="e">
        <f t="shared" si="51"/>
        <v>#DIV/0!</v>
      </c>
      <c r="Y218" s="14" t="e">
        <f t="shared" si="51"/>
        <v>#DIV/0!</v>
      </c>
      <c r="Z218" s="14" t="e">
        <f t="shared" si="51"/>
        <v>#DIV/0!</v>
      </c>
      <c r="AA218" s="14" t="e">
        <f t="shared" si="51"/>
        <v>#DIV/0!</v>
      </c>
      <c r="AB218" s="14"/>
      <c r="AC218" s="14" t="e">
        <f t="shared" si="51"/>
        <v>#DIV/0!</v>
      </c>
      <c r="AD218" s="14"/>
      <c r="AE218" s="14"/>
      <c r="AF218" s="14"/>
      <c r="AG218" s="14" t="e">
        <f t="shared" si="51"/>
        <v>#DIV/0!</v>
      </c>
    </row>
    <row r="219" spans="1:33" s="11" customFormat="1" ht="30" hidden="1" customHeight="1" x14ac:dyDescent="0.2">
      <c r="A219" s="10" t="s">
        <v>79</v>
      </c>
      <c r="B219" s="22"/>
      <c r="C219" s="22">
        <f>SUM(E219:AG219)</f>
        <v>0</v>
      </c>
      <c r="D219" s="13" t="e">
        <f t="shared" si="50"/>
        <v>#DIV/0!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 spans="1:33" s="11" customFormat="1" ht="30" hidden="1" customHeight="1" x14ac:dyDescent="0.2">
      <c r="A220" s="10" t="s">
        <v>80</v>
      </c>
      <c r="B220" s="22"/>
      <c r="C220" s="22">
        <f>SUM(E220:AG220)</f>
        <v>0</v>
      </c>
      <c r="D220" s="13" t="e">
        <f t="shared" si="50"/>
        <v>#DIV/0!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 spans="1:33" s="11" customFormat="1" ht="30" hidden="1" customHeight="1" x14ac:dyDescent="0.2">
      <c r="A221" s="27" t="s">
        <v>92</v>
      </c>
      <c r="B221" s="20"/>
      <c r="C221" s="23">
        <f>SUM(E221:AG221)</f>
        <v>0</v>
      </c>
      <c r="D221" s="13" t="e">
        <f t="shared" si="50"/>
        <v>#DIV/0!</v>
      </c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</row>
    <row r="222" spans="1:33" s="45" customFormat="1" ht="30" hidden="1" customHeight="1" outlineLevel="1" x14ac:dyDescent="0.2">
      <c r="A222" s="10" t="s">
        <v>106</v>
      </c>
      <c r="B222" s="23"/>
      <c r="C222" s="23">
        <f>SUM(E222:AG222)</f>
        <v>99083</v>
      </c>
      <c r="D222" s="13" t="e">
        <f t="shared" si="50"/>
        <v>#DIV/0!</v>
      </c>
      <c r="E222" s="26">
        <v>1366</v>
      </c>
      <c r="F222" s="26">
        <v>2847</v>
      </c>
      <c r="G222" s="26">
        <v>5196</v>
      </c>
      <c r="H222" s="26">
        <v>6543</v>
      </c>
      <c r="I222" s="26">
        <v>7357</v>
      </c>
      <c r="J222" s="26">
        <v>5788</v>
      </c>
      <c r="K222" s="26"/>
      <c r="L222" s="26">
        <v>3545</v>
      </c>
      <c r="M222" s="26">
        <v>5170</v>
      </c>
      <c r="N222" s="26">
        <v>3029</v>
      </c>
      <c r="O222" s="26">
        <v>3517</v>
      </c>
      <c r="P222" s="26">
        <v>3888</v>
      </c>
      <c r="Q222" s="26">
        <v>6744</v>
      </c>
      <c r="R222" s="26"/>
      <c r="S222" s="26"/>
      <c r="T222" s="26">
        <v>6037</v>
      </c>
      <c r="U222" s="26">
        <v>3845</v>
      </c>
      <c r="V222" s="26"/>
      <c r="W222" s="26"/>
      <c r="X222" s="26">
        <v>3946</v>
      </c>
      <c r="Y222" s="26">
        <v>5043</v>
      </c>
      <c r="Z222" s="26">
        <v>1351</v>
      </c>
      <c r="AA222" s="26">
        <v>8708</v>
      </c>
      <c r="AB222" s="26"/>
      <c r="AC222" s="26">
        <v>9901</v>
      </c>
      <c r="AD222" s="26"/>
      <c r="AE222" s="26"/>
      <c r="AF222" s="26"/>
      <c r="AG222" s="26">
        <v>5262</v>
      </c>
    </row>
    <row r="223" spans="1:33" s="58" customFormat="1" ht="30" hidden="1" customHeight="1" outlineLevel="1" x14ac:dyDescent="0.2">
      <c r="A223" s="27" t="s">
        <v>81</v>
      </c>
      <c r="B223" s="23"/>
      <c r="C223" s="23">
        <f>SUM(E223:AG223)</f>
        <v>97581</v>
      </c>
      <c r="D223" s="13" t="e">
        <f t="shared" si="50"/>
        <v>#DIV/0!</v>
      </c>
      <c r="E223" s="32">
        <v>1366</v>
      </c>
      <c r="F223" s="32">
        <v>2847</v>
      </c>
      <c r="G223" s="32">
        <v>5196</v>
      </c>
      <c r="H223" s="32">
        <v>6543</v>
      </c>
      <c r="I223" s="32">
        <v>7250</v>
      </c>
      <c r="J223" s="32">
        <v>5539</v>
      </c>
      <c r="K223" s="32"/>
      <c r="L223" s="32">
        <v>3467</v>
      </c>
      <c r="M223" s="32">
        <v>5170</v>
      </c>
      <c r="N223" s="32">
        <v>3029</v>
      </c>
      <c r="O223" s="32">
        <v>3517</v>
      </c>
      <c r="P223" s="32">
        <v>3752</v>
      </c>
      <c r="Q223" s="32">
        <v>6565</v>
      </c>
      <c r="R223" s="32"/>
      <c r="S223" s="32"/>
      <c r="T223" s="32">
        <v>6037</v>
      </c>
      <c r="U223" s="32">
        <v>3845</v>
      </c>
      <c r="V223" s="32"/>
      <c r="W223" s="32"/>
      <c r="X223" s="32">
        <v>3946</v>
      </c>
      <c r="Y223" s="32">
        <v>5043</v>
      </c>
      <c r="Z223" s="32">
        <v>1351</v>
      </c>
      <c r="AA223" s="32">
        <v>8708</v>
      </c>
      <c r="AB223" s="32"/>
      <c r="AC223" s="32">
        <v>9350</v>
      </c>
      <c r="AD223" s="32"/>
      <c r="AE223" s="32"/>
      <c r="AF223" s="32"/>
      <c r="AG223" s="32">
        <v>5060</v>
      </c>
    </row>
    <row r="224" spans="1:33" s="45" customFormat="1" ht="30" hidden="1" customHeight="1" x14ac:dyDescent="0.2">
      <c r="A224" s="10" t="s">
        <v>82</v>
      </c>
      <c r="B224" s="47"/>
      <c r="C224" s="47">
        <f>C223/C222</f>
        <v>0.98484099189568342</v>
      </c>
      <c r="D224" s="13" t="e">
        <f t="shared" si="50"/>
        <v>#DIV/0!</v>
      </c>
      <c r="E224" s="60">
        <f t="shared" ref="E224:AG224" si="52">E223/E222</f>
        <v>1</v>
      </c>
      <c r="F224" s="60">
        <f t="shared" si="52"/>
        <v>1</v>
      </c>
      <c r="G224" s="60">
        <f t="shared" si="52"/>
        <v>1</v>
      </c>
      <c r="H224" s="60">
        <f t="shared" si="52"/>
        <v>1</v>
      </c>
      <c r="I224" s="60">
        <f t="shared" si="52"/>
        <v>0.98545602827239365</v>
      </c>
      <c r="J224" s="60">
        <f t="shared" si="52"/>
        <v>0.95697995853489981</v>
      </c>
      <c r="K224" s="60"/>
      <c r="L224" s="60">
        <f t="shared" si="52"/>
        <v>0.97799717912552886</v>
      </c>
      <c r="M224" s="60">
        <f t="shared" si="52"/>
        <v>1</v>
      </c>
      <c r="N224" s="60">
        <f t="shared" si="52"/>
        <v>1</v>
      </c>
      <c r="O224" s="60">
        <f t="shared" si="52"/>
        <v>1</v>
      </c>
      <c r="P224" s="60">
        <f t="shared" si="52"/>
        <v>0.96502057613168724</v>
      </c>
      <c r="Q224" s="60">
        <f t="shared" si="52"/>
        <v>0.9734578884934757</v>
      </c>
      <c r="R224" s="60"/>
      <c r="S224" s="60"/>
      <c r="T224" s="60">
        <f t="shared" si="52"/>
        <v>1</v>
      </c>
      <c r="U224" s="60">
        <f t="shared" si="52"/>
        <v>1</v>
      </c>
      <c r="V224" s="60"/>
      <c r="W224" s="60"/>
      <c r="X224" s="60">
        <f t="shared" si="52"/>
        <v>1</v>
      </c>
      <c r="Y224" s="60">
        <f t="shared" si="52"/>
        <v>1</v>
      </c>
      <c r="Z224" s="60">
        <f t="shared" si="52"/>
        <v>1</v>
      </c>
      <c r="AA224" s="60">
        <f t="shared" si="52"/>
        <v>1</v>
      </c>
      <c r="AB224" s="60"/>
      <c r="AC224" s="60">
        <f t="shared" si="52"/>
        <v>0.9443490556509444</v>
      </c>
      <c r="AD224" s="60"/>
      <c r="AE224" s="60"/>
      <c r="AF224" s="60"/>
      <c r="AG224" s="60">
        <f t="shared" si="52"/>
        <v>0.9616115545419992</v>
      </c>
    </row>
    <row r="225" spans="1:43" s="45" customFormat="1" ht="30" hidden="1" customHeight="1" outlineLevel="1" x14ac:dyDescent="0.2">
      <c r="A225" s="10" t="s">
        <v>83</v>
      </c>
      <c r="B225" s="23"/>
      <c r="C225" s="23">
        <f>SUM(E225:AG225)</f>
        <v>0</v>
      </c>
      <c r="D225" s="13" t="e">
        <f t="shared" si="50"/>
        <v>#DIV/0!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:43" s="58" customFormat="1" ht="30" hidden="1" customHeight="1" outlineLevel="1" x14ac:dyDescent="0.2">
      <c r="A226" s="27" t="s">
        <v>84</v>
      </c>
      <c r="B226" s="20"/>
      <c r="C226" s="23">
        <f>SUM(E226:AG226)</f>
        <v>15489</v>
      </c>
      <c r="D226" s="13" t="e">
        <f t="shared" si="50"/>
        <v>#DIV/0!</v>
      </c>
      <c r="E226" s="44">
        <v>17</v>
      </c>
      <c r="F226" s="32">
        <v>360</v>
      </c>
      <c r="G226" s="32">
        <v>2381</v>
      </c>
      <c r="H226" s="32">
        <v>435</v>
      </c>
      <c r="I226" s="32">
        <v>387</v>
      </c>
      <c r="J226" s="32">
        <v>1130</v>
      </c>
      <c r="K226" s="32"/>
      <c r="L226" s="32"/>
      <c r="M226" s="32">
        <v>1360</v>
      </c>
      <c r="N226" s="32">
        <v>202</v>
      </c>
      <c r="O226" s="32">
        <v>581</v>
      </c>
      <c r="P226" s="44">
        <v>217</v>
      </c>
      <c r="Q226" s="32">
        <v>663</v>
      </c>
      <c r="R226" s="32"/>
      <c r="S226" s="32"/>
      <c r="T226" s="32">
        <v>1813</v>
      </c>
      <c r="U226" s="32">
        <v>170</v>
      </c>
      <c r="V226" s="32"/>
      <c r="W226" s="32"/>
      <c r="X226" s="32">
        <v>630</v>
      </c>
      <c r="Y226" s="32"/>
      <c r="Z226" s="32"/>
      <c r="AA226" s="32">
        <v>1225</v>
      </c>
      <c r="AB226" s="32"/>
      <c r="AC226" s="32">
        <v>3778</v>
      </c>
      <c r="AD226" s="32"/>
      <c r="AE226" s="32"/>
      <c r="AF226" s="32"/>
      <c r="AG226" s="32">
        <v>140</v>
      </c>
    </row>
    <row r="227" spans="1:43" s="45" customFormat="1" ht="30" hidden="1" customHeight="1" x14ac:dyDescent="0.2">
      <c r="A227" s="10" t="s">
        <v>85</v>
      </c>
      <c r="B227" s="13"/>
      <c r="C227" s="13" t="e">
        <f>C226/C225</f>
        <v>#DIV/0!</v>
      </c>
      <c r="D227" s="13" t="e">
        <f t="shared" si="50"/>
        <v>#DIV/0!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43" s="45" customFormat="1" ht="30" hidden="1" customHeight="1" x14ac:dyDescent="0.2">
      <c r="A228" s="12" t="s">
        <v>86</v>
      </c>
      <c r="B228" s="20"/>
      <c r="C228" s="23"/>
      <c r="D228" s="23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</row>
    <row r="229" spans="1:43" s="58" customFormat="1" ht="30" hidden="1" customHeight="1" outlineLevel="1" x14ac:dyDescent="0.2">
      <c r="A229" s="50" t="s">
        <v>87</v>
      </c>
      <c r="B229" s="20"/>
      <c r="C229" s="23">
        <f>SUM(E229:AG229)</f>
        <v>0</v>
      </c>
      <c r="D229" s="8" t="e">
        <f t="shared" ref="D229:D235" si="53">C229/B229</f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</row>
    <row r="230" spans="1:43" s="45" customFormat="1" ht="30" hidden="1" customHeight="1" outlineLevel="1" x14ac:dyDescent="0.2">
      <c r="A230" s="12" t="s">
        <v>88</v>
      </c>
      <c r="B230" s="20"/>
      <c r="C230" s="23">
        <f>SUM(E230:AG230)</f>
        <v>0</v>
      </c>
      <c r="D230" s="8" t="e">
        <f t="shared" si="53"/>
        <v>#DIV/0!</v>
      </c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Q230" s="45" t="s">
        <v>0</v>
      </c>
    </row>
    <row r="231" spans="1:43" s="45" customFormat="1" ht="30" hidden="1" customHeight="1" outlineLevel="1" x14ac:dyDescent="0.2">
      <c r="A231" s="12" t="s">
        <v>89</v>
      </c>
      <c r="B231" s="23">
        <f>B229*0.45</f>
        <v>0</v>
      </c>
      <c r="C231" s="23">
        <f>C229*0.45</f>
        <v>0</v>
      </c>
      <c r="D231" s="8" t="e">
        <f t="shared" si="53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59"/>
    </row>
    <row r="232" spans="1:43" s="45" customFormat="1" ht="30" hidden="1" customHeight="1" x14ac:dyDescent="0.2">
      <c r="A232" s="12" t="s">
        <v>90</v>
      </c>
      <c r="B232" s="47" t="e">
        <f>B229/B230</f>
        <v>#DIV/0!</v>
      </c>
      <c r="C232" s="47" t="e">
        <f>C229/C230</f>
        <v>#DIV/0!</v>
      </c>
      <c r="D232" s="8"/>
      <c r="E232" s="60" t="e">
        <f t="shared" ref="E232:AG232" si="54">E229/E230</f>
        <v>#DIV/0!</v>
      </c>
      <c r="F232" s="60" t="e">
        <f t="shared" si="54"/>
        <v>#DIV/0!</v>
      </c>
      <c r="G232" s="60" t="e">
        <f t="shared" si="54"/>
        <v>#DIV/0!</v>
      </c>
      <c r="H232" s="60" t="e">
        <f t="shared" si="54"/>
        <v>#DIV/0!</v>
      </c>
      <c r="I232" s="60" t="e">
        <f t="shared" si="54"/>
        <v>#DIV/0!</v>
      </c>
      <c r="J232" s="60" t="e">
        <f t="shared" si="54"/>
        <v>#DIV/0!</v>
      </c>
      <c r="K232" s="60"/>
      <c r="L232" s="60" t="e">
        <f t="shared" si="54"/>
        <v>#DIV/0!</v>
      </c>
      <c r="M232" s="60" t="e">
        <f t="shared" si="54"/>
        <v>#DIV/0!</v>
      </c>
      <c r="N232" s="60" t="e">
        <f t="shared" si="54"/>
        <v>#DIV/0!</v>
      </c>
      <c r="O232" s="60" t="e">
        <f t="shared" si="54"/>
        <v>#DIV/0!</v>
      </c>
      <c r="P232" s="60" t="e">
        <f t="shared" si="54"/>
        <v>#DIV/0!</v>
      </c>
      <c r="Q232" s="60" t="e">
        <f t="shared" si="54"/>
        <v>#DIV/0!</v>
      </c>
      <c r="R232" s="60"/>
      <c r="S232" s="60"/>
      <c r="T232" s="60" t="e">
        <f t="shared" si="54"/>
        <v>#DIV/0!</v>
      </c>
      <c r="U232" s="60" t="e">
        <f t="shared" si="54"/>
        <v>#DIV/0!</v>
      </c>
      <c r="V232" s="60"/>
      <c r="W232" s="60"/>
      <c r="X232" s="60" t="e">
        <f t="shared" si="54"/>
        <v>#DIV/0!</v>
      </c>
      <c r="Y232" s="60" t="e">
        <f t="shared" si="54"/>
        <v>#DIV/0!</v>
      </c>
      <c r="Z232" s="60" t="e">
        <f t="shared" si="54"/>
        <v>#DIV/0!</v>
      </c>
      <c r="AA232" s="60" t="e">
        <f t="shared" si="54"/>
        <v>#DIV/0!</v>
      </c>
      <c r="AB232" s="60"/>
      <c r="AC232" s="60" t="e">
        <f t="shared" si="54"/>
        <v>#DIV/0!</v>
      </c>
      <c r="AD232" s="60"/>
      <c r="AE232" s="60"/>
      <c r="AF232" s="60"/>
      <c r="AG232" s="60" t="e">
        <f t="shared" si="54"/>
        <v>#DIV/0!</v>
      </c>
    </row>
    <row r="233" spans="1:43" s="58" customFormat="1" ht="30" hidden="1" customHeight="1" outlineLevel="1" x14ac:dyDescent="0.2">
      <c r="A233" s="50" t="s">
        <v>91</v>
      </c>
      <c r="B233" s="20"/>
      <c r="C233" s="23">
        <f>SUM(E233:AG233)</f>
        <v>0</v>
      </c>
      <c r="D233" s="8" t="e">
        <f t="shared" si="53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</row>
    <row r="234" spans="1:43" s="45" customFormat="1" ht="28.15" hidden="1" customHeight="1" outlineLevel="1" x14ac:dyDescent="0.2">
      <c r="A234" s="12" t="s">
        <v>88</v>
      </c>
      <c r="B234" s="20"/>
      <c r="C234" s="23">
        <f>SUM(E234:AG234)</f>
        <v>0</v>
      </c>
      <c r="D234" s="8" t="e">
        <f t="shared" si="53"/>
        <v>#DIV/0!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:43" s="45" customFormat="1" ht="27" hidden="1" customHeight="1" outlineLevel="1" x14ac:dyDescent="0.2">
      <c r="A235" s="12" t="s">
        <v>89</v>
      </c>
      <c r="B235" s="23">
        <f>B233*0.3</f>
        <v>0</v>
      </c>
      <c r="C235" s="23">
        <f>C233*0.3</f>
        <v>0</v>
      </c>
      <c r="D235" s="8" t="e">
        <f t="shared" si="53"/>
        <v>#DIV/0!</v>
      </c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</row>
    <row r="236" spans="1:43" s="58" customFormat="1" ht="30" hidden="1" customHeight="1" x14ac:dyDescent="0.2">
      <c r="A236" s="12" t="s">
        <v>90</v>
      </c>
      <c r="B236" s="8" t="e">
        <f>B233/B234</f>
        <v>#DIV/0!</v>
      </c>
      <c r="C236" s="8" t="e">
        <f>C233/C234</f>
        <v>#DIV/0!</v>
      </c>
      <c r="D236" s="8"/>
      <c r="E236" s="25" t="e">
        <f t="shared" ref="E236:AG236" si="55">E233/E234</f>
        <v>#DIV/0!</v>
      </c>
      <c r="F236" s="25" t="e">
        <f t="shared" si="55"/>
        <v>#DIV/0!</v>
      </c>
      <c r="G236" s="25" t="e">
        <f t="shared" si="55"/>
        <v>#DIV/0!</v>
      </c>
      <c r="H236" s="25" t="e">
        <f t="shared" si="55"/>
        <v>#DIV/0!</v>
      </c>
      <c r="I236" s="25" t="e">
        <f t="shared" si="55"/>
        <v>#DIV/0!</v>
      </c>
      <c r="J236" s="25" t="e">
        <f t="shared" si="55"/>
        <v>#DIV/0!</v>
      </c>
      <c r="K236" s="77"/>
      <c r="L236" s="25" t="e">
        <f t="shared" si="55"/>
        <v>#DIV/0!</v>
      </c>
      <c r="M236" s="25" t="e">
        <f t="shared" si="55"/>
        <v>#DIV/0!</v>
      </c>
      <c r="N236" s="25" t="e">
        <f t="shared" si="55"/>
        <v>#DIV/0!</v>
      </c>
      <c r="O236" s="25" t="e">
        <f t="shared" si="55"/>
        <v>#DIV/0!</v>
      </c>
      <c r="P236" s="25" t="e">
        <f t="shared" si="55"/>
        <v>#DIV/0!</v>
      </c>
      <c r="Q236" s="25" t="e">
        <f t="shared" si="55"/>
        <v>#DIV/0!</v>
      </c>
      <c r="R236" s="77"/>
      <c r="S236" s="77"/>
      <c r="T236" s="25" t="e">
        <f t="shared" si="55"/>
        <v>#DIV/0!</v>
      </c>
      <c r="U236" s="25" t="e">
        <f t="shared" si="55"/>
        <v>#DIV/0!</v>
      </c>
      <c r="V236" s="77"/>
      <c r="W236" s="77"/>
      <c r="X236" s="25" t="e">
        <f t="shared" si="55"/>
        <v>#DIV/0!</v>
      </c>
      <c r="Y236" s="25" t="e">
        <f t="shared" si="55"/>
        <v>#DIV/0!</v>
      </c>
      <c r="Z236" s="25" t="e">
        <f t="shared" si="55"/>
        <v>#DIV/0!</v>
      </c>
      <c r="AA236" s="25" t="e">
        <f t="shared" si="55"/>
        <v>#DIV/0!</v>
      </c>
      <c r="AB236" s="77"/>
      <c r="AC236" s="25" t="e">
        <f t="shared" si="55"/>
        <v>#DIV/0!</v>
      </c>
      <c r="AD236" s="77"/>
      <c r="AE236" s="77"/>
      <c r="AF236" s="77"/>
      <c r="AG236" s="25" t="e">
        <f t="shared" si="55"/>
        <v>#DIV/0!</v>
      </c>
    </row>
  </sheetData>
  <dataConsolidate/>
  <mergeCells count="35">
    <mergeCell ref="K7:K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D4:D8"/>
    <mergeCell ref="Q7:Q8"/>
    <mergeCell ref="S7:S8"/>
    <mergeCell ref="E4:AG6"/>
    <mergeCell ref="W7:W8"/>
    <mergeCell ref="AB7:AB8"/>
    <mergeCell ref="AF7:AF8"/>
    <mergeCell ref="P7:P8"/>
    <mergeCell ref="T7:T8"/>
    <mergeCell ref="U7:U8"/>
    <mergeCell ref="AD7:AD8"/>
    <mergeCell ref="V7:V8"/>
    <mergeCell ref="R7:R8"/>
    <mergeCell ref="AE7:AE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2022-08-23T10:47:29Z</cp:lastPrinted>
  <dcterms:created xsi:type="dcterms:W3CDTF">2017-06-08T05:54:08Z</dcterms:created>
  <dcterms:modified xsi:type="dcterms:W3CDTF">2022-08-24T07:59:38Z</dcterms:modified>
</cp:coreProperties>
</file>