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AppData\Local\Microsoft\Windows\Temporary Internet Files\Content.Outlook\EYCWA23X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оперативка!$A$2:$AI$115</definedName>
  </definedNames>
  <calcPr calcId="152511"/>
</workbook>
</file>

<file path=xl/calcChain.xml><?xml version="1.0" encoding="utf-8"?>
<calcChain xmlns="http://schemas.openxmlformats.org/spreadsheetml/2006/main">
  <c r="C55" i="1" l="1"/>
  <c r="C56" i="1" l="1"/>
  <c r="C58" i="1" l="1"/>
  <c r="T48" i="1" l="1"/>
  <c r="L48" i="1"/>
  <c r="C46" i="1"/>
  <c r="F47" i="1"/>
  <c r="F48" i="1" s="1"/>
  <c r="C53" i="1"/>
  <c r="H47" i="1" l="1"/>
  <c r="H48" i="1" s="1"/>
  <c r="C52" i="1"/>
  <c r="D52" i="1" s="1"/>
  <c r="C59" i="1" l="1"/>
  <c r="C57" i="1"/>
  <c r="C54" i="1"/>
  <c r="D54" i="1" s="1"/>
  <c r="C51" i="1"/>
  <c r="D51" i="1" s="1"/>
  <c r="C50" i="1"/>
  <c r="D50" i="1" s="1"/>
  <c r="C49" i="1"/>
  <c r="D49" i="1" s="1"/>
  <c r="C45" i="1"/>
  <c r="D45" i="1" s="1"/>
  <c r="C44" i="1"/>
  <c r="C43" i="1"/>
  <c r="C42" i="1"/>
  <c r="C41" i="1"/>
  <c r="C39" i="1"/>
  <c r="C37" i="1"/>
  <c r="C36" i="1"/>
  <c r="C35" i="1"/>
  <c r="C29" i="1"/>
  <c r="C11" i="1"/>
  <c r="C38" i="1" l="1"/>
  <c r="C40" i="1"/>
  <c r="AI47" i="1"/>
  <c r="AI48" i="1" s="1"/>
  <c r="AH47" i="1"/>
  <c r="AH48" i="1" s="1"/>
  <c r="AG47" i="1"/>
  <c r="AG48" i="1" s="1"/>
  <c r="AF47" i="1"/>
  <c r="AF48" i="1" s="1"/>
  <c r="AE47" i="1"/>
  <c r="AE48" i="1" s="1"/>
  <c r="AD47" i="1"/>
  <c r="AD48" i="1" s="1"/>
  <c r="AC47" i="1"/>
  <c r="AC48" i="1" s="1"/>
  <c r="AB47" i="1"/>
  <c r="AB48" i="1" s="1"/>
  <c r="AA47" i="1"/>
  <c r="AA48" i="1" s="1"/>
  <c r="Z47" i="1"/>
  <c r="Z48" i="1" s="1"/>
  <c r="Y47" i="1"/>
  <c r="Y48" i="1" s="1"/>
  <c r="X47" i="1"/>
  <c r="X48" i="1" s="1"/>
  <c r="W47" i="1"/>
  <c r="W48" i="1" s="1"/>
  <c r="V47" i="1"/>
  <c r="V48" i="1" s="1"/>
  <c r="U47" i="1"/>
  <c r="U48" i="1" s="1"/>
  <c r="S47" i="1"/>
  <c r="S48" i="1" s="1"/>
  <c r="R47" i="1"/>
  <c r="R48" i="1" s="1"/>
  <c r="Q47" i="1"/>
  <c r="Q48" i="1" s="1"/>
  <c r="P47" i="1"/>
  <c r="P48" i="1" s="1"/>
  <c r="O47" i="1"/>
  <c r="O48" i="1" s="1"/>
  <c r="N47" i="1"/>
  <c r="N48" i="1" s="1"/>
  <c r="M47" i="1"/>
  <c r="M48" i="1" s="1"/>
  <c r="K47" i="1"/>
  <c r="K48" i="1" s="1"/>
  <c r="J47" i="1"/>
  <c r="J48" i="1" s="1"/>
  <c r="I47" i="1"/>
  <c r="I48" i="1" s="1"/>
  <c r="G47" i="1"/>
  <c r="G48" i="1" s="1"/>
  <c r="E47" i="1"/>
  <c r="E48" i="1" s="1"/>
  <c r="C47" i="1" l="1"/>
  <c r="B16" i="1"/>
  <c r="D47" i="1" l="1"/>
  <c r="C48" i="1"/>
  <c r="B38" i="1"/>
  <c r="D44" i="1" l="1"/>
  <c r="D43" i="1"/>
  <c r="U38" i="1" l="1"/>
  <c r="S38" i="1"/>
  <c r="R38" i="1"/>
  <c r="D42" i="1" l="1"/>
  <c r="G60" i="1" l="1"/>
  <c r="F60" i="1"/>
  <c r="E60" i="1"/>
  <c r="V38" i="1" l="1"/>
  <c r="D36" i="1"/>
  <c r="D37" i="1" l="1"/>
  <c r="C60" i="1"/>
  <c r="H34" i="1" l="1"/>
  <c r="E34" i="1" l="1"/>
  <c r="C34" i="1" s="1"/>
  <c r="C22" i="1"/>
  <c r="D22" i="1" s="1"/>
  <c r="C28" i="1"/>
  <c r="U32" i="1" l="1"/>
  <c r="AG32" i="1" l="1"/>
  <c r="AD17" i="1" l="1"/>
  <c r="B33" i="1" l="1"/>
  <c r="B32" i="1"/>
  <c r="B30" i="1"/>
  <c r="D15" i="1"/>
  <c r="AI16" i="1" l="1"/>
  <c r="AH16" i="1"/>
  <c r="AG17" i="1"/>
  <c r="AF16" i="1"/>
  <c r="AE16" i="1"/>
  <c r="AC16" i="1"/>
  <c r="AB16" i="1"/>
  <c r="AA16" i="1"/>
  <c r="Z16" i="1"/>
  <c r="W17" i="1"/>
  <c r="V17" i="1"/>
  <c r="U17" i="1"/>
  <c r="S17" i="1"/>
  <c r="R17" i="1"/>
  <c r="Q17" i="1"/>
  <c r="O17" i="1"/>
  <c r="N17" i="1"/>
  <c r="M17" i="1"/>
  <c r="K16" i="1"/>
  <c r="K17" i="1" s="1"/>
  <c r="J17" i="1"/>
  <c r="I16" i="1"/>
  <c r="I17" i="1" s="1"/>
  <c r="AI23" i="1"/>
  <c r="AH23" i="1"/>
  <c r="AF23" i="1"/>
  <c r="AE23" i="1"/>
  <c r="AC23" i="1"/>
  <c r="AB23" i="1"/>
  <c r="AA23" i="1"/>
  <c r="Z23" i="1"/>
  <c r="V23" i="1"/>
  <c r="K23" i="1"/>
  <c r="I23" i="1"/>
  <c r="AI33" i="1"/>
  <c r="AH33" i="1"/>
  <c r="AG33" i="1"/>
  <c r="AF33" i="1"/>
  <c r="AE33" i="1"/>
  <c r="AD33" i="1"/>
  <c r="AC33" i="1"/>
  <c r="AB33" i="1"/>
  <c r="AA33" i="1"/>
  <c r="Z33" i="1"/>
  <c r="W33" i="1"/>
  <c r="V33" i="1"/>
  <c r="U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I10" i="1"/>
  <c r="AH10" i="1"/>
  <c r="AF10" i="1"/>
  <c r="AE10" i="1"/>
  <c r="AC10" i="1"/>
  <c r="AB10" i="1"/>
  <c r="AA10" i="1"/>
  <c r="Z10" i="1"/>
  <c r="V10" i="1"/>
  <c r="K10" i="1"/>
  <c r="C14" i="1"/>
  <c r="D14" i="1" s="1"/>
  <c r="C20" i="1"/>
  <c r="D20" i="1" s="1"/>
  <c r="C26" i="1"/>
  <c r="D26" i="1" s="1"/>
  <c r="P32" i="1"/>
  <c r="O32" i="1"/>
  <c r="N32" i="1"/>
  <c r="M32" i="1"/>
  <c r="K32" i="1"/>
  <c r="J32" i="1"/>
  <c r="I32" i="1"/>
  <c r="H32" i="1"/>
  <c r="G32" i="1"/>
  <c r="F32" i="1"/>
  <c r="E32" i="1"/>
  <c r="C10" i="1" l="1"/>
  <c r="C32" i="1"/>
  <c r="C13" i="1"/>
  <c r="D13" i="1" s="1"/>
  <c r="C19" i="1"/>
  <c r="D19" i="1" s="1"/>
  <c r="C25" i="1"/>
  <c r="D25" i="1" s="1"/>
  <c r="H31" i="1"/>
  <c r="C31" i="1" s="1"/>
  <c r="C9" i="1" l="1"/>
  <c r="D9" i="1" s="1"/>
  <c r="D39" i="1" l="1"/>
  <c r="AI30" i="1"/>
  <c r="AH30" i="1"/>
  <c r="AG30" i="1"/>
  <c r="AF30" i="1"/>
  <c r="AE30" i="1"/>
  <c r="AD30" i="1"/>
  <c r="AC30" i="1"/>
  <c r="AB30" i="1"/>
  <c r="AA30" i="1"/>
  <c r="Z30" i="1"/>
  <c r="W30" i="1"/>
  <c r="V30" i="1"/>
  <c r="U30" i="1"/>
  <c r="S30" i="1"/>
  <c r="R30" i="1"/>
  <c r="Q30" i="1"/>
  <c r="P30" i="1"/>
  <c r="O30" i="1"/>
  <c r="N30" i="1"/>
  <c r="M30" i="1"/>
  <c r="K30" i="1"/>
  <c r="J30" i="1"/>
  <c r="I30" i="1"/>
  <c r="H30" i="1"/>
  <c r="G30" i="1"/>
  <c r="F30" i="1" l="1"/>
  <c r="E30" i="1"/>
  <c r="C24" i="1"/>
  <c r="D24" i="1" s="1"/>
  <c r="D23" i="1"/>
  <c r="C18" i="1"/>
  <c r="D18" i="1" s="1"/>
  <c r="C12" i="1"/>
  <c r="D12" i="1" s="1"/>
  <c r="C16" i="1"/>
  <c r="C30" i="1" l="1"/>
  <c r="D16" i="1"/>
  <c r="D10" i="1"/>
  <c r="C61" i="1" l="1"/>
  <c r="D61" i="1" s="1"/>
  <c r="C63" i="1"/>
  <c r="D63" i="1" s="1"/>
  <c r="C62" i="1"/>
  <c r="D62" i="1" s="1"/>
  <c r="C64" i="1" l="1"/>
  <c r="D64" i="1" s="1"/>
  <c r="B68" i="1" l="1"/>
  <c r="B79" i="1"/>
  <c r="F107" i="1" l="1"/>
  <c r="G107" i="1"/>
  <c r="H107" i="1"/>
  <c r="I107" i="1"/>
  <c r="J107" i="1"/>
  <c r="M107" i="1"/>
  <c r="N107" i="1"/>
  <c r="O107" i="1"/>
  <c r="P107" i="1"/>
  <c r="Q107" i="1"/>
  <c r="R107" i="1"/>
  <c r="V107" i="1"/>
  <c r="W107" i="1"/>
  <c r="Z107" i="1"/>
  <c r="AA107" i="1"/>
  <c r="AB107" i="1"/>
  <c r="AC107" i="1"/>
  <c r="AE107" i="1"/>
  <c r="AI107" i="1"/>
  <c r="E107" i="1"/>
  <c r="C108" i="1" l="1"/>
  <c r="D109" i="1"/>
  <c r="C111" i="1"/>
  <c r="D111" i="1" s="1"/>
  <c r="D112" i="1"/>
  <c r="D113" i="1"/>
  <c r="C114" i="1"/>
  <c r="D114" i="1" s="1"/>
  <c r="D116" i="1"/>
  <c r="D123" i="1"/>
  <c r="B124" i="1"/>
  <c r="C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B125" i="1"/>
  <c r="C125" i="1"/>
  <c r="E125" i="1"/>
  <c r="F125" i="1"/>
  <c r="G125" i="1"/>
  <c r="H125" i="1"/>
  <c r="I125" i="1"/>
  <c r="J125" i="1"/>
  <c r="M125" i="1"/>
  <c r="N125" i="1"/>
  <c r="O125" i="1"/>
  <c r="P125" i="1"/>
  <c r="Q125" i="1"/>
  <c r="R125" i="1"/>
  <c r="V125" i="1"/>
  <c r="W125" i="1"/>
  <c r="Z125" i="1"/>
  <c r="AA125" i="1"/>
  <c r="AB125" i="1"/>
  <c r="AC125" i="1"/>
  <c r="AE125" i="1"/>
  <c r="AI125" i="1"/>
  <c r="C126" i="1"/>
  <c r="D126" i="1" s="1"/>
  <c r="C127" i="1"/>
  <c r="D127" i="1" s="1"/>
  <c r="C128" i="1"/>
  <c r="D128" i="1" s="1"/>
  <c r="C129" i="1"/>
  <c r="D129" i="1" s="1"/>
  <c r="C130" i="1"/>
  <c r="C131" i="1" s="1"/>
  <c r="B131" i="1"/>
  <c r="E131" i="1"/>
  <c r="F131" i="1"/>
  <c r="G131" i="1"/>
  <c r="H131" i="1"/>
  <c r="I131" i="1"/>
  <c r="J131" i="1"/>
  <c r="M131" i="1"/>
  <c r="N131" i="1"/>
  <c r="O131" i="1"/>
  <c r="P131" i="1"/>
  <c r="Q131" i="1"/>
  <c r="R131" i="1"/>
  <c r="V131" i="1"/>
  <c r="W131" i="1"/>
  <c r="Z131" i="1"/>
  <c r="AA131" i="1"/>
  <c r="AB131" i="1"/>
  <c r="AC131" i="1"/>
  <c r="AE131" i="1"/>
  <c r="AI131" i="1"/>
  <c r="C132" i="1"/>
  <c r="D132" i="1" s="1"/>
  <c r="C133" i="1"/>
  <c r="D133" i="1" s="1"/>
  <c r="C134" i="1"/>
  <c r="D134" i="1" s="1"/>
  <c r="C135" i="1"/>
  <c r="D135" i="1" s="1"/>
  <c r="D136" i="1"/>
  <c r="C137" i="1"/>
  <c r="D137" i="1" s="1"/>
  <c r="B138" i="1"/>
  <c r="E138" i="1"/>
  <c r="F138" i="1"/>
  <c r="G138" i="1"/>
  <c r="H138" i="1"/>
  <c r="I138" i="1"/>
  <c r="J138" i="1"/>
  <c r="M138" i="1"/>
  <c r="N138" i="1"/>
  <c r="O138" i="1"/>
  <c r="P138" i="1"/>
  <c r="Q138" i="1"/>
  <c r="R138" i="1"/>
  <c r="V138" i="1"/>
  <c r="W138" i="1"/>
  <c r="Z138" i="1"/>
  <c r="AA138" i="1"/>
  <c r="AB138" i="1"/>
  <c r="AC138" i="1"/>
  <c r="AE138" i="1"/>
  <c r="AI138" i="1"/>
  <c r="C139" i="1"/>
  <c r="D139" i="1" s="1"/>
  <c r="C140" i="1"/>
  <c r="D140" i="1" s="1"/>
  <c r="C141" i="1"/>
  <c r="D141" i="1" s="1"/>
  <c r="C142" i="1"/>
  <c r="D142" i="1" s="1"/>
  <c r="B143" i="1"/>
  <c r="E143" i="1"/>
  <c r="F143" i="1"/>
  <c r="G143" i="1"/>
  <c r="H143" i="1"/>
  <c r="I143" i="1"/>
  <c r="J143" i="1"/>
  <c r="M143" i="1"/>
  <c r="N143" i="1"/>
  <c r="O143" i="1"/>
  <c r="P143" i="1"/>
  <c r="Q143" i="1"/>
  <c r="R143" i="1"/>
  <c r="V143" i="1"/>
  <c r="W143" i="1"/>
  <c r="Z143" i="1"/>
  <c r="AA143" i="1"/>
  <c r="AB143" i="1"/>
  <c r="AC143" i="1"/>
  <c r="AE143" i="1"/>
  <c r="AI143" i="1"/>
  <c r="B144" i="1"/>
  <c r="E144" i="1"/>
  <c r="F144" i="1"/>
  <c r="G144" i="1"/>
  <c r="H144" i="1"/>
  <c r="I144" i="1"/>
  <c r="J144" i="1"/>
  <c r="M144" i="1"/>
  <c r="N144" i="1"/>
  <c r="O144" i="1"/>
  <c r="P144" i="1"/>
  <c r="Q144" i="1"/>
  <c r="R144" i="1"/>
  <c r="V144" i="1"/>
  <c r="W144" i="1"/>
  <c r="Z144" i="1"/>
  <c r="AA144" i="1"/>
  <c r="AB144" i="1"/>
  <c r="AC144" i="1"/>
  <c r="AE144" i="1"/>
  <c r="AI144" i="1"/>
  <c r="B145" i="1"/>
  <c r="F145" i="1"/>
  <c r="G145" i="1"/>
  <c r="H145" i="1"/>
  <c r="I145" i="1"/>
  <c r="J145" i="1"/>
  <c r="M145" i="1"/>
  <c r="N145" i="1"/>
  <c r="O145" i="1"/>
  <c r="Q145" i="1"/>
  <c r="R145" i="1"/>
  <c r="W145" i="1"/>
  <c r="Z145" i="1"/>
  <c r="AA145" i="1"/>
  <c r="AE145" i="1"/>
  <c r="AI145" i="1"/>
  <c r="B146" i="1"/>
  <c r="E146" i="1"/>
  <c r="F146" i="1"/>
  <c r="G146" i="1"/>
  <c r="H146" i="1"/>
  <c r="I146" i="1"/>
  <c r="J146" i="1"/>
  <c r="M146" i="1"/>
  <c r="N146" i="1"/>
  <c r="O146" i="1"/>
  <c r="P146" i="1"/>
  <c r="Q146" i="1"/>
  <c r="R146" i="1"/>
  <c r="V146" i="1"/>
  <c r="W146" i="1"/>
  <c r="Z146" i="1"/>
  <c r="AA146" i="1"/>
  <c r="AB146" i="1"/>
  <c r="AC146" i="1"/>
  <c r="AE146" i="1"/>
  <c r="AI146" i="1"/>
  <c r="B147" i="1"/>
  <c r="E147" i="1"/>
  <c r="I147" i="1"/>
  <c r="V147" i="1"/>
  <c r="W147" i="1"/>
  <c r="AC147" i="1"/>
  <c r="C148" i="1"/>
  <c r="C149" i="1"/>
  <c r="H150" i="1"/>
  <c r="O150" i="1"/>
  <c r="R150" i="1"/>
  <c r="W150" i="1"/>
  <c r="AA150" i="1"/>
  <c r="AE150" i="1"/>
  <c r="C151" i="1"/>
  <c r="D151" i="1" s="1"/>
  <c r="C152" i="1"/>
  <c r="D152" i="1" s="1"/>
  <c r="C155" i="1"/>
  <c r="C157" i="1"/>
  <c r="C158" i="1" s="1"/>
  <c r="B158" i="1"/>
  <c r="E158" i="1"/>
  <c r="F158" i="1"/>
  <c r="G158" i="1"/>
  <c r="H158" i="1"/>
  <c r="I158" i="1"/>
  <c r="J158" i="1"/>
  <c r="M158" i="1"/>
  <c r="N158" i="1"/>
  <c r="O158" i="1"/>
  <c r="P158" i="1"/>
  <c r="Q158" i="1"/>
  <c r="R158" i="1"/>
  <c r="V158" i="1"/>
  <c r="W158" i="1"/>
  <c r="Z158" i="1"/>
  <c r="AA158" i="1"/>
  <c r="AB158" i="1"/>
  <c r="AC158" i="1"/>
  <c r="AE158" i="1"/>
  <c r="AI158" i="1"/>
  <c r="B159" i="1"/>
  <c r="E159" i="1"/>
  <c r="F159" i="1"/>
  <c r="G159" i="1"/>
  <c r="H159" i="1"/>
  <c r="I159" i="1"/>
  <c r="J159" i="1"/>
  <c r="M159" i="1"/>
  <c r="N159" i="1"/>
  <c r="O159" i="1"/>
  <c r="P159" i="1"/>
  <c r="Q159" i="1"/>
  <c r="R159" i="1"/>
  <c r="V159" i="1"/>
  <c r="W159" i="1"/>
  <c r="Z159" i="1"/>
  <c r="AA159" i="1"/>
  <c r="AB159" i="1"/>
  <c r="AC159" i="1"/>
  <c r="AE159" i="1"/>
  <c r="AI159" i="1"/>
  <c r="D160" i="1"/>
  <c r="C161" i="1"/>
  <c r="B162" i="1"/>
  <c r="E162" i="1"/>
  <c r="F162" i="1"/>
  <c r="G162" i="1"/>
  <c r="H162" i="1"/>
  <c r="I162" i="1"/>
  <c r="J162" i="1"/>
  <c r="M162" i="1"/>
  <c r="N162" i="1"/>
  <c r="O162" i="1"/>
  <c r="P162" i="1"/>
  <c r="Q162" i="1"/>
  <c r="R162" i="1"/>
  <c r="V162" i="1"/>
  <c r="W162" i="1"/>
  <c r="Z162" i="1"/>
  <c r="AA162" i="1"/>
  <c r="AB162" i="1"/>
  <c r="AC162" i="1"/>
  <c r="AE162" i="1"/>
  <c r="AI162" i="1"/>
  <c r="B163" i="1"/>
  <c r="E163" i="1"/>
  <c r="F163" i="1"/>
  <c r="G163" i="1"/>
  <c r="H163" i="1"/>
  <c r="I163" i="1"/>
  <c r="J163" i="1"/>
  <c r="M163" i="1"/>
  <c r="N163" i="1"/>
  <c r="O163" i="1"/>
  <c r="P163" i="1"/>
  <c r="Q163" i="1"/>
  <c r="R163" i="1"/>
  <c r="V163" i="1"/>
  <c r="W163" i="1"/>
  <c r="Z163" i="1"/>
  <c r="AA163" i="1"/>
  <c r="AB163" i="1"/>
  <c r="AC163" i="1"/>
  <c r="AE163" i="1"/>
  <c r="AI163" i="1"/>
  <c r="C164" i="1"/>
  <c r="C165" i="1"/>
  <c r="C167" i="1"/>
  <c r="B168" i="1"/>
  <c r="E168" i="1"/>
  <c r="F168" i="1"/>
  <c r="G168" i="1"/>
  <c r="H168" i="1"/>
  <c r="I168" i="1"/>
  <c r="J168" i="1"/>
  <c r="M168" i="1"/>
  <c r="N168" i="1"/>
  <c r="O168" i="1"/>
  <c r="P168" i="1"/>
  <c r="Q168" i="1"/>
  <c r="R168" i="1"/>
  <c r="W168" i="1"/>
  <c r="Z168" i="1"/>
  <c r="AA168" i="1"/>
  <c r="AB168" i="1"/>
  <c r="AC168" i="1"/>
  <c r="AE168" i="1"/>
  <c r="AI168" i="1"/>
  <c r="D169" i="1"/>
  <c r="C170" i="1"/>
  <c r="D170" i="1" s="1"/>
  <c r="B171" i="1"/>
  <c r="E171" i="1"/>
  <c r="F171" i="1"/>
  <c r="G171" i="1"/>
  <c r="H171" i="1"/>
  <c r="I171" i="1"/>
  <c r="J171" i="1"/>
  <c r="M171" i="1"/>
  <c r="N171" i="1"/>
  <c r="O171" i="1"/>
  <c r="Q171" i="1"/>
  <c r="R171" i="1"/>
  <c r="W171" i="1"/>
  <c r="Z171" i="1"/>
  <c r="AA171" i="1"/>
  <c r="AC171" i="1"/>
  <c r="AE171" i="1"/>
  <c r="AI171" i="1"/>
  <c r="B172" i="1"/>
  <c r="E172" i="1"/>
  <c r="F172" i="1"/>
  <c r="G172" i="1"/>
  <c r="H172" i="1"/>
  <c r="I172" i="1"/>
  <c r="J172" i="1"/>
  <c r="M172" i="1"/>
  <c r="N172" i="1"/>
  <c r="O172" i="1"/>
  <c r="P172" i="1"/>
  <c r="Q172" i="1"/>
  <c r="R172" i="1"/>
  <c r="W172" i="1"/>
  <c r="Z172" i="1"/>
  <c r="AA172" i="1"/>
  <c r="AB172" i="1"/>
  <c r="AC172" i="1"/>
  <c r="AE172" i="1"/>
  <c r="AI172" i="1"/>
  <c r="C173" i="1"/>
  <c r="D173" i="1" s="1"/>
  <c r="C174" i="1"/>
  <c r="D174" i="1" s="1"/>
  <c r="B175" i="1"/>
  <c r="G175" i="1"/>
  <c r="N175" i="1"/>
  <c r="AI175" i="1"/>
  <c r="C176" i="1"/>
  <c r="D176" i="1" s="1"/>
  <c r="C177" i="1"/>
  <c r="D177" i="1" s="1"/>
  <c r="B178" i="1"/>
  <c r="H178" i="1"/>
  <c r="P178" i="1"/>
  <c r="W178" i="1"/>
  <c r="Z178" i="1"/>
  <c r="AC178" i="1"/>
  <c r="C179" i="1"/>
  <c r="D179" i="1" s="1"/>
  <c r="C180" i="1"/>
  <c r="B181" i="1"/>
  <c r="O181" i="1"/>
  <c r="AA181" i="1"/>
  <c r="C182" i="1"/>
  <c r="D182" i="1" s="1"/>
  <c r="C183" i="1"/>
  <c r="D183" i="1" s="1"/>
  <c r="B184" i="1"/>
  <c r="E184" i="1"/>
  <c r="H184" i="1"/>
  <c r="I184" i="1"/>
  <c r="J184" i="1"/>
  <c r="M184" i="1"/>
  <c r="N184" i="1"/>
  <c r="O184" i="1"/>
  <c r="R184" i="1"/>
  <c r="V184" i="1"/>
  <c r="Z184" i="1"/>
  <c r="AA184" i="1"/>
  <c r="AB184" i="1"/>
  <c r="AC184" i="1"/>
  <c r="AE184" i="1"/>
  <c r="C185" i="1"/>
  <c r="C186" i="1"/>
  <c r="H187" i="1"/>
  <c r="I187" i="1"/>
  <c r="J187" i="1"/>
  <c r="M187" i="1"/>
  <c r="O187" i="1"/>
  <c r="V187" i="1"/>
  <c r="W187" i="1"/>
  <c r="AB187" i="1"/>
  <c r="AE187" i="1"/>
  <c r="C188" i="1"/>
  <c r="D188" i="1" s="1"/>
  <c r="C189" i="1"/>
  <c r="B190" i="1"/>
  <c r="V190" i="1"/>
  <c r="AA190" i="1"/>
  <c r="C191" i="1"/>
  <c r="D191" i="1" s="1"/>
  <c r="C192" i="1"/>
  <c r="D192" i="1" s="1"/>
  <c r="B193" i="1"/>
  <c r="G193" i="1"/>
  <c r="N193" i="1"/>
  <c r="C194" i="1"/>
  <c r="C195" i="1"/>
  <c r="B196" i="1"/>
  <c r="G196" i="1"/>
  <c r="J196" i="1"/>
  <c r="M196" i="1"/>
  <c r="N196" i="1"/>
  <c r="W196" i="1"/>
  <c r="AE196" i="1"/>
  <c r="C197" i="1"/>
  <c r="D197" i="1" s="1"/>
  <c r="D198" i="1"/>
  <c r="D199" i="1"/>
  <c r="C200" i="1"/>
  <c r="C201" i="1" s="1"/>
  <c r="C202" i="1"/>
  <c r="D202" i="1" s="1"/>
  <c r="C204" i="1"/>
  <c r="C205" i="1" s="1"/>
  <c r="B205" i="1"/>
  <c r="E205" i="1"/>
  <c r="F205" i="1"/>
  <c r="G205" i="1"/>
  <c r="H205" i="1"/>
  <c r="I205" i="1"/>
  <c r="J205" i="1"/>
  <c r="M205" i="1"/>
  <c r="N205" i="1"/>
  <c r="O205" i="1"/>
  <c r="P205" i="1"/>
  <c r="Q205" i="1"/>
  <c r="R205" i="1"/>
  <c r="V205" i="1"/>
  <c r="W205" i="1"/>
  <c r="Z205" i="1"/>
  <c r="AA205" i="1"/>
  <c r="AB205" i="1"/>
  <c r="AC205" i="1"/>
  <c r="AE205" i="1"/>
  <c r="AI205" i="1"/>
  <c r="C206" i="1"/>
  <c r="D206" i="1" s="1"/>
  <c r="C207" i="1"/>
  <c r="D207" i="1" s="1"/>
  <c r="C208" i="1"/>
  <c r="D208" i="1" s="1"/>
  <c r="C209" i="1"/>
  <c r="D209" i="1" s="1"/>
  <c r="C210" i="1"/>
  <c r="D210" i="1" s="1"/>
  <c r="E211" i="1"/>
  <c r="F211" i="1"/>
  <c r="G211" i="1"/>
  <c r="H211" i="1"/>
  <c r="I211" i="1"/>
  <c r="J211" i="1"/>
  <c r="M211" i="1"/>
  <c r="N211" i="1"/>
  <c r="O211" i="1"/>
  <c r="P211" i="1"/>
  <c r="Q211" i="1"/>
  <c r="R211" i="1"/>
  <c r="V211" i="1"/>
  <c r="W211" i="1"/>
  <c r="Z211" i="1"/>
  <c r="AA211" i="1"/>
  <c r="AB211" i="1"/>
  <c r="AC211" i="1"/>
  <c r="AE211" i="1"/>
  <c r="AI211" i="1"/>
  <c r="C212" i="1"/>
  <c r="D212" i="1" s="1"/>
  <c r="C213" i="1"/>
  <c r="C216" i="1"/>
  <c r="D216" i="1" s="1"/>
  <c r="C217" i="1"/>
  <c r="D217" i="1" s="1"/>
  <c r="B218" i="1"/>
  <c r="B219" i="1"/>
  <c r="E219" i="1"/>
  <c r="F219" i="1"/>
  <c r="G219" i="1"/>
  <c r="H219" i="1"/>
  <c r="I219" i="1"/>
  <c r="J219" i="1"/>
  <c r="M219" i="1"/>
  <c r="N219" i="1"/>
  <c r="O219" i="1"/>
  <c r="P219" i="1"/>
  <c r="Q219" i="1"/>
  <c r="R219" i="1"/>
  <c r="V219" i="1"/>
  <c r="W219" i="1"/>
  <c r="Z219" i="1"/>
  <c r="AA219" i="1"/>
  <c r="AB219" i="1"/>
  <c r="AC219" i="1"/>
  <c r="AE219" i="1"/>
  <c r="AI219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M223" i="1"/>
  <c r="N223" i="1"/>
  <c r="O223" i="1"/>
  <c r="P223" i="1"/>
  <c r="Q223" i="1"/>
  <c r="R223" i="1"/>
  <c r="V223" i="1"/>
  <c r="W223" i="1"/>
  <c r="Z223" i="1"/>
  <c r="AA223" i="1"/>
  <c r="AB223" i="1"/>
  <c r="AC223" i="1"/>
  <c r="AE223" i="1"/>
  <c r="AI223" i="1"/>
  <c r="C224" i="1"/>
  <c r="D224" i="1" s="1"/>
  <c r="C181" i="1" l="1"/>
  <c r="D181" i="1" s="1"/>
  <c r="D204" i="1"/>
  <c r="D200" i="1"/>
  <c r="D130" i="1"/>
  <c r="C218" i="1"/>
  <c r="D218" i="1" s="1"/>
  <c r="C214" i="1"/>
  <c r="D214" i="1" s="1"/>
  <c r="C143" i="1"/>
  <c r="D143" i="1" s="1"/>
  <c r="C222" i="1"/>
  <c r="D222" i="1" s="1"/>
  <c r="C163" i="1"/>
  <c r="D163" i="1" s="1"/>
  <c r="C190" i="1"/>
  <c r="D190" i="1" s="1"/>
  <c r="D180" i="1"/>
  <c r="C153" i="1"/>
  <c r="D153" i="1" s="1"/>
  <c r="C150" i="1"/>
  <c r="C138" i="1"/>
  <c r="C184" i="1"/>
  <c r="D184" i="1" s="1"/>
  <c r="C196" i="1"/>
  <c r="D196" i="1" s="1"/>
  <c r="D189" i="1"/>
  <c r="C187" i="1"/>
  <c r="C178" i="1"/>
  <c r="D178" i="1" s="1"/>
  <c r="C175" i="1"/>
  <c r="D175" i="1" s="1"/>
  <c r="C166" i="1"/>
  <c r="C168" i="1" s="1"/>
  <c r="C223" i="1"/>
  <c r="C219" i="1"/>
  <c r="D213" i="1"/>
  <c r="C193" i="1"/>
  <c r="D193" i="1" s="1"/>
  <c r="D167" i="1"/>
  <c r="D161" i="1"/>
  <c r="C159" i="1"/>
  <c r="D157" i="1"/>
  <c r="C107" i="1"/>
  <c r="C172" i="1"/>
  <c r="D172" i="1" s="1"/>
  <c r="C171" i="1"/>
  <c r="C145" i="1"/>
  <c r="D145" i="1" s="1"/>
  <c r="C144" i="1"/>
  <c r="D144" i="1" s="1"/>
  <c r="C211" i="1"/>
  <c r="D211" i="1" s="1"/>
  <c r="C162" i="1"/>
  <c r="C147" i="1"/>
  <c r="D147" i="1" s="1"/>
  <c r="C146" i="1"/>
  <c r="D146" i="1" s="1"/>
  <c r="C84" i="1"/>
  <c r="C85" i="1"/>
  <c r="C83" i="1" l="1"/>
  <c r="C74" i="1" l="1"/>
  <c r="C75" i="1"/>
  <c r="C76" i="1"/>
  <c r="C77" i="1"/>
  <c r="C78" i="1"/>
  <c r="C80" i="1"/>
  <c r="C81" i="1"/>
  <c r="C82" i="1"/>
  <c r="D103" i="1" l="1"/>
  <c r="D105" i="1"/>
  <c r="E68" i="1" l="1"/>
  <c r="C104" i="1" l="1"/>
  <c r="D104" i="1" s="1"/>
  <c r="C102" i="1"/>
  <c r="D102" i="1" s="1"/>
  <c r="C101" i="1"/>
  <c r="D101" i="1" s="1"/>
  <c r="C100" i="1"/>
  <c r="D100" i="1" s="1"/>
  <c r="C99" i="1"/>
  <c r="D99" i="1" s="1"/>
  <c r="C98" i="1"/>
  <c r="C97" i="1"/>
  <c r="D97" i="1" s="1"/>
  <c r="C96" i="1"/>
  <c r="C95" i="1"/>
  <c r="C94" i="1"/>
  <c r="C93" i="1"/>
  <c r="C92" i="1"/>
  <c r="C91" i="1"/>
  <c r="C90" i="1"/>
  <c r="C89" i="1"/>
  <c r="C88" i="1"/>
  <c r="C87" i="1"/>
  <c r="C86" i="1"/>
  <c r="AI79" i="1"/>
  <c r="AE79" i="1"/>
  <c r="AC79" i="1"/>
  <c r="AB79" i="1"/>
  <c r="AA79" i="1"/>
  <c r="Z79" i="1"/>
  <c r="W79" i="1"/>
  <c r="V79" i="1"/>
  <c r="R79" i="1"/>
  <c r="Q79" i="1"/>
  <c r="P79" i="1"/>
  <c r="O79" i="1"/>
  <c r="N79" i="1"/>
  <c r="M79" i="1"/>
  <c r="J79" i="1"/>
  <c r="I79" i="1"/>
  <c r="H79" i="1"/>
  <c r="G79" i="1"/>
  <c r="F79" i="1"/>
  <c r="E79" i="1"/>
  <c r="C79" i="1" s="1"/>
  <c r="C73" i="1"/>
  <c r="C72" i="1"/>
  <c r="C71" i="1"/>
  <c r="C70" i="1"/>
  <c r="C69" i="1"/>
  <c r="AI68" i="1"/>
  <c r="AE68" i="1"/>
  <c r="AB68" i="1"/>
  <c r="AA68" i="1"/>
  <c r="Z68" i="1"/>
  <c r="W68" i="1"/>
  <c r="V68" i="1"/>
  <c r="R68" i="1"/>
  <c r="Q68" i="1"/>
  <c r="P68" i="1"/>
  <c r="O68" i="1"/>
  <c r="N68" i="1"/>
  <c r="M68" i="1"/>
  <c r="J68" i="1"/>
  <c r="I68" i="1"/>
  <c r="H68" i="1"/>
  <c r="G68" i="1"/>
  <c r="F68" i="1"/>
  <c r="C67" i="1"/>
  <c r="C66" i="1"/>
  <c r="C65" i="1"/>
  <c r="C68" i="1" l="1"/>
  <c r="D84" i="1"/>
  <c r="D87" i="1"/>
  <c r="D86" i="1"/>
  <c r="D90" i="1"/>
</calcChain>
</file>

<file path=xl/sharedStrings.xml><?xml version="1.0" encoding="utf-8"?>
<sst xmlns="http://schemas.openxmlformats.org/spreadsheetml/2006/main" count="252" uniqueCount="195">
  <si>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</si>
  <si>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</si>
  <si>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</si>
  <si>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</si>
  <si>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</si>
  <si>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</si>
  <si>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</si>
  <si>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</si>
  <si>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</si>
  <si>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</si>
  <si>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</si>
  <si>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</si>
  <si>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</si>
  <si>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</si>
  <si>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</si>
  <si>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</si>
  <si>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</si>
  <si>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</si>
  <si>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</si>
  <si>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</si>
  <si>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</si>
  <si>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</si>
  <si>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</si>
  <si>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</si>
  <si>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</si>
  <si>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</si>
  <si>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</si>
  <si>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</si>
  <si>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</si>
  <si>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</si>
  <si>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</si>
  <si>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</si>
  <si>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</si>
  <si>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</si>
  <si>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</si>
  <si>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</si>
  <si>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</si>
  <si>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</si>
  <si>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</si>
  <si>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</si>
  <si>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</si>
  <si>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</si>
  <si>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</si>
  <si>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</si>
  <si>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</si>
  <si>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</si>
  <si>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</si>
  <si>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</si>
  <si>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</si>
  <si>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</si>
  <si>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</si>
  <si>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</si>
  <si>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</si>
  <si>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</si>
  <si>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</si>
  <si>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</si>
  <si>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</si>
  <si>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</si>
  <si>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</si>
  <si>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</si>
  <si>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</si>
  <si>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</si>
  <si>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</si>
  <si>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</si>
  <si>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</si>
  <si>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</si>
  <si>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</si>
  <si>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</si>
  <si>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</si>
  <si>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</si>
  <si>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</si>
  <si>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</si>
  <si>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</si>
  <si>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</si>
  <si>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</si>
  <si>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</si>
  <si>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</si>
  <si>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</si>
  <si>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</si>
  <si>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</si>
  <si>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</si>
  <si>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</si>
  <si>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</si>
  <si>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</si>
  <si>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</si>
  <si>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</si>
  <si>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</si>
  <si>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</si>
  <si>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</si>
  <si>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</si>
  <si>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</si>
  <si>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</si>
  <si>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</si>
  <si>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</si>
  <si>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</si>
  <si>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</si>
  <si>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</si>
  <si>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</si>
  <si>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</si>
  <si>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</si>
  <si>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</si>
  <si>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</si>
  <si>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</si>
  <si>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</si>
  <si>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</si>
  <si>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</si>
  <si>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</si>
  <si>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</si>
  <si>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</si>
  <si>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</si>
  <si>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</si>
  <si>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</si>
  <si>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</si>
  <si>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</si>
  <si>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</si>
  <si>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</si>
  <si>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</si>
  <si>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</si>
  <si>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</si>
  <si>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</si>
  <si>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</si>
  <si>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</si>
  <si>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</si>
  <si>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</si>
  <si>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</si>
  <si>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</si>
  <si>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</si>
  <si>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</si>
  <si>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</si>
  <si>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</si>
  <si>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</si>
  <si>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</si>
  <si>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</si>
  <si>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</si>
  <si>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</si>
  <si>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</si>
  <si>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</si>
  <si>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</si>
  <si>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</si>
  <si>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</si>
  <si>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</si>
  <si>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</si>
  <si>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</si>
  <si>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</si>
  <si>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</si>
  <si>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</si>
  <si>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</si>
  <si>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</si>
  <si>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</si>
  <si>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</si>
  <si>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</si>
  <si>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</si>
  <si>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</si>
  <si>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</si>
  <si>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в т.ч.пшеницы</t>
  </si>
  <si>
    <t>ржи</t>
  </si>
  <si>
    <t>овса</t>
  </si>
  <si>
    <t>ячменя</t>
  </si>
  <si>
    <t>КФХ Йель Андрей Анатольевич</t>
  </si>
  <si>
    <t>Работало комбайнов, ед</t>
  </si>
  <si>
    <t>горох</t>
  </si>
  <si>
    <t>ИП Михопаров С.Н.</t>
  </si>
  <si>
    <t>в % к плану</t>
  </si>
  <si>
    <t>фак.к.ед.</t>
  </si>
  <si>
    <t>План засыпки семян яровых зерновых культур, тонн</t>
  </si>
  <si>
    <t>Наличие семян, тонн (по данным ФГБУ "Россельхозцентр" по ЧР)</t>
  </si>
  <si>
    <t>в т.ч. кондиционных, тонн (ФГБУ "Россельхозцентр")</t>
  </si>
  <si>
    <t>%</t>
  </si>
  <si>
    <t>Протравлено семян, факт, тонн</t>
  </si>
  <si>
    <t>Площадь посева озимых культур на зерно , га</t>
  </si>
  <si>
    <t>Подкормлено озимых, га</t>
  </si>
  <si>
    <t>% к посеву</t>
  </si>
  <si>
    <t>Пробороновано озимых культур, га</t>
  </si>
  <si>
    <t>Подкормлено многолетних трав, га</t>
  </si>
  <si>
    <t>Пробороновано многолетних трав, га</t>
  </si>
  <si>
    <t>На соответ. период 2021 г.</t>
  </si>
  <si>
    <t>Всего период 2022 г.</t>
  </si>
  <si>
    <t>2022 г. к 2021 г., %</t>
  </si>
  <si>
    <t>Культивация зяби, га</t>
  </si>
  <si>
    <t>ООО "Пакша"</t>
  </si>
  <si>
    <t>Боронование зяби, га</t>
  </si>
  <si>
    <t>Посеяно яровых зерновых и зернобобовых культур, га</t>
  </si>
  <si>
    <t>пшеница</t>
  </si>
  <si>
    <t>ячмень</t>
  </si>
  <si>
    <t>овес</t>
  </si>
  <si>
    <t>Площадь многолетних трав всего, га (4-сх 2021)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</si>
  <si>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</si>
  <si>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</si>
  <si>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</si>
  <si>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</si>
  <si>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</si>
  <si>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</si>
  <si>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</si>
  <si>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Информация о сельскохозяйственных работах по состоянию на 11 мая 2022 г. (сельскохозяйственные организации и крупные К(Ф)Х) по Красночетайскому району</t>
  </si>
  <si>
    <t>Кукуруза на корм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</si>
</sst>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25"/>
  <sheetViews>
    <sheetView tabSelected="1" topLeftCell="A2" zoomScale="70" zoomScaleNormal="70" zoomScaleSheetLayoutView="70" zoomScalePageLayoutView="82" workbookViewId="0">
      <pane xSplit="3" ySplit="7" topLeftCell="D11" activePane="bottomRight" state="frozen"/>
      <selection activeCell="A2" sqref="A2"/>
      <selection pane="topRight" activeCell="F2" sqref="F2"/>
      <selection pane="bottomLeft" activeCell="A7" sqref="A7"/>
      <selection pane="bottomRight" activeCell="I45" sqref="I45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105" t="s">
        <v>193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106" t="s">
        <v>3</v>
      </c>
      <c r="B4" s="109" t="s">
        <v>175</v>
      </c>
      <c r="C4" s="112" t="s">
        <v>176</v>
      </c>
      <c r="D4" s="112" t="s">
        <v>177</v>
      </c>
      <c r="E4" s="96" t="s">
        <v>4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</row>
    <row r="5" spans="1:35" s="2" customFormat="1" ht="17.25" hidden="1" customHeight="1" x14ac:dyDescent="0.25">
      <c r="A5" s="107"/>
      <c r="B5" s="110"/>
      <c r="C5" s="113"/>
      <c r="D5" s="113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1"/>
    </row>
    <row r="6" spans="1:35" s="2" customFormat="1" ht="17.45" customHeight="1" thickBot="1" x14ac:dyDescent="0.3">
      <c r="A6" s="107"/>
      <c r="B6" s="110"/>
      <c r="C6" s="113"/>
      <c r="D6" s="113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4"/>
    </row>
    <row r="7" spans="1:35" s="2" customFormat="1" ht="123" customHeight="1" x14ac:dyDescent="0.25">
      <c r="A7" s="107"/>
      <c r="B7" s="110"/>
      <c r="C7" s="113"/>
      <c r="D7" s="113"/>
      <c r="E7" s="94" t="s">
        <v>124</v>
      </c>
      <c r="F7" s="94" t="s">
        <v>125</v>
      </c>
      <c r="G7" s="94" t="s">
        <v>126</v>
      </c>
      <c r="H7" s="94" t="s">
        <v>127</v>
      </c>
      <c r="I7" s="94" t="s">
        <v>128</v>
      </c>
      <c r="J7" s="94" t="s">
        <v>129</v>
      </c>
      <c r="K7" s="94" t="s">
        <v>149</v>
      </c>
      <c r="L7" s="94" t="s">
        <v>191</v>
      </c>
      <c r="M7" s="94" t="s">
        <v>148</v>
      </c>
      <c r="N7" s="94" t="s">
        <v>130</v>
      </c>
      <c r="O7" s="94" t="s">
        <v>131</v>
      </c>
      <c r="P7" s="94" t="s">
        <v>132</v>
      </c>
      <c r="Q7" s="94" t="s">
        <v>133</v>
      </c>
      <c r="R7" s="94" t="s">
        <v>134</v>
      </c>
      <c r="S7" s="94" t="s">
        <v>179</v>
      </c>
      <c r="T7" s="94" t="s">
        <v>192</v>
      </c>
      <c r="U7" s="94" t="s">
        <v>145</v>
      </c>
      <c r="V7" s="94" t="s">
        <v>135</v>
      </c>
      <c r="W7" s="94" t="s">
        <v>136</v>
      </c>
      <c r="X7" s="94" t="s">
        <v>158</v>
      </c>
      <c r="Y7" s="94" t="s">
        <v>161</v>
      </c>
      <c r="Z7" s="94" t="s">
        <v>137</v>
      </c>
      <c r="AA7" s="94" t="s">
        <v>138</v>
      </c>
      <c r="AB7" s="94" t="s">
        <v>139</v>
      </c>
      <c r="AC7" s="94" t="s">
        <v>140</v>
      </c>
      <c r="AD7" s="94" t="s">
        <v>142</v>
      </c>
      <c r="AE7" s="94" t="s">
        <v>141</v>
      </c>
      <c r="AF7" s="94" t="s">
        <v>144</v>
      </c>
      <c r="AG7" s="94" t="s">
        <v>146</v>
      </c>
      <c r="AH7" s="94" t="s">
        <v>143</v>
      </c>
      <c r="AI7" s="94" t="s">
        <v>147</v>
      </c>
    </row>
    <row r="8" spans="1:35" s="2" customFormat="1" ht="24" customHeight="1" thickBot="1" x14ac:dyDescent="0.3">
      <c r="A8" s="108"/>
      <c r="B8" s="111"/>
      <c r="C8" s="114"/>
      <c r="D8" s="11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5" s="11" customFormat="1" ht="31.5" hidden="1" customHeight="1" x14ac:dyDescent="0.2">
      <c r="A9" s="79" t="s">
        <v>42</v>
      </c>
      <c r="B9" s="20">
        <v>4358</v>
      </c>
      <c r="C9" s="91" t="e">
        <f>E9+F9+G9+H9+I9+J9+M9+N9+O9+P9+Q9+R9+S9+U9+V9+W9+Z9+AA9+#REF!+AB9+AC9+AD9+AE9+AF9+AG9+AI9</f>
        <v>#REF!</v>
      </c>
      <c r="D9" s="13" t="e">
        <f t="shared" ref="D9:D54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6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80" t="s">
        <v>164</v>
      </c>
      <c r="B10" s="20">
        <v>692</v>
      </c>
      <c r="C10" s="48">
        <f>E10+F10+G10+H10+I10+J10+M10+N10+O10+P10+Q10+R10+S10+U10+V10+W10+Z10+AA10+AB10+AC10+AD10+AE10+AF10+AG10+AI10</f>
        <v>692</v>
      </c>
      <c r="D10" s="13">
        <f t="shared" si="0"/>
        <v>1</v>
      </c>
      <c r="E10" s="23">
        <v>300</v>
      </c>
      <c r="F10" s="23">
        <v>170</v>
      </c>
      <c r="G10" s="23">
        <v>94</v>
      </c>
      <c r="H10" s="23">
        <v>118</v>
      </c>
      <c r="I10" s="23">
        <v>0</v>
      </c>
      <c r="J10" s="23"/>
      <c r="K10" s="23">
        <f t="shared" ref="K10:AI10" si="1">K12+K13+K14</f>
        <v>0</v>
      </c>
      <c r="L10" s="23"/>
      <c r="M10" s="23"/>
      <c r="N10" s="23"/>
      <c r="O10" s="23"/>
      <c r="P10" s="23">
        <v>10</v>
      </c>
      <c r="Q10" s="23"/>
      <c r="R10" s="23"/>
      <c r="S10" s="23"/>
      <c r="T10" s="23"/>
      <c r="U10" s="23"/>
      <c r="V10" s="23">
        <f t="shared" si="1"/>
        <v>0</v>
      </c>
      <c r="W10" s="23"/>
      <c r="X10" s="23"/>
      <c r="Y10" s="23"/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/>
      <c r="AE10" s="23">
        <f t="shared" si="1"/>
        <v>0</v>
      </c>
      <c r="AF10" s="23">
        <f t="shared" si="1"/>
        <v>0</v>
      </c>
      <c r="AG10" s="48"/>
      <c r="AH10" s="23">
        <f t="shared" si="1"/>
        <v>0</v>
      </c>
      <c r="AI10" s="23">
        <f t="shared" si="1"/>
        <v>0</v>
      </c>
    </row>
    <row r="11" spans="1:35" s="11" customFormat="1" ht="24.75" customHeight="1" x14ac:dyDescent="0.2">
      <c r="A11" s="80" t="s">
        <v>165</v>
      </c>
      <c r="B11" s="93">
        <v>1032</v>
      </c>
      <c r="C11" s="17">
        <f>E11+F11+G11+H11+I11+J11+M11+N11+O11+P11+Q11+R11+S11+U11+V11+W11+Z11+AA11+AB11+AC11+AD11+AE11+AF11+AG11+AI11</f>
        <v>787</v>
      </c>
      <c r="D11" s="13"/>
      <c r="E11" s="90">
        <v>365</v>
      </c>
      <c r="F11" s="90">
        <v>173</v>
      </c>
      <c r="G11" s="90">
        <v>94</v>
      </c>
      <c r="H11" s="90">
        <v>100</v>
      </c>
      <c r="I11" s="90"/>
      <c r="J11" s="90"/>
      <c r="K11" s="90"/>
      <c r="L11" s="90"/>
      <c r="M11" s="90">
        <v>40</v>
      </c>
      <c r="N11" s="90"/>
      <c r="O11" s="90"/>
      <c r="P11" s="90">
        <v>15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s="11" customFormat="1" ht="33" hidden="1" customHeight="1" x14ac:dyDescent="0.2">
      <c r="A12" s="80" t="s">
        <v>154</v>
      </c>
      <c r="B12" s="20">
        <v>245</v>
      </c>
      <c r="C12" s="17" t="e">
        <f>E12+F12+G12+H12+I12+J12+M12+N12+O12+P12+Q12+R12+S12+U12+V12+W12+Z12+AA12+#REF!+AB12+AC12+AD12+AE12+AF12+AG12+AI12</f>
        <v>#REF!</v>
      </c>
      <c r="D12" s="13" t="e">
        <f t="shared" si="0"/>
        <v>#REF!</v>
      </c>
      <c r="E12" s="23">
        <v>739</v>
      </c>
      <c r="F12" s="23">
        <v>245</v>
      </c>
      <c r="G12" s="23">
        <v>110</v>
      </c>
      <c r="H12" s="23">
        <v>35</v>
      </c>
      <c r="I12" s="85"/>
      <c r="J12" s="23"/>
      <c r="K12" s="23"/>
      <c r="L12" s="23"/>
      <c r="M12" s="23"/>
      <c r="N12" s="48">
        <v>40</v>
      </c>
      <c r="O12" s="48">
        <v>55</v>
      </c>
      <c r="P12" s="48">
        <v>35</v>
      </c>
      <c r="Q12" s="48">
        <v>7</v>
      </c>
      <c r="R12" s="84">
        <v>15</v>
      </c>
      <c r="S12" s="48"/>
      <c r="T12" s="48"/>
      <c r="U12" s="84"/>
      <c r="V12" s="48"/>
      <c r="W12" s="48">
        <v>51</v>
      </c>
      <c r="X12" s="48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s="11" customFormat="1" ht="33" hidden="1" customHeight="1" x14ac:dyDescent="0.2">
      <c r="A13" s="80" t="s">
        <v>155</v>
      </c>
      <c r="B13" s="20"/>
      <c r="C13" s="17" t="e">
        <f>E13+F13+G13+H13+I13+J13+M13+N13+O13+P13+Q13+R13+S13+U13+V13+W13+Z13+AA13+#REF!+AB13+AC13+AD13+AE13+AF13+AG13+AI13</f>
        <v>#REF!</v>
      </c>
      <c r="D13" s="13" t="e">
        <f t="shared" si="0"/>
        <v>#REF!</v>
      </c>
      <c r="E13" s="23"/>
      <c r="F13" s="23"/>
      <c r="G13" s="23"/>
      <c r="H13" s="23">
        <v>77</v>
      </c>
      <c r="I13" s="85"/>
      <c r="J13" s="23"/>
      <c r="K13" s="23"/>
      <c r="L13" s="23"/>
      <c r="M13" s="23"/>
      <c r="N13" s="48"/>
      <c r="O13" s="48"/>
      <c r="P13" s="48"/>
      <c r="Q13" s="48"/>
      <c r="R13" s="84"/>
      <c r="S13" s="48"/>
      <c r="T13" s="48"/>
      <c r="U13" s="84"/>
      <c r="V13" s="48"/>
      <c r="W13" s="48"/>
      <c r="X13" s="48"/>
      <c r="Y13" s="48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s="11" customFormat="1" ht="32.25" hidden="1" customHeight="1" x14ac:dyDescent="0.2">
      <c r="A14" s="80" t="s">
        <v>156</v>
      </c>
      <c r="B14" s="20"/>
      <c r="C14" s="17" t="e">
        <f>E14+F14+G14+H14+I14+J14+M14+N14+O14+P14+Q14+R14+S14+U14+V14+W14+Z14+AA14+#REF!+AB14+AC14+AD14+AE14+AF14+AG14+AI14</f>
        <v>#REF!</v>
      </c>
      <c r="D14" s="13" t="e">
        <f t="shared" si="0"/>
        <v>#REF!</v>
      </c>
      <c r="E14" s="23">
        <v>25</v>
      </c>
      <c r="F14" s="23">
        <v>65</v>
      </c>
      <c r="G14" s="23"/>
      <c r="H14" s="23"/>
      <c r="I14" s="85"/>
      <c r="J14" s="23"/>
      <c r="K14" s="23"/>
      <c r="L14" s="23"/>
      <c r="M14" s="23"/>
      <c r="N14" s="48"/>
      <c r="O14" s="48"/>
      <c r="P14" s="48"/>
      <c r="Q14" s="48"/>
      <c r="R14" s="84"/>
      <c r="S14" s="48"/>
      <c r="T14" s="48"/>
      <c r="U14" s="84"/>
      <c r="V14" s="48"/>
      <c r="W14" s="48"/>
      <c r="X14" s="48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s="11" customFormat="1" ht="32.25" hidden="1" customHeight="1" x14ac:dyDescent="0.2">
      <c r="A15" s="80" t="s">
        <v>157</v>
      </c>
      <c r="B15" s="20"/>
      <c r="C15" s="17"/>
      <c r="D15" s="13" t="e">
        <f t="shared" si="0"/>
        <v>#DIV/0!</v>
      </c>
      <c r="E15" s="23">
        <v>210</v>
      </c>
      <c r="F15" s="23"/>
      <c r="G15" s="23"/>
      <c r="H15" s="23"/>
      <c r="I15" s="85"/>
      <c r="J15" s="23"/>
      <c r="K15" s="23"/>
      <c r="L15" s="23"/>
      <c r="M15" s="23"/>
      <c r="N15" s="48"/>
      <c r="O15" s="48"/>
      <c r="P15" s="48"/>
      <c r="Q15" s="48"/>
      <c r="R15" s="84"/>
      <c r="S15" s="48"/>
      <c r="T15" s="48"/>
      <c r="U15" s="84"/>
      <c r="V15" s="48"/>
      <c r="W15" s="48"/>
      <c r="X15" s="48"/>
      <c r="Y15" s="48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s="11" customFormat="1" ht="30.75" customHeight="1" x14ac:dyDescent="0.2">
      <c r="A16" s="80" t="s">
        <v>162</v>
      </c>
      <c r="B16" s="83">
        <f>B11/B10</f>
        <v>1.4913294797687862</v>
      </c>
      <c r="C16" s="83">
        <f>C11/C10</f>
        <v>1.1372832369942196</v>
      </c>
      <c r="D16" s="13">
        <f t="shared" si="0"/>
        <v>0.76259689922480611</v>
      </c>
      <c r="E16" s="23"/>
      <c r="F16" s="23"/>
      <c r="G16" s="23"/>
      <c r="H16" s="23"/>
      <c r="I16" s="23">
        <f t="shared" ref="I16:AI16" si="2">I18+I19+I20+I21</f>
        <v>0</v>
      </c>
      <c r="J16" s="23"/>
      <c r="K16" s="23">
        <f t="shared" si="2"/>
        <v>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/>
      <c r="AE16" s="23">
        <f t="shared" si="2"/>
        <v>0</v>
      </c>
      <c r="AF16" s="23">
        <f t="shared" si="2"/>
        <v>0</v>
      </c>
      <c r="AG16" s="48"/>
      <c r="AH16" s="23">
        <f t="shared" si="2"/>
        <v>0</v>
      </c>
      <c r="AI16" s="23">
        <f t="shared" si="2"/>
        <v>0</v>
      </c>
    </row>
    <row r="17" spans="1:35" s="11" customFormat="1" ht="30" customHeight="1" x14ac:dyDescent="0.2">
      <c r="A17" s="80" t="s">
        <v>166</v>
      </c>
      <c r="B17" s="90">
        <v>10.32</v>
      </c>
      <c r="C17" s="17">
        <v>787</v>
      </c>
      <c r="D17" s="13"/>
      <c r="E17" s="90">
        <v>365</v>
      </c>
      <c r="F17" s="90">
        <v>173</v>
      </c>
      <c r="G17" s="90">
        <v>94</v>
      </c>
      <c r="H17" s="90">
        <v>118</v>
      </c>
      <c r="I17" s="90" t="e">
        <f t="shared" ref="I17:AG17" si="3">I16/I9</f>
        <v>#DIV/0!</v>
      </c>
      <c r="J17" s="90">
        <f t="shared" si="3"/>
        <v>0</v>
      </c>
      <c r="K17" s="90" t="e">
        <f t="shared" si="3"/>
        <v>#DIV/0!</v>
      </c>
      <c r="L17" s="90"/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v>15</v>
      </c>
      <c r="Q17" s="90">
        <f t="shared" si="3"/>
        <v>0</v>
      </c>
      <c r="R17" s="90">
        <f t="shared" si="3"/>
        <v>0</v>
      </c>
      <c r="S17" s="83">
        <f t="shared" si="3"/>
        <v>0</v>
      </c>
      <c r="T17" s="83"/>
      <c r="U17" s="83">
        <f t="shared" si="3"/>
        <v>0</v>
      </c>
      <c r="V17" s="83" t="e">
        <f t="shared" si="3"/>
        <v>#DIV/0!</v>
      </c>
      <c r="W17" s="83">
        <f t="shared" si="3"/>
        <v>0</v>
      </c>
      <c r="X17" s="83"/>
      <c r="Y17" s="83"/>
      <c r="Z17" s="83"/>
      <c r="AA17" s="83"/>
      <c r="AB17" s="83"/>
      <c r="AC17" s="83"/>
      <c r="AD17" s="83">
        <f t="shared" si="3"/>
        <v>0</v>
      </c>
      <c r="AE17" s="83"/>
      <c r="AF17" s="83"/>
      <c r="AG17" s="83">
        <f t="shared" si="3"/>
        <v>0</v>
      </c>
      <c r="AH17" s="83"/>
      <c r="AI17" s="83"/>
    </row>
    <row r="18" spans="1:35" s="11" customFormat="1" ht="30.75" hidden="1" customHeight="1" x14ac:dyDescent="0.2">
      <c r="A18" s="80" t="s">
        <v>154</v>
      </c>
      <c r="B18" s="20">
        <v>2022</v>
      </c>
      <c r="C18" s="17" t="e">
        <f>E18+F18+G18+H18+I18+J18+M18+N18+O18+P18+Q18+R18+S18+U18+V18+W18+Z18+AA18+#REF!+AB18+AC18+AD18+AE18+AF18+AG18+AI18</f>
        <v>#REF!</v>
      </c>
      <c r="D18" s="13" t="e">
        <f t="shared" si="0"/>
        <v>#REF!</v>
      </c>
      <c r="E18" s="23">
        <v>854</v>
      </c>
      <c r="F18" s="23">
        <v>592</v>
      </c>
      <c r="G18" s="23">
        <v>304</v>
      </c>
      <c r="H18" s="23">
        <v>247</v>
      </c>
      <c r="I18" s="85"/>
      <c r="J18" s="23">
        <v>40</v>
      </c>
      <c r="K18" s="23"/>
      <c r="L18" s="23"/>
      <c r="M18" s="23">
        <v>24</v>
      </c>
      <c r="N18" s="48">
        <v>150</v>
      </c>
      <c r="O18" s="48">
        <v>121.4</v>
      </c>
      <c r="P18" s="48">
        <v>30</v>
      </c>
      <c r="Q18" s="48">
        <v>14</v>
      </c>
      <c r="R18" s="84">
        <v>15</v>
      </c>
      <c r="S18" s="48">
        <v>230</v>
      </c>
      <c r="T18" s="48"/>
      <c r="U18" s="84">
        <v>57</v>
      </c>
      <c r="V18" s="48"/>
      <c r="W18" s="48">
        <v>51</v>
      </c>
      <c r="X18" s="48"/>
      <c r="Y18" s="48"/>
      <c r="Z18" s="49"/>
      <c r="AA18" s="49"/>
      <c r="AB18" s="49"/>
      <c r="AC18" s="49"/>
      <c r="AD18" s="49">
        <v>10</v>
      </c>
      <c r="AE18" s="49"/>
      <c r="AF18" s="49"/>
      <c r="AG18" s="49"/>
      <c r="AH18" s="49"/>
      <c r="AI18" s="49"/>
    </row>
    <row r="19" spans="1:35" s="11" customFormat="1" ht="30.75" hidden="1" customHeight="1" x14ac:dyDescent="0.2">
      <c r="A19" s="80" t="s">
        <v>155</v>
      </c>
      <c r="B19" s="20"/>
      <c r="C19" s="17" t="e">
        <f>E19+F19+G19+H19+I19+J19+M19+N19+O19+P19+Q19+R19+S19+U19+V19+W19+Z19+AA19+#REF!+AB19+AC19+AD19+AE19+AF19+AG19+AI19</f>
        <v>#REF!</v>
      </c>
      <c r="D19" s="89" t="e">
        <f t="shared" si="0"/>
        <v>#REF!</v>
      </c>
      <c r="E19" s="23"/>
      <c r="F19" s="23"/>
      <c r="G19" s="23"/>
      <c r="H19" s="23">
        <v>77</v>
      </c>
      <c r="I19" s="85"/>
      <c r="J19" s="23"/>
      <c r="K19" s="23"/>
      <c r="L19" s="23"/>
      <c r="M19" s="23"/>
      <c r="N19" s="48"/>
      <c r="O19" s="48"/>
      <c r="P19" s="48"/>
      <c r="Q19" s="48"/>
      <c r="R19" s="84"/>
      <c r="S19" s="48"/>
      <c r="T19" s="48"/>
      <c r="U19" s="84"/>
      <c r="V19" s="48"/>
      <c r="W19" s="48"/>
      <c r="X19" s="48"/>
      <c r="Y19" s="48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11" customFormat="1" ht="30.75" hidden="1" customHeight="1" x14ac:dyDescent="0.2">
      <c r="A20" s="80" t="s">
        <v>156</v>
      </c>
      <c r="B20" s="20">
        <v>685</v>
      </c>
      <c r="C20" s="48" t="e">
        <f>E20+F20+G20+H20+I20+J20+M20+N20+O20+P20+Q20+R20+S20+U20+V20+W20+Z20+AA20+#REF!+AB20+AC20+AD20+AE20+AF20+AG20+AI20</f>
        <v>#REF!</v>
      </c>
      <c r="D20" s="89" t="e">
        <f t="shared" si="0"/>
        <v>#REF!</v>
      </c>
      <c r="E20" s="23">
        <v>130</v>
      </c>
      <c r="F20" s="23">
        <v>214</v>
      </c>
      <c r="G20" s="23"/>
      <c r="H20" s="23">
        <v>200</v>
      </c>
      <c r="I20" s="85"/>
      <c r="J20" s="23">
        <v>30</v>
      </c>
      <c r="K20" s="23"/>
      <c r="L20" s="23"/>
      <c r="M20" s="23"/>
      <c r="N20" s="48"/>
      <c r="O20" s="48">
        <v>4.5</v>
      </c>
      <c r="P20" s="48"/>
      <c r="Q20" s="48">
        <v>20</v>
      </c>
      <c r="R20" s="84"/>
      <c r="S20" s="48"/>
      <c r="T20" s="48"/>
      <c r="U20" s="84">
        <v>30</v>
      </c>
      <c r="V20" s="48"/>
      <c r="W20" s="48"/>
      <c r="X20" s="48"/>
      <c r="Y20" s="48"/>
      <c r="Z20" s="49"/>
      <c r="AA20" s="49"/>
      <c r="AB20" s="49"/>
      <c r="AC20" s="49"/>
      <c r="AD20" s="49"/>
      <c r="AE20" s="49"/>
      <c r="AF20" s="49"/>
      <c r="AG20" s="49">
        <v>0.7</v>
      </c>
      <c r="AH20" s="49"/>
      <c r="AI20" s="49"/>
    </row>
    <row r="21" spans="1:35" s="11" customFormat="1" ht="30.75" hidden="1" customHeight="1" x14ac:dyDescent="0.2">
      <c r="A21" s="80" t="s">
        <v>157</v>
      </c>
      <c r="B21" s="20">
        <v>1499</v>
      </c>
      <c r="C21" s="17" t="e">
        <f>E21+F21+G21+H21+I21+J21+M21+N21+O21+P21+Q21+R21+S21+U21+V21+W21+Z21+AA21+#REF!+AB21+AC21+AD21+AE21+AF21+AG21+AI21</f>
        <v>#REF!</v>
      </c>
      <c r="D21" s="89" t="e">
        <f t="shared" si="0"/>
        <v>#REF!</v>
      </c>
      <c r="E21" s="23">
        <v>567</v>
      </c>
      <c r="F21" s="23">
        <v>320</v>
      </c>
      <c r="G21" s="23">
        <v>202</v>
      </c>
      <c r="H21" s="23">
        <v>150</v>
      </c>
      <c r="I21" s="85"/>
      <c r="J21" s="23"/>
      <c r="K21" s="23"/>
      <c r="L21" s="23"/>
      <c r="M21" s="23">
        <v>66</v>
      </c>
      <c r="N21" s="48">
        <v>150</v>
      </c>
      <c r="O21" s="48">
        <v>63</v>
      </c>
      <c r="P21" s="48">
        <v>35</v>
      </c>
      <c r="Q21" s="48">
        <v>23</v>
      </c>
      <c r="R21" s="84">
        <v>40</v>
      </c>
      <c r="S21" s="48"/>
      <c r="T21" s="48"/>
      <c r="U21" s="84">
        <v>113</v>
      </c>
      <c r="V21" s="48"/>
      <c r="W21" s="48"/>
      <c r="X21" s="48"/>
      <c r="Y21" s="48"/>
      <c r="Z21" s="49"/>
      <c r="AA21" s="49"/>
      <c r="AB21" s="49"/>
      <c r="AC21" s="49"/>
      <c r="AD21" s="49"/>
      <c r="AE21" s="49"/>
      <c r="AF21" s="49"/>
      <c r="AG21" s="49">
        <v>2</v>
      </c>
      <c r="AH21" s="49"/>
      <c r="AI21" s="49"/>
    </row>
    <row r="22" spans="1:35" s="11" customFormat="1" ht="30.75" hidden="1" customHeight="1" x14ac:dyDescent="0.2">
      <c r="A22" s="80" t="s">
        <v>160</v>
      </c>
      <c r="B22" s="20">
        <v>17</v>
      </c>
      <c r="C22" s="17" t="e">
        <f>E22+F22+G22+H22+I22+J22+M22+N22+O22+P22+Q22+R22+S22+U22+V22+W22+Z22+AA22+#REF!+AB22+AC22+AD22+AE22+AF22+AG22+AI22</f>
        <v>#REF!</v>
      </c>
      <c r="D22" s="89" t="e">
        <f t="shared" si="0"/>
        <v>#REF!</v>
      </c>
      <c r="E22" s="23">
        <v>79</v>
      </c>
      <c r="F22" s="23"/>
      <c r="G22" s="23"/>
      <c r="H22" s="23">
        <v>35</v>
      </c>
      <c r="I22" s="85"/>
      <c r="J22" s="23"/>
      <c r="K22" s="23"/>
      <c r="L22" s="23"/>
      <c r="M22" s="23"/>
      <c r="N22" s="48"/>
      <c r="O22" s="48"/>
      <c r="P22" s="48"/>
      <c r="Q22" s="48"/>
      <c r="R22" s="84"/>
      <c r="S22" s="48"/>
      <c r="T22" s="48"/>
      <c r="U22" s="84"/>
      <c r="V22" s="48"/>
      <c r="W22" s="48"/>
      <c r="X22" s="48"/>
      <c r="Y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s="11" customFormat="1" ht="42.75" customHeight="1" x14ac:dyDescent="0.2">
      <c r="A23" s="92" t="s">
        <v>167</v>
      </c>
      <c r="B23" s="20"/>
      <c r="C23" s="17">
        <f>E23+F23+G23+H23+I23+J23+M23+N23+O23+P23+Q23+R23+S23+U23+V23+W23+Z23+AA23+AB23+AC23+AD23+AE23+AF23+AG23+AI23</f>
        <v>0</v>
      </c>
      <c r="D23" s="13" t="e">
        <f t="shared" si="0"/>
        <v>#DIV/0!</v>
      </c>
      <c r="E23" s="23"/>
      <c r="F23" s="23"/>
      <c r="G23" s="23"/>
      <c r="H23" s="23"/>
      <c r="I23" s="23">
        <f t="shared" ref="I23:AI23" si="4">I24+I25+I26+I27</f>
        <v>0</v>
      </c>
      <c r="J23" s="23"/>
      <c r="K23" s="23">
        <f t="shared" si="4"/>
        <v>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f t="shared" si="4"/>
        <v>0</v>
      </c>
      <c r="W23" s="23"/>
      <c r="X23" s="23"/>
      <c r="Y23" s="23"/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/>
      <c r="AE23" s="23">
        <f t="shared" si="4"/>
        <v>0</v>
      </c>
      <c r="AF23" s="23">
        <f t="shared" si="4"/>
        <v>0</v>
      </c>
      <c r="AG23" s="23"/>
      <c r="AH23" s="23">
        <f t="shared" si="4"/>
        <v>0</v>
      </c>
      <c r="AI23" s="23">
        <f t="shared" si="4"/>
        <v>0</v>
      </c>
    </row>
    <row r="24" spans="1:35" s="11" customFormat="1" ht="30.75" hidden="1" customHeight="1" x14ac:dyDescent="0.2">
      <c r="A24" s="80" t="s">
        <v>154</v>
      </c>
      <c r="B24" s="20">
        <v>5975</v>
      </c>
      <c r="C24" s="17" t="e">
        <f>E24+F24+G24+H24+I24+J24+M24+N24+O24+P24+Q24+R24+S24+U24+V24+W24+Z24+AA24+#REF!+AB24+AC24+AD24+AE24+AF24+AG24+AI24</f>
        <v>#REF!</v>
      </c>
      <c r="D24" s="13" t="e">
        <f t="shared" si="0"/>
        <v>#REF!</v>
      </c>
      <c r="E24" s="23">
        <v>1950</v>
      </c>
      <c r="F24" s="23">
        <v>800</v>
      </c>
      <c r="G24" s="23">
        <v>600</v>
      </c>
      <c r="H24" s="23">
        <v>400</v>
      </c>
      <c r="I24" s="85"/>
      <c r="J24" s="23">
        <v>60</v>
      </c>
      <c r="K24" s="23"/>
      <c r="L24" s="23"/>
      <c r="M24" s="23">
        <v>26</v>
      </c>
      <c r="N24" s="48">
        <v>180</v>
      </c>
      <c r="O24" s="48">
        <v>220</v>
      </c>
      <c r="P24" s="48">
        <v>80</v>
      </c>
      <c r="Q24" s="48">
        <v>24</v>
      </c>
      <c r="R24" s="84">
        <v>30</v>
      </c>
      <c r="S24" s="48">
        <v>450</v>
      </c>
      <c r="T24" s="48"/>
      <c r="U24" s="84">
        <v>100</v>
      </c>
      <c r="V24" s="48"/>
      <c r="W24" s="48">
        <v>100</v>
      </c>
      <c r="X24" s="48"/>
      <c r="Y24" s="48"/>
      <c r="Z24" s="49"/>
      <c r="AA24" s="49"/>
      <c r="AB24" s="49"/>
      <c r="AC24" s="49"/>
      <c r="AD24" s="49">
        <v>20</v>
      </c>
      <c r="AE24" s="49"/>
      <c r="AF24" s="49"/>
      <c r="AG24" s="49"/>
      <c r="AH24" s="49"/>
      <c r="AI24" s="49"/>
    </row>
    <row r="25" spans="1:35" s="11" customFormat="1" ht="30.75" hidden="1" customHeight="1" x14ac:dyDescent="0.2">
      <c r="A25" s="80" t="s">
        <v>155</v>
      </c>
      <c r="B25" s="20"/>
      <c r="C25" s="17" t="e">
        <f>E25+F25+G25+H25+I25+J25+M25+N25+O25+P25+Q25+R25+S25+U25+V25+W25+Z25+AA25+#REF!+AB25+AC25+AD25+AE25+AF25+AG25+AI25</f>
        <v>#REF!</v>
      </c>
      <c r="D25" s="89" t="e">
        <f t="shared" si="0"/>
        <v>#REF!</v>
      </c>
      <c r="E25" s="20"/>
      <c r="F25" s="20"/>
      <c r="G25" s="20"/>
      <c r="H25" s="20">
        <v>150</v>
      </c>
      <c r="I25" s="87"/>
      <c r="J25" s="20"/>
      <c r="K25" s="20"/>
      <c r="L25" s="20"/>
      <c r="M25" s="20"/>
      <c r="N25" s="17"/>
      <c r="O25" s="17"/>
      <c r="P25" s="17"/>
      <c r="Q25" s="17"/>
      <c r="R25" s="88"/>
      <c r="S25" s="17"/>
      <c r="T25" s="17"/>
      <c r="U25" s="88"/>
      <c r="V25" s="17"/>
      <c r="W25" s="17"/>
      <c r="X25" s="17"/>
      <c r="Y25" s="17"/>
      <c r="Z25" s="82"/>
      <c r="AA25" s="82"/>
      <c r="AB25" s="82"/>
      <c r="AC25" s="82"/>
      <c r="AD25" s="82"/>
      <c r="AE25" s="82"/>
      <c r="AF25" s="82"/>
      <c r="AG25" s="82"/>
      <c r="AH25" s="82"/>
      <c r="AI25" s="82"/>
    </row>
    <row r="26" spans="1:35" s="11" customFormat="1" ht="30.75" hidden="1" customHeight="1" x14ac:dyDescent="0.2">
      <c r="A26" s="80" t="s">
        <v>156</v>
      </c>
      <c r="B26" s="20">
        <v>1805</v>
      </c>
      <c r="C26" s="17" t="e">
        <f>E26+F26+G26+H26+I26+J26+M26+N26+O26+P26+Q26+R26+S26+U26+V26+W26+Z26+AA26+#REF!+AB26+AC26+AD26+AE26+AF26+AG26+AI26</f>
        <v>#REF!</v>
      </c>
      <c r="D26" s="89" t="e">
        <f t="shared" si="0"/>
        <v>#REF!</v>
      </c>
      <c r="E26" s="20">
        <v>350</v>
      </c>
      <c r="F26" s="20">
        <v>400</v>
      </c>
      <c r="G26" s="20"/>
      <c r="H26" s="20">
        <v>450</v>
      </c>
      <c r="I26" s="87"/>
      <c r="J26" s="20">
        <v>72</v>
      </c>
      <c r="K26" s="20"/>
      <c r="L26" s="20"/>
      <c r="M26" s="20"/>
      <c r="N26" s="17"/>
      <c r="O26" s="17">
        <v>10</v>
      </c>
      <c r="P26" s="17"/>
      <c r="Q26" s="17">
        <v>45</v>
      </c>
      <c r="R26" s="88"/>
      <c r="S26" s="17"/>
      <c r="T26" s="17"/>
      <c r="U26" s="88">
        <v>80</v>
      </c>
      <c r="V26" s="17"/>
      <c r="W26" s="17"/>
      <c r="X26" s="17"/>
      <c r="Y26" s="17"/>
      <c r="Z26" s="82"/>
      <c r="AA26" s="82"/>
      <c r="AB26" s="82"/>
      <c r="AC26" s="82"/>
      <c r="AD26" s="82"/>
      <c r="AE26" s="82"/>
      <c r="AF26" s="82"/>
      <c r="AG26" s="82">
        <v>2</v>
      </c>
      <c r="AH26" s="82"/>
      <c r="AI26" s="82"/>
    </row>
    <row r="27" spans="1:35" s="11" customFormat="1" ht="30.75" hidden="1" customHeight="1" x14ac:dyDescent="0.2">
      <c r="A27" s="80" t="s">
        <v>157</v>
      </c>
      <c r="B27" s="20">
        <v>4565</v>
      </c>
      <c r="C27" s="17" t="e">
        <f>E27+F27+G27+H27+I27+J27+M27+N27+O27+P27+Q27+R27+S27+U27+V27+W27+Z27+AA27+#REF!+AB27+AC27+AD27+AE27+AF27+AG27+AI27</f>
        <v>#REF!</v>
      </c>
      <c r="D27" s="89" t="e">
        <f t="shared" si="0"/>
        <v>#REF!</v>
      </c>
      <c r="E27" s="20">
        <v>1400</v>
      </c>
      <c r="F27" s="20">
        <v>600</v>
      </c>
      <c r="G27" s="20">
        <v>500</v>
      </c>
      <c r="H27" s="20">
        <v>350</v>
      </c>
      <c r="I27" s="87"/>
      <c r="J27" s="20"/>
      <c r="K27" s="20"/>
      <c r="L27" s="20"/>
      <c r="M27" s="20">
        <v>90</v>
      </c>
      <c r="N27" s="17">
        <v>320</v>
      </c>
      <c r="O27" s="17">
        <v>180</v>
      </c>
      <c r="P27" s="17">
        <v>70</v>
      </c>
      <c r="Q27" s="17">
        <v>50</v>
      </c>
      <c r="R27" s="88">
        <v>90</v>
      </c>
      <c r="S27" s="17"/>
      <c r="T27" s="17"/>
      <c r="U27" s="88">
        <v>220</v>
      </c>
      <c r="V27" s="17"/>
      <c r="W27" s="17"/>
      <c r="X27" s="17"/>
      <c r="Y27" s="17"/>
      <c r="Z27" s="82"/>
      <c r="AA27" s="82"/>
      <c r="AB27" s="82"/>
      <c r="AC27" s="82"/>
      <c r="AD27" s="82"/>
      <c r="AE27" s="82"/>
      <c r="AF27" s="82"/>
      <c r="AG27" s="82">
        <v>4</v>
      </c>
      <c r="AH27" s="82"/>
      <c r="AI27" s="82"/>
    </row>
    <row r="28" spans="1:35" s="11" customFormat="1" ht="30.75" hidden="1" customHeight="1" x14ac:dyDescent="0.2">
      <c r="A28" s="80" t="s">
        <v>160</v>
      </c>
      <c r="B28" s="20"/>
      <c r="C28" s="17" t="e">
        <f>E28+F28+G28+H28+I28+J28+M28+N28+O28+P28+Q28+R28+S28+U28+V28+W28+Z28+AA28+#REF!+AB28+AC28+AD28+AE28+AF28+AG28+AI28</f>
        <v>#REF!</v>
      </c>
      <c r="D28" s="89"/>
      <c r="E28" s="20">
        <v>115</v>
      </c>
      <c r="F28" s="20"/>
      <c r="G28" s="20"/>
      <c r="H28" s="20">
        <v>50</v>
      </c>
      <c r="I28" s="87"/>
      <c r="J28" s="20"/>
      <c r="K28" s="20"/>
      <c r="L28" s="20"/>
      <c r="M28" s="20"/>
      <c r="N28" s="17"/>
      <c r="O28" s="17"/>
      <c r="P28" s="17"/>
      <c r="Q28" s="17"/>
      <c r="R28" s="88"/>
      <c r="S28" s="17"/>
      <c r="T28" s="17"/>
      <c r="U28" s="88"/>
      <c r="V28" s="17"/>
      <c r="W28" s="17"/>
      <c r="X28" s="17"/>
      <c r="Y28" s="17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35" s="11" customFormat="1" ht="30" customHeight="1" x14ac:dyDescent="0.2">
      <c r="A29" s="80" t="s">
        <v>168</v>
      </c>
      <c r="B29" s="17">
        <v>60</v>
      </c>
      <c r="C29" s="17">
        <f t="shared" ref="C29:C37" si="5">E29+F29+G29+H29+I29+J29+M29+N29+O29+P29+Q29+R29+S29+U29+V29+W29+Z29+AA29+AB29+AC29+AD29+AE29+AF29+AG29+AI29</f>
        <v>310</v>
      </c>
      <c r="D29" s="13"/>
      <c r="E29" s="17">
        <v>150</v>
      </c>
      <c r="F29" s="17">
        <v>95</v>
      </c>
      <c r="G29" s="17">
        <v>10</v>
      </c>
      <c r="H29" s="17">
        <v>35</v>
      </c>
      <c r="I29" s="17"/>
      <c r="J29" s="17">
        <v>5</v>
      </c>
      <c r="K29" s="17"/>
      <c r="L29" s="17"/>
      <c r="M29" s="17"/>
      <c r="N29" s="17"/>
      <c r="O29" s="17">
        <v>10</v>
      </c>
      <c r="P29" s="17">
        <v>5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hidden="1" customHeight="1" x14ac:dyDescent="0.2">
      <c r="A30" s="80" t="s">
        <v>44</v>
      </c>
      <c r="B30" s="17">
        <f t="shared" ref="B30:B33" si="6">B24/B18*10</f>
        <v>29.549950544015825</v>
      </c>
      <c r="C30" s="17" t="e">
        <f t="shared" si="5"/>
        <v>#DIV/0!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I30" si="7">G24/G18*10</f>
        <v>19.736842105263158</v>
      </c>
      <c r="H30" s="17">
        <f t="shared" si="7"/>
        <v>16.194331983805668</v>
      </c>
      <c r="I30" s="17" t="e">
        <f t="shared" si="7"/>
        <v>#DIV/0!</v>
      </c>
      <c r="J30" s="17">
        <f t="shared" si="7"/>
        <v>15</v>
      </c>
      <c r="K30" s="17" t="e">
        <f t="shared" si="7"/>
        <v>#DIV/0!</v>
      </c>
      <c r="L30" s="17"/>
      <c r="M30" s="17">
        <f t="shared" si="7"/>
        <v>10.833333333333332</v>
      </c>
      <c r="N30" s="17">
        <f t="shared" si="7"/>
        <v>12</v>
      </c>
      <c r="O30" s="17">
        <f t="shared" si="7"/>
        <v>18.121911037891266</v>
      </c>
      <c r="P30" s="17">
        <f t="shared" si="7"/>
        <v>26.666666666666664</v>
      </c>
      <c r="Q30" s="17">
        <f t="shared" si="7"/>
        <v>17.142857142857142</v>
      </c>
      <c r="R30" s="17">
        <f t="shared" si="7"/>
        <v>20</v>
      </c>
      <c r="S30" s="17">
        <f t="shared" si="7"/>
        <v>19.565217391304348</v>
      </c>
      <c r="T30" s="17"/>
      <c r="U30" s="17">
        <f t="shared" si="7"/>
        <v>17.543859649122805</v>
      </c>
      <c r="V30" s="17" t="e">
        <f t="shared" si="7"/>
        <v>#DIV/0!</v>
      </c>
      <c r="W30" s="17">
        <f t="shared" si="7"/>
        <v>19.6078431372549</v>
      </c>
      <c r="X30" s="17"/>
      <c r="Y30" s="17"/>
      <c r="Z30" s="17" t="e">
        <f t="shared" si="7"/>
        <v>#DIV/0!</v>
      </c>
      <c r="AA30" s="17" t="e">
        <f t="shared" si="7"/>
        <v>#DIV/0!</v>
      </c>
      <c r="AB30" s="17" t="e">
        <f t="shared" si="7"/>
        <v>#DIV/0!</v>
      </c>
      <c r="AC30" s="17" t="e">
        <f t="shared" si="7"/>
        <v>#DIV/0!</v>
      </c>
      <c r="AD30" s="17">
        <f t="shared" si="7"/>
        <v>20</v>
      </c>
      <c r="AE30" s="17" t="e">
        <f t="shared" si="7"/>
        <v>#DIV/0!</v>
      </c>
      <c r="AF30" s="17" t="e">
        <f t="shared" si="7"/>
        <v>#DIV/0!</v>
      </c>
      <c r="AG30" s="17" t="e">
        <f t="shared" si="7"/>
        <v>#DIV/0!</v>
      </c>
      <c r="AH30" s="17" t="e">
        <f t="shared" si="7"/>
        <v>#DIV/0!</v>
      </c>
      <c r="AI30" s="17" t="e">
        <f t="shared" si="7"/>
        <v>#DIV/0!</v>
      </c>
    </row>
    <row r="31" spans="1:35" s="11" customFormat="1" ht="30.75" hidden="1" customHeight="1" x14ac:dyDescent="0.2">
      <c r="A31" s="80" t="s">
        <v>155</v>
      </c>
      <c r="B31" s="17"/>
      <c r="C31" s="17">
        <f t="shared" si="5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1" customFormat="1" ht="30.75" hidden="1" customHeight="1" x14ac:dyDescent="0.2">
      <c r="A32" s="80" t="s">
        <v>156</v>
      </c>
      <c r="B32" s="17">
        <f t="shared" si="6"/>
        <v>26.350364963503647</v>
      </c>
      <c r="C32" s="17" t="e">
        <f t="shared" si="5"/>
        <v>#DIV/0!</v>
      </c>
      <c r="D32" s="13"/>
      <c r="E32" s="17">
        <f t="shared" ref="E32:P32" si="8">E26/E20*10</f>
        <v>26.923076923076927</v>
      </c>
      <c r="F32" s="17">
        <f t="shared" si="8"/>
        <v>18.691588785046729</v>
      </c>
      <c r="G32" s="17" t="e">
        <f t="shared" si="8"/>
        <v>#DIV/0!</v>
      </c>
      <c r="H32" s="17">
        <f t="shared" si="8"/>
        <v>22.5</v>
      </c>
      <c r="I32" s="17" t="e">
        <f t="shared" si="8"/>
        <v>#DIV/0!</v>
      </c>
      <c r="J32" s="17">
        <f t="shared" si="8"/>
        <v>24</v>
      </c>
      <c r="K32" s="17" t="e">
        <f t="shared" si="8"/>
        <v>#DIV/0!</v>
      </c>
      <c r="L32" s="17"/>
      <c r="M32" s="17" t="e">
        <f t="shared" si="8"/>
        <v>#DIV/0!</v>
      </c>
      <c r="N32" s="17" t="e">
        <f t="shared" si="8"/>
        <v>#DIV/0!</v>
      </c>
      <c r="O32" s="17">
        <f t="shared" si="8"/>
        <v>22.222222222222221</v>
      </c>
      <c r="P32" s="17" t="e">
        <f t="shared" si="8"/>
        <v>#DIV/0!</v>
      </c>
      <c r="Q32" s="17"/>
      <c r="R32" s="17"/>
      <c r="S32" s="17"/>
      <c r="T32" s="17"/>
      <c r="U32" s="17">
        <f>U26/U20*10</f>
        <v>26.666666666666664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f>AG26/AG20*10</f>
        <v>28.571428571428573</v>
      </c>
      <c r="AH32" s="17"/>
      <c r="AI32" s="17"/>
    </row>
    <row r="33" spans="1:35" s="11" customFormat="1" ht="30.75" hidden="1" customHeight="1" x14ac:dyDescent="0.2">
      <c r="A33" s="80" t="s">
        <v>157</v>
      </c>
      <c r="B33" s="17">
        <f t="shared" si="6"/>
        <v>30.453635757171448</v>
      </c>
      <c r="C33" s="17" t="e">
        <f t="shared" si="5"/>
        <v>#DIV/0!</v>
      </c>
      <c r="D33" s="13"/>
      <c r="E33" s="17">
        <f t="shared" ref="E33:S34" si="9">E27/E21*10</f>
        <v>24.691358024691358</v>
      </c>
      <c r="F33" s="17">
        <f t="shared" si="9"/>
        <v>18.75</v>
      </c>
      <c r="G33" s="17">
        <f t="shared" si="9"/>
        <v>24.752475247524753</v>
      </c>
      <c r="H33" s="17">
        <f t="shared" si="9"/>
        <v>23.333333333333336</v>
      </c>
      <c r="I33" s="17" t="e">
        <f t="shared" si="9"/>
        <v>#DIV/0!</v>
      </c>
      <c r="J33" s="17" t="e">
        <f t="shared" si="9"/>
        <v>#DIV/0!</v>
      </c>
      <c r="K33" s="17" t="e">
        <f t="shared" si="9"/>
        <v>#DIV/0!</v>
      </c>
      <c r="L33" s="17"/>
      <c r="M33" s="17">
        <f t="shared" si="9"/>
        <v>13.636363636363635</v>
      </c>
      <c r="N33" s="17">
        <f t="shared" si="9"/>
        <v>21.333333333333332</v>
      </c>
      <c r="O33" s="17">
        <f t="shared" si="9"/>
        <v>28.571428571428573</v>
      </c>
      <c r="P33" s="17">
        <f t="shared" si="9"/>
        <v>20</v>
      </c>
      <c r="Q33" s="17">
        <f t="shared" si="9"/>
        <v>21.739130434782609</v>
      </c>
      <c r="R33" s="17">
        <f t="shared" si="9"/>
        <v>22.5</v>
      </c>
      <c r="S33" s="17" t="e">
        <f t="shared" si="9"/>
        <v>#DIV/0!</v>
      </c>
      <c r="T33" s="17"/>
      <c r="U33" s="17">
        <f>U27/U21*10</f>
        <v>19.469026548672566</v>
      </c>
      <c r="V33" s="17" t="e">
        <f>V27/V21*10</f>
        <v>#DIV/0!</v>
      </c>
      <c r="W33" s="17" t="e">
        <f>W27/W21*10</f>
        <v>#DIV/0!</v>
      </c>
      <c r="X33" s="17"/>
      <c r="Y33" s="17"/>
      <c r="Z33" s="17" t="e">
        <f t="shared" ref="Z33:AF33" si="10">Z27/Z21*10</f>
        <v>#DIV/0!</v>
      </c>
      <c r="AA33" s="17" t="e">
        <f t="shared" si="10"/>
        <v>#DIV/0!</v>
      </c>
      <c r="AB33" s="17" t="e">
        <f t="shared" si="10"/>
        <v>#DIV/0!</v>
      </c>
      <c r="AC33" s="17" t="e">
        <f t="shared" si="10"/>
        <v>#DIV/0!</v>
      </c>
      <c r="AD33" s="17" t="e">
        <f t="shared" si="10"/>
        <v>#DIV/0!</v>
      </c>
      <c r="AE33" s="17" t="e">
        <f t="shared" si="10"/>
        <v>#DIV/0!</v>
      </c>
      <c r="AF33" s="17" t="e">
        <f t="shared" si="10"/>
        <v>#DIV/0!</v>
      </c>
      <c r="AG33" s="17">
        <f>AG27/AG21*10</f>
        <v>20</v>
      </c>
      <c r="AH33" s="17" t="e">
        <f>AH27/AH21*10</f>
        <v>#DIV/0!</v>
      </c>
      <c r="AI33" s="17" t="e">
        <f>AI27/AI21*10</f>
        <v>#DIV/0!</v>
      </c>
    </row>
    <row r="34" spans="1:35" s="11" customFormat="1" ht="30.75" hidden="1" customHeight="1" x14ac:dyDescent="0.2">
      <c r="A34" s="80" t="s">
        <v>160</v>
      </c>
      <c r="B34" s="17"/>
      <c r="C34" s="17">
        <f t="shared" si="5"/>
        <v>28.842676311030743</v>
      </c>
      <c r="D34" s="13"/>
      <c r="E34" s="17">
        <f>E28/E22*10</f>
        <v>14.556962025316455</v>
      </c>
      <c r="F34" s="17"/>
      <c r="G34" s="17"/>
      <c r="H34" s="17">
        <f t="shared" si="9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s="11" customFormat="1" ht="30.75" hidden="1" customHeight="1" x14ac:dyDescent="0.2">
      <c r="A35" s="80" t="s">
        <v>159</v>
      </c>
      <c r="B35" s="17">
        <v>14</v>
      </c>
      <c r="C35" s="17">
        <f t="shared" si="5"/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11" customFormat="1" ht="30.75" customHeight="1" x14ac:dyDescent="0.2">
      <c r="A36" s="80" t="s">
        <v>169</v>
      </c>
      <c r="B36" s="17">
        <v>1684</v>
      </c>
      <c r="C36" s="17">
        <f t="shared" si="5"/>
        <v>1784</v>
      </c>
      <c r="D36" s="89">
        <f t="shared" si="0"/>
        <v>1.0593824228028503</v>
      </c>
      <c r="E36" s="17">
        <v>611</v>
      </c>
      <c r="F36" s="17">
        <v>433</v>
      </c>
      <c r="G36" s="17">
        <v>230</v>
      </c>
      <c r="H36" s="17">
        <v>260</v>
      </c>
      <c r="I36" s="17"/>
      <c r="J36" s="17">
        <v>30</v>
      </c>
      <c r="K36" s="17"/>
      <c r="L36" s="17"/>
      <c r="M36" s="17"/>
      <c r="N36" s="17">
        <v>50</v>
      </c>
      <c r="O36" s="17">
        <v>100</v>
      </c>
      <c r="P36" s="17">
        <v>40</v>
      </c>
      <c r="Q36" s="17"/>
      <c r="R36" s="17">
        <v>30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s="11" customFormat="1" ht="30.75" customHeight="1" x14ac:dyDescent="0.2">
      <c r="A37" s="80" t="s">
        <v>170</v>
      </c>
      <c r="B37" s="17">
        <v>1200</v>
      </c>
      <c r="C37" s="17">
        <f t="shared" si="5"/>
        <v>1754</v>
      </c>
      <c r="D37" s="89">
        <f t="shared" si="0"/>
        <v>1.4616666666666667</v>
      </c>
      <c r="E37" s="17">
        <v>611</v>
      </c>
      <c r="F37" s="17">
        <v>433</v>
      </c>
      <c r="G37" s="17">
        <v>200</v>
      </c>
      <c r="H37" s="17">
        <v>260</v>
      </c>
      <c r="I37" s="17"/>
      <c r="J37" s="17">
        <v>30</v>
      </c>
      <c r="K37" s="17"/>
      <c r="L37" s="17"/>
      <c r="M37" s="17"/>
      <c r="N37" s="17">
        <v>50</v>
      </c>
      <c r="O37" s="17">
        <v>100</v>
      </c>
      <c r="P37" s="17">
        <v>40</v>
      </c>
      <c r="Q37" s="17"/>
      <c r="R37" s="17">
        <v>30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s="11" customFormat="1" ht="30.75" customHeight="1" x14ac:dyDescent="0.2">
      <c r="A38" s="80" t="s">
        <v>171</v>
      </c>
      <c r="B38" s="83">
        <f>B37/B36</f>
        <v>0.71258907363420432</v>
      </c>
      <c r="C38" s="83">
        <f>C37/C36</f>
        <v>0.98318385650224216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>
        <f t="shared" ref="R38:U38" si="11">R37/R36*10</f>
        <v>10</v>
      </c>
      <c r="S38" s="17" t="e">
        <f t="shared" si="11"/>
        <v>#DIV/0!</v>
      </c>
      <c r="T38" s="17"/>
      <c r="U38" s="17" t="e">
        <f t="shared" si="11"/>
        <v>#DIV/0!</v>
      </c>
      <c r="V38" s="17" t="e">
        <f t="shared" ref="V38" si="12">V37/V36*10</f>
        <v>#DIV/0!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s="11" customFormat="1" ht="30.75" customHeight="1" x14ac:dyDescent="0.2">
      <c r="A39" s="80" t="s">
        <v>172</v>
      </c>
      <c r="B39" s="17">
        <v>1200</v>
      </c>
      <c r="C39" s="17">
        <f>E39+F39+G39+H39+I39+J39+M39+N39+O39+P39+Q39+R39+S39+U39+V39+W39+Z39+AA39+AB39+AC39+AD39+AE39+AF39+AG39+AI39</f>
        <v>1754</v>
      </c>
      <c r="D39" s="13">
        <f t="shared" si="0"/>
        <v>1.4616666666666667</v>
      </c>
      <c r="E39" s="17">
        <v>611</v>
      </c>
      <c r="F39" s="17">
        <v>433</v>
      </c>
      <c r="G39" s="17">
        <v>200</v>
      </c>
      <c r="H39" s="17">
        <v>260</v>
      </c>
      <c r="I39" s="17"/>
      <c r="J39" s="17">
        <v>30</v>
      </c>
      <c r="K39" s="17"/>
      <c r="L39" s="17"/>
      <c r="M39" s="17"/>
      <c r="N39" s="17">
        <v>50</v>
      </c>
      <c r="O39" s="17">
        <v>100</v>
      </c>
      <c r="P39" s="17">
        <v>40</v>
      </c>
      <c r="Q39" s="17"/>
      <c r="R39" s="17">
        <v>30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s="11" customFormat="1" ht="30.75" customHeight="1" x14ac:dyDescent="0.2">
      <c r="A40" s="80" t="s">
        <v>171</v>
      </c>
      <c r="B40" s="17"/>
      <c r="C40" s="83">
        <f>C39/C36</f>
        <v>0.98318385650224216</v>
      </c>
      <c r="D40" s="1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s="11" customFormat="1" ht="30.75" customHeight="1" x14ac:dyDescent="0.2">
      <c r="A41" s="80" t="s">
        <v>185</v>
      </c>
      <c r="B41" s="17">
        <v>4170</v>
      </c>
      <c r="C41" s="17">
        <f>E41+F41+G41+H41+I41+J41+M41+N41+O41+P41+Q41+R41+S41+U41+V41+W41+Z41+AA41+AB41+AC41+AD41+AE41+AF41+AG41+AI41</f>
        <v>3431.74</v>
      </c>
      <c r="D41" s="13"/>
      <c r="E41" s="17">
        <v>944</v>
      </c>
      <c r="F41" s="17">
        <v>871</v>
      </c>
      <c r="G41" s="17">
        <v>400</v>
      </c>
      <c r="H41" s="17"/>
      <c r="I41" s="17"/>
      <c r="J41" s="17"/>
      <c r="K41" s="17"/>
      <c r="L41" s="17"/>
      <c r="M41" s="17"/>
      <c r="N41" s="17">
        <v>158</v>
      </c>
      <c r="O41" s="17">
        <v>10</v>
      </c>
      <c r="P41" s="17">
        <v>5</v>
      </c>
      <c r="Q41" s="17">
        <v>110.14</v>
      </c>
      <c r="R41" s="17">
        <v>322</v>
      </c>
      <c r="S41" s="17"/>
      <c r="T41" s="17"/>
      <c r="U41" s="17">
        <v>62</v>
      </c>
      <c r="V41" s="17">
        <v>83</v>
      </c>
      <c r="W41" s="17"/>
      <c r="X41" s="17"/>
      <c r="Y41" s="17">
        <v>16</v>
      </c>
      <c r="Z41" s="17">
        <v>33</v>
      </c>
      <c r="AA41" s="17">
        <v>55</v>
      </c>
      <c r="AB41" s="17">
        <v>120</v>
      </c>
      <c r="AC41" s="17">
        <v>125</v>
      </c>
      <c r="AD41" s="17">
        <v>19</v>
      </c>
      <c r="AE41" s="17">
        <v>3.5</v>
      </c>
      <c r="AF41" s="17">
        <v>2.1</v>
      </c>
      <c r="AG41" s="17">
        <v>10</v>
      </c>
      <c r="AH41" s="17">
        <v>0.42</v>
      </c>
      <c r="AI41" s="17">
        <v>99</v>
      </c>
    </row>
    <row r="42" spans="1:35" s="11" customFormat="1" ht="30.75" customHeight="1" x14ac:dyDescent="0.2">
      <c r="A42" s="80" t="s">
        <v>173</v>
      </c>
      <c r="B42" s="17">
        <v>850</v>
      </c>
      <c r="C42" s="17">
        <f>E42+F42+G42+H42+I42+J42+M42+N42+O42+P42+Q42+R42+S42+U42+V42+W42+Z42+AA42+AB42+AC42+AD42+AE42+AF42+AG42+AI42</f>
        <v>650</v>
      </c>
      <c r="D42" s="13">
        <f t="shared" si="0"/>
        <v>0.76470588235294112</v>
      </c>
      <c r="E42" s="17">
        <v>600</v>
      </c>
      <c r="F42" s="17"/>
      <c r="G42" s="17">
        <v>20</v>
      </c>
      <c r="H42" s="17"/>
      <c r="I42" s="17"/>
      <c r="J42" s="17"/>
      <c r="K42" s="17"/>
      <c r="L42" s="17"/>
      <c r="M42" s="17"/>
      <c r="N42" s="17"/>
      <c r="O42" s="17">
        <v>20</v>
      </c>
      <c r="P42" s="17">
        <v>10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s="11" customFormat="1" ht="30.75" customHeight="1" x14ac:dyDescent="0.2">
      <c r="A43" s="80" t="s">
        <v>174</v>
      </c>
      <c r="B43" s="17">
        <v>4170</v>
      </c>
      <c r="C43" s="17">
        <f>E43+F43+G43+H43+I43+J43+M43+N43+O43+P43+Q43+R43+S43+U43+V43+W43+Z43+AA43+AB43+AC43+AD43+AE43+AF43+AG43+AI43</f>
        <v>3431.7</v>
      </c>
      <c r="D43" s="13">
        <f t="shared" si="0"/>
        <v>0.82294964028776973</v>
      </c>
      <c r="E43" s="17">
        <v>944</v>
      </c>
      <c r="F43" s="17">
        <v>871</v>
      </c>
      <c r="G43" s="17">
        <v>400</v>
      </c>
      <c r="H43" s="17"/>
      <c r="I43" s="17"/>
      <c r="J43" s="17"/>
      <c r="K43" s="17"/>
      <c r="L43" s="17"/>
      <c r="M43" s="17"/>
      <c r="N43" s="17">
        <v>158</v>
      </c>
      <c r="O43" s="17">
        <v>20</v>
      </c>
      <c r="P43" s="17">
        <v>10</v>
      </c>
      <c r="Q43" s="17">
        <v>110.1</v>
      </c>
      <c r="R43" s="17">
        <v>322</v>
      </c>
      <c r="S43" s="17"/>
      <c r="T43" s="17"/>
      <c r="U43" s="17">
        <v>47</v>
      </c>
      <c r="V43" s="17">
        <v>83</v>
      </c>
      <c r="W43" s="17"/>
      <c r="X43" s="17"/>
      <c r="Y43" s="17">
        <v>16</v>
      </c>
      <c r="Z43" s="17">
        <v>33</v>
      </c>
      <c r="AA43" s="17">
        <v>55</v>
      </c>
      <c r="AB43" s="17">
        <v>120</v>
      </c>
      <c r="AC43" s="17">
        <v>125</v>
      </c>
      <c r="AD43" s="17">
        <v>19</v>
      </c>
      <c r="AE43" s="17">
        <v>3.5</v>
      </c>
      <c r="AF43" s="17">
        <v>2.1</v>
      </c>
      <c r="AG43" s="17">
        <v>10</v>
      </c>
      <c r="AH43" s="17">
        <v>0.4</v>
      </c>
      <c r="AI43" s="17">
        <v>99</v>
      </c>
    </row>
    <row r="44" spans="1:35" s="11" customFormat="1" ht="30.75" customHeight="1" x14ac:dyDescent="0.2">
      <c r="A44" s="80" t="s">
        <v>180</v>
      </c>
      <c r="B44" s="17">
        <v>1200</v>
      </c>
      <c r="C44" s="17">
        <f>E44+F44+G44+H44+I44+J44+M44+N44+O44+P44+Q44+R44+S44+U44+V44+W44+Z44+AA44+AB44+AC44+AD44+AE44+AF44+AG44+AI44</f>
        <v>1355</v>
      </c>
      <c r="D44" s="13">
        <f t="shared" si="0"/>
        <v>1.1291666666666667</v>
      </c>
      <c r="E44" s="17">
        <v>550</v>
      </c>
      <c r="F44" s="17">
        <v>350</v>
      </c>
      <c r="G44" s="17">
        <v>100</v>
      </c>
      <c r="H44" s="17">
        <v>150</v>
      </c>
      <c r="I44" s="17"/>
      <c r="J44" s="17">
        <v>30</v>
      </c>
      <c r="K44" s="17"/>
      <c r="L44" s="17"/>
      <c r="M44" s="17"/>
      <c r="N44" s="17"/>
      <c r="O44" s="17">
        <v>150</v>
      </c>
      <c r="P44" s="17">
        <v>25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s="11" customFormat="1" ht="30.75" customHeight="1" x14ac:dyDescent="0.2">
      <c r="A45" s="80" t="s">
        <v>178</v>
      </c>
      <c r="B45" s="17">
        <v>1000</v>
      </c>
      <c r="C45" s="17">
        <f>E45+F45+G45+H45+I45+J45+M45+N45+O45+P45+Q45+R45+S45+U45+V45+W45+Z45+AA45+AB45+AC45+AD45+AE45+AF45+AG45+AI45</f>
        <v>1355</v>
      </c>
      <c r="D45" s="13">
        <f t="shared" si="0"/>
        <v>1.355</v>
      </c>
      <c r="E45" s="17">
        <v>550</v>
      </c>
      <c r="F45" s="17">
        <v>350</v>
      </c>
      <c r="G45" s="17">
        <v>100</v>
      </c>
      <c r="H45" s="17">
        <v>150</v>
      </c>
      <c r="I45" s="17"/>
      <c r="J45" s="17">
        <v>30</v>
      </c>
      <c r="K45" s="17"/>
      <c r="L45" s="17"/>
      <c r="M45" s="17"/>
      <c r="N45" s="17"/>
      <c r="O45" s="17">
        <v>150</v>
      </c>
      <c r="P45" s="17">
        <v>25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s="11" customFormat="1" ht="30.75" customHeight="1" x14ac:dyDescent="0.2">
      <c r="A46" s="80" t="s">
        <v>190</v>
      </c>
      <c r="B46" s="17"/>
      <c r="C46" s="17">
        <f>E46+F46+G46+H46+I46+J46+K46+L46+X46+Y46+M46+N46+O46+P46+Q46+R46+S46+T46+U46+V46+W46+Z46+AA46+AB46+AC46+AD46+AE46+AF46+AG46+AI46</f>
        <v>5335</v>
      </c>
      <c r="D46" s="13"/>
      <c r="E46" s="17">
        <v>1150</v>
      </c>
      <c r="F46" s="17">
        <v>800</v>
      </c>
      <c r="G46" s="17">
        <v>300</v>
      </c>
      <c r="H46" s="17">
        <v>700</v>
      </c>
      <c r="I46" s="17">
        <v>100</v>
      </c>
      <c r="J46" s="17">
        <v>40</v>
      </c>
      <c r="K46" s="17"/>
      <c r="L46" s="17">
        <v>70</v>
      </c>
      <c r="M46" s="17">
        <v>200</v>
      </c>
      <c r="N46" s="17">
        <v>300</v>
      </c>
      <c r="O46" s="17">
        <v>250</v>
      </c>
      <c r="P46" s="17">
        <v>50</v>
      </c>
      <c r="Q46" s="17">
        <v>50</v>
      </c>
      <c r="R46" s="17">
        <v>50</v>
      </c>
      <c r="S46" s="17">
        <v>200</v>
      </c>
      <c r="T46" s="17">
        <v>170</v>
      </c>
      <c r="U46" s="17">
        <v>200</v>
      </c>
      <c r="V46" s="17"/>
      <c r="W46" s="17">
        <v>70</v>
      </c>
      <c r="X46" s="17">
        <v>435</v>
      </c>
      <c r="Y46" s="17">
        <v>150</v>
      </c>
      <c r="Z46" s="17"/>
      <c r="AA46" s="17"/>
      <c r="AB46" s="17">
        <v>30</v>
      </c>
      <c r="AC46" s="17"/>
      <c r="AD46" s="17"/>
      <c r="AE46" s="17"/>
      <c r="AF46" s="17"/>
      <c r="AG46" s="17">
        <v>20</v>
      </c>
      <c r="AH46" s="17"/>
      <c r="AI46" s="17"/>
    </row>
    <row r="47" spans="1:35" s="11" customFormat="1" ht="30.75" customHeight="1" x14ac:dyDescent="0.2">
      <c r="A47" s="80" t="s">
        <v>181</v>
      </c>
      <c r="B47" s="17">
        <v>600</v>
      </c>
      <c r="C47" s="17">
        <f>E47+F47+G47+H47+I47+J47+M47+N47+O47+P47+Q47+R47+S47+U47+V47+W47+Z47+AA47+AB47+AC47+AD47+AE47+AF47+AG47+AI47</f>
        <v>760</v>
      </c>
      <c r="D47" s="13">
        <f t="shared" si="0"/>
        <v>1.2666666666666666</v>
      </c>
      <c r="E47" s="17">
        <f>E49+E50+E51</f>
        <v>235</v>
      </c>
      <c r="F47" s="17">
        <f>F49+F50+F51+F52+F53</f>
        <v>230</v>
      </c>
      <c r="G47" s="17">
        <f>G49+G50+G51</f>
        <v>50</v>
      </c>
      <c r="H47" s="17">
        <f>H49+H50+H51+H52</f>
        <v>115</v>
      </c>
      <c r="I47" s="17">
        <f>I49+I50+I51</f>
        <v>0</v>
      </c>
      <c r="J47" s="17">
        <f>J49+J50+J51</f>
        <v>25</v>
      </c>
      <c r="K47" s="17">
        <f>K49+K50+K51</f>
        <v>0</v>
      </c>
      <c r="L47" s="17"/>
      <c r="M47" s="17">
        <f t="shared" ref="M47:S47" si="13">M49+M50+M51</f>
        <v>0</v>
      </c>
      <c r="N47" s="17">
        <f t="shared" si="13"/>
        <v>0</v>
      </c>
      <c r="O47" s="17">
        <f t="shared" si="13"/>
        <v>65</v>
      </c>
      <c r="P47" s="17">
        <f t="shared" si="13"/>
        <v>40</v>
      </c>
      <c r="Q47" s="17">
        <f t="shared" si="13"/>
        <v>0</v>
      </c>
      <c r="R47" s="17">
        <f t="shared" si="13"/>
        <v>0</v>
      </c>
      <c r="S47" s="17">
        <f t="shared" si="13"/>
        <v>0</v>
      </c>
      <c r="T47" s="17"/>
      <c r="U47" s="17">
        <f t="shared" ref="U47:AI47" si="14">U49+U50+U51</f>
        <v>0</v>
      </c>
      <c r="V47" s="17">
        <f t="shared" si="14"/>
        <v>0</v>
      </c>
      <c r="W47" s="17">
        <f t="shared" si="14"/>
        <v>0</v>
      </c>
      <c r="X47" s="17">
        <f t="shared" si="14"/>
        <v>0</v>
      </c>
      <c r="Y47" s="17">
        <f t="shared" si="14"/>
        <v>0</v>
      </c>
      <c r="Z47" s="17">
        <f t="shared" si="14"/>
        <v>0</v>
      </c>
      <c r="AA47" s="17">
        <f t="shared" si="14"/>
        <v>0</v>
      </c>
      <c r="AB47" s="17">
        <f t="shared" si="14"/>
        <v>0</v>
      </c>
      <c r="AC47" s="17">
        <f t="shared" si="14"/>
        <v>0</v>
      </c>
      <c r="AD47" s="17">
        <f t="shared" si="14"/>
        <v>0</v>
      </c>
      <c r="AE47" s="17">
        <f t="shared" si="14"/>
        <v>0</v>
      </c>
      <c r="AF47" s="17">
        <f t="shared" si="14"/>
        <v>0</v>
      </c>
      <c r="AG47" s="17">
        <f t="shared" si="14"/>
        <v>0</v>
      </c>
      <c r="AH47" s="17">
        <f t="shared" si="14"/>
        <v>0</v>
      </c>
      <c r="AI47" s="17">
        <f t="shared" si="14"/>
        <v>0</v>
      </c>
    </row>
    <row r="48" spans="1:35" s="11" customFormat="1" ht="30.75" customHeight="1" x14ac:dyDescent="0.2">
      <c r="A48" s="80" t="s">
        <v>162</v>
      </c>
      <c r="B48" s="17"/>
      <c r="C48" s="83">
        <f>C47/C46</f>
        <v>0.14245548266166824</v>
      </c>
      <c r="D48" s="13"/>
      <c r="E48" s="83">
        <f t="shared" ref="E48:AI48" si="15">E47/E46</f>
        <v>0.20434782608695654</v>
      </c>
      <c r="F48" s="83">
        <f t="shared" si="15"/>
        <v>0.28749999999999998</v>
      </c>
      <c r="G48" s="83">
        <f t="shared" si="15"/>
        <v>0.16666666666666666</v>
      </c>
      <c r="H48" s="83">
        <f t="shared" si="15"/>
        <v>0.16428571428571428</v>
      </c>
      <c r="I48" s="83">
        <f t="shared" si="15"/>
        <v>0</v>
      </c>
      <c r="J48" s="83">
        <f t="shared" si="15"/>
        <v>0.625</v>
      </c>
      <c r="K48" s="83" t="e">
        <f t="shared" si="15"/>
        <v>#DIV/0!</v>
      </c>
      <c r="L48" s="83">
        <f t="shared" si="15"/>
        <v>0</v>
      </c>
      <c r="M48" s="83">
        <f t="shared" si="15"/>
        <v>0</v>
      </c>
      <c r="N48" s="83">
        <f t="shared" si="15"/>
        <v>0</v>
      </c>
      <c r="O48" s="83">
        <f t="shared" si="15"/>
        <v>0.26</v>
      </c>
      <c r="P48" s="83">
        <f t="shared" si="15"/>
        <v>0.8</v>
      </c>
      <c r="Q48" s="83">
        <f t="shared" si="15"/>
        <v>0</v>
      </c>
      <c r="R48" s="83">
        <f t="shared" si="15"/>
        <v>0</v>
      </c>
      <c r="S48" s="83">
        <f t="shared" si="15"/>
        <v>0</v>
      </c>
      <c r="T48" s="83">
        <f t="shared" si="15"/>
        <v>0</v>
      </c>
      <c r="U48" s="83">
        <f t="shared" si="15"/>
        <v>0</v>
      </c>
      <c r="V48" s="83" t="e">
        <f t="shared" si="15"/>
        <v>#DIV/0!</v>
      </c>
      <c r="W48" s="83">
        <f t="shared" si="15"/>
        <v>0</v>
      </c>
      <c r="X48" s="83">
        <f t="shared" si="15"/>
        <v>0</v>
      </c>
      <c r="Y48" s="83">
        <f t="shared" si="15"/>
        <v>0</v>
      </c>
      <c r="Z48" s="83" t="e">
        <f t="shared" si="15"/>
        <v>#DIV/0!</v>
      </c>
      <c r="AA48" s="83" t="e">
        <f t="shared" si="15"/>
        <v>#DIV/0!</v>
      </c>
      <c r="AB48" s="83">
        <f t="shared" si="15"/>
        <v>0</v>
      </c>
      <c r="AC48" s="83" t="e">
        <f t="shared" si="15"/>
        <v>#DIV/0!</v>
      </c>
      <c r="AD48" s="83" t="e">
        <f t="shared" si="15"/>
        <v>#DIV/0!</v>
      </c>
      <c r="AE48" s="83" t="e">
        <f t="shared" si="15"/>
        <v>#DIV/0!</v>
      </c>
      <c r="AF48" s="83" t="e">
        <f t="shared" si="15"/>
        <v>#DIV/0!</v>
      </c>
      <c r="AG48" s="83">
        <f t="shared" si="15"/>
        <v>0</v>
      </c>
      <c r="AH48" s="83" t="e">
        <f t="shared" si="15"/>
        <v>#DIV/0!</v>
      </c>
      <c r="AI48" s="83" t="e">
        <f t="shared" si="15"/>
        <v>#DIV/0!</v>
      </c>
    </row>
    <row r="49" spans="1:35" s="11" customFormat="1" ht="30.75" customHeight="1" x14ac:dyDescent="0.2">
      <c r="A49" s="80" t="s">
        <v>182</v>
      </c>
      <c r="B49" s="17">
        <v>90</v>
      </c>
      <c r="C49" s="17">
        <f t="shared" ref="C49:C59" si="16">E49+F49+G49+H49+I49+J49+M49+N49+O49+P49+Q49+R49+S49+U49+V49+W49+Z49+AA49+AB49+AC49+AD49+AE49+AF49+AG49+AI49</f>
        <v>218</v>
      </c>
      <c r="D49" s="13">
        <f t="shared" si="0"/>
        <v>2.4222222222222221</v>
      </c>
      <c r="E49" s="17">
        <v>133</v>
      </c>
      <c r="F49" s="17"/>
      <c r="G49" s="17"/>
      <c r="H49" s="17">
        <v>50</v>
      </c>
      <c r="I49" s="17"/>
      <c r="J49" s="17">
        <v>25</v>
      </c>
      <c r="K49" s="17"/>
      <c r="L49" s="17"/>
      <c r="M49" s="17"/>
      <c r="N49" s="17"/>
      <c r="O49" s="17"/>
      <c r="P49" s="17">
        <v>10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11" customFormat="1" ht="30.75" customHeight="1" x14ac:dyDescent="0.2">
      <c r="A50" s="80" t="s">
        <v>183</v>
      </c>
      <c r="B50" s="17">
        <v>340</v>
      </c>
      <c r="C50" s="17">
        <f t="shared" si="16"/>
        <v>352</v>
      </c>
      <c r="D50" s="13">
        <f t="shared" si="0"/>
        <v>1.0352941176470589</v>
      </c>
      <c r="E50" s="17">
        <v>72</v>
      </c>
      <c r="F50" s="17">
        <v>130</v>
      </c>
      <c r="G50" s="17">
        <v>50</v>
      </c>
      <c r="H50" s="17">
        <v>20</v>
      </c>
      <c r="I50" s="17"/>
      <c r="J50" s="17"/>
      <c r="K50" s="17"/>
      <c r="L50" s="17"/>
      <c r="M50" s="17"/>
      <c r="N50" s="17"/>
      <c r="O50" s="17">
        <v>50</v>
      </c>
      <c r="P50" s="17">
        <v>30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s="11" customFormat="1" ht="30.75" customHeight="1" x14ac:dyDescent="0.2">
      <c r="A51" s="80" t="s">
        <v>184</v>
      </c>
      <c r="B51" s="17"/>
      <c r="C51" s="17">
        <f t="shared" si="16"/>
        <v>120</v>
      </c>
      <c r="D51" s="13" t="e">
        <f t="shared" si="0"/>
        <v>#DIV/0!</v>
      </c>
      <c r="E51" s="17">
        <v>30</v>
      </c>
      <c r="F51" s="17">
        <v>50</v>
      </c>
      <c r="G51" s="17"/>
      <c r="H51" s="17">
        <v>25</v>
      </c>
      <c r="I51" s="17"/>
      <c r="J51" s="17"/>
      <c r="K51" s="17"/>
      <c r="L51" s="17"/>
      <c r="M51" s="17"/>
      <c r="N51" s="17"/>
      <c r="O51" s="17">
        <v>15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s="11" customFormat="1" ht="30.75" customHeight="1" x14ac:dyDescent="0.2">
      <c r="A52" s="80" t="s">
        <v>186</v>
      </c>
      <c r="B52" s="17"/>
      <c r="C52" s="17">
        <f t="shared" si="16"/>
        <v>20</v>
      </c>
      <c r="D52" s="13" t="e">
        <f t="shared" si="0"/>
        <v>#DIV/0!</v>
      </c>
      <c r="E52" s="17"/>
      <c r="F52" s="17"/>
      <c r="G52" s="17"/>
      <c r="H52" s="17">
        <v>20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s="11" customFormat="1" ht="30.75" customHeight="1" x14ac:dyDescent="0.2">
      <c r="A53" s="80" t="s">
        <v>189</v>
      </c>
      <c r="B53" s="17"/>
      <c r="C53" s="17">
        <f t="shared" si="16"/>
        <v>50</v>
      </c>
      <c r="D53" s="13"/>
      <c r="E53" s="17"/>
      <c r="F53" s="17">
        <v>50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s="11" customFormat="1" ht="30.75" customHeight="1" x14ac:dyDescent="0.2">
      <c r="A54" s="80" t="s">
        <v>21</v>
      </c>
      <c r="B54" s="17"/>
      <c r="C54" s="17">
        <f t="shared" si="16"/>
        <v>187</v>
      </c>
      <c r="D54" s="13" t="e">
        <f t="shared" si="0"/>
        <v>#DIV/0!</v>
      </c>
      <c r="E54" s="17">
        <v>130</v>
      </c>
      <c r="F54" s="17">
        <v>51</v>
      </c>
      <c r="G54" s="17"/>
      <c r="H54" s="17"/>
      <c r="I54" s="17"/>
      <c r="J54" s="17"/>
      <c r="K54" s="17"/>
      <c r="L54" s="17"/>
      <c r="M54" s="17"/>
      <c r="N54" s="17"/>
      <c r="O54" s="17"/>
      <c r="P54" s="17">
        <v>6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s="11" customFormat="1" ht="30.75" customHeight="1" x14ac:dyDescent="0.2">
      <c r="A55" s="80" t="s">
        <v>194</v>
      </c>
      <c r="B55" s="17"/>
      <c r="C55" s="17">
        <f t="shared" si="16"/>
        <v>80</v>
      </c>
      <c r="D55" s="13"/>
      <c r="E55" s="17">
        <v>80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s="11" customFormat="1" ht="0.75" customHeight="1" x14ac:dyDescent="0.2">
      <c r="A56" s="80" t="s">
        <v>188</v>
      </c>
      <c r="B56" s="17"/>
      <c r="C56" s="17">
        <f t="shared" si="16"/>
        <v>18</v>
      </c>
      <c r="D56" s="13"/>
      <c r="E56" s="17"/>
      <c r="F56" s="17">
        <v>18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11" customFormat="1" ht="35.25" hidden="1" customHeight="1" x14ac:dyDescent="0.2">
      <c r="A57" s="80" t="s">
        <v>187</v>
      </c>
      <c r="B57" s="17"/>
      <c r="C57" s="17">
        <f t="shared" si="16"/>
        <v>7.7</v>
      </c>
      <c r="D57" s="13"/>
      <c r="E57" s="17"/>
      <c r="F57" s="17">
        <v>7.7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s="11" customFormat="1" ht="30.75" hidden="1" customHeight="1" x14ac:dyDescent="0.2">
      <c r="A58" s="80" t="s">
        <v>187</v>
      </c>
      <c r="B58" s="17"/>
      <c r="C58" s="17">
        <f t="shared" si="16"/>
        <v>7.7</v>
      </c>
      <c r="D58" s="13"/>
      <c r="E58" s="17"/>
      <c r="F58" s="17">
        <v>7.7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s="11" customFormat="1" ht="30.75" hidden="1" customHeight="1" x14ac:dyDescent="0.2">
      <c r="A59" s="80" t="s">
        <v>188</v>
      </c>
      <c r="B59" s="17"/>
      <c r="C59" s="17">
        <f t="shared" si="16"/>
        <v>4</v>
      </c>
      <c r="D59" s="13"/>
      <c r="E59" s="17"/>
      <c r="F59" s="17">
        <v>4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11" customFormat="1" ht="26.25" hidden="1" customHeight="1" x14ac:dyDescent="0.2">
      <c r="A60" s="81" t="s">
        <v>163</v>
      </c>
      <c r="B60" s="20"/>
      <c r="C60" s="20" t="e">
        <f>#REF!*0.19</f>
        <v>#REF!</v>
      </c>
      <c r="D60" s="13"/>
      <c r="E60" s="20" t="e">
        <f>#REF!*0.19</f>
        <v>#REF!</v>
      </c>
      <c r="F60" s="20" t="e">
        <f>#REF!*0.19</f>
        <v>#REF!</v>
      </c>
      <c r="G60" s="20" t="e">
        <f>#REF!*0.19</f>
        <v>#REF!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82"/>
      <c r="AA60" s="82"/>
      <c r="AB60" s="82"/>
      <c r="AC60" s="82"/>
      <c r="AD60" s="82"/>
      <c r="AE60" s="82"/>
      <c r="AF60" s="82"/>
      <c r="AG60" s="78"/>
      <c r="AH60" s="82"/>
      <c r="AI60" s="82"/>
    </row>
    <row r="61" spans="1:35" s="11" customFormat="1" ht="30" hidden="1" customHeight="1" x14ac:dyDescent="0.2">
      <c r="A61" s="79" t="s">
        <v>150</v>
      </c>
      <c r="B61" s="20"/>
      <c r="C61" s="17" t="e">
        <f>E61+F61+G61+H61+I61+J61+M61+N61+O61+P61+Q61+R61+S61+U61+V61+W61+Z61+AA61+#REF!+AB61+AC61+AD61+AE61+AF61+AG61+AI61</f>
        <v>#REF!</v>
      </c>
      <c r="D61" s="13" t="e">
        <f t="shared" ref="D61:D64" si="17">C61/B61</f>
        <v>#REF!</v>
      </c>
      <c r="E61" s="22">
        <v>4</v>
      </c>
      <c r="F61" s="22">
        <v>3</v>
      </c>
      <c r="G61" s="22">
        <v>2</v>
      </c>
      <c r="H61" s="22">
        <v>3</v>
      </c>
      <c r="I61" s="22">
        <v>0</v>
      </c>
      <c r="J61" s="22">
        <v>0</v>
      </c>
      <c r="K61" s="22">
        <v>0</v>
      </c>
      <c r="L61" s="22"/>
      <c r="M61" s="22">
        <v>0</v>
      </c>
      <c r="N61" s="22">
        <v>0</v>
      </c>
      <c r="O61" s="22">
        <v>1</v>
      </c>
      <c r="P61" s="22">
        <v>1</v>
      </c>
      <c r="Q61" s="22">
        <v>1</v>
      </c>
      <c r="R61" s="22">
        <v>1</v>
      </c>
      <c r="S61" s="22">
        <v>0</v>
      </c>
      <c r="T61" s="22"/>
      <c r="U61" s="22">
        <v>0</v>
      </c>
      <c r="V61" s="22">
        <v>0</v>
      </c>
      <c r="W61" s="22">
        <v>0</v>
      </c>
      <c r="X61" s="22"/>
      <c r="Y61" s="22"/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22">
        <v>0</v>
      </c>
      <c r="AH61" s="49">
        <v>0</v>
      </c>
      <c r="AI61" s="49"/>
    </row>
    <row r="62" spans="1:35" s="11" customFormat="1" ht="3" hidden="1" customHeight="1" x14ac:dyDescent="0.2">
      <c r="A62" s="79" t="s">
        <v>151</v>
      </c>
      <c r="B62" s="20"/>
      <c r="C62" s="20">
        <f t="shared" ref="C62:C67" si="18">SUM(E62:AI62)</f>
        <v>5</v>
      </c>
      <c r="D62" s="13" t="e">
        <f t="shared" si="17"/>
        <v>#DIV/0!</v>
      </c>
      <c r="E62" s="22">
        <v>2</v>
      </c>
      <c r="F62" s="22">
        <v>1</v>
      </c>
      <c r="G62" s="22">
        <v>0</v>
      </c>
      <c r="H62" s="22">
        <v>2</v>
      </c>
      <c r="I62" s="22">
        <v>0</v>
      </c>
      <c r="J62" s="22">
        <v>0</v>
      </c>
      <c r="K62" s="22">
        <v>0</v>
      </c>
      <c r="L62" s="22"/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/>
      <c r="U62" s="22">
        <v>0</v>
      </c>
      <c r="V62" s="22">
        <v>0</v>
      </c>
      <c r="W62" s="22">
        <v>0</v>
      </c>
      <c r="X62" s="22"/>
      <c r="Y62" s="22"/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22">
        <v>0</v>
      </c>
      <c r="AH62" s="49">
        <v>0</v>
      </c>
      <c r="AI62" s="49"/>
    </row>
    <row r="63" spans="1:35" s="11" customFormat="1" ht="30" hidden="1" customHeight="1" x14ac:dyDescent="0.2">
      <c r="A63" s="79" t="s">
        <v>152</v>
      </c>
      <c r="B63" s="20"/>
      <c r="C63" s="20">
        <f t="shared" si="18"/>
        <v>3</v>
      </c>
      <c r="D63" s="13" t="e">
        <f t="shared" si="17"/>
        <v>#DIV/0!</v>
      </c>
      <c r="E63" s="22">
        <v>1</v>
      </c>
      <c r="F63" s="22">
        <v>1</v>
      </c>
      <c r="G63" s="22">
        <v>0</v>
      </c>
      <c r="H63" s="22">
        <v>1</v>
      </c>
      <c r="I63" s="22">
        <v>0</v>
      </c>
      <c r="J63" s="22">
        <v>0</v>
      </c>
      <c r="K63" s="22">
        <v>0</v>
      </c>
      <c r="L63" s="22"/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/>
      <c r="U63" s="22">
        <v>0</v>
      </c>
      <c r="V63" s="22">
        <v>0</v>
      </c>
      <c r="W63" s="22">
        <v>0</v>
      </c>
      <c r="X63" s="22"/>
      <c r="Y63" s="22"/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22">
        <v>0</v>
      </c>
      <c r="AH63" s="49">
        <v>0</v>
      </c>
      <c r="AI63" s="49"/>
    </row>
    <row r="64" spans="1:35" s="11" customFormat="1" ht="30" hidden="1" customHeight="1" x14ac:dyDescent="0.2">
      <c r="A64" s="80" t="s">
        <v>153</v>
      </c>
      <c r="B64" s="20">
        <v>0</v>
      </c>
      <c r="C64" s="20">
        <f t="shared" si="18"/>
        <v>8</v>
      </c>
      <c r="D64" s="13" t="e">
        <f t="shared" si="17"/>
        <v>#DIV/0!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</v>
      </c>
      <c r="K64" s="22">
        <v>1</v>
      </c>
      <c r="L64" s="22"/>
      <c r="M64" s="22">
        <v>1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1</v>
      </c>
      <c r="T64" s="22"/>
      <c r="U64" s="22">
        <v>1</v>
      </c>
      <c r="V64" s="22">
        <v>0</v>
      </c>
      <c r="W64" s="22">
        <v>1</v>
      </c>
      <c r="X64" s="22"/>
      <c r="Y64" s="22"/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/>
      <c r="AF64" s="49"/>
      <c r="AG64" s="22"/>
      <c r="AH64" s="49"/>
      <c r="AI64" s="49"/>
    </row>
    <row r="65" spans="1:36" s="2" customFormat="1" ht="30" hidden="1" customHeight="1" x14ac:dyDescent="0.25">
      <c r="A65" s="10" t="s">
        <v>104</v>
      </c>
      <c r="B65" s="20">
        <v>214447</v>
      </c>
      <c r="C65" s="20">
        <f t="shared" si="18"/>
        <v>178273.6</v>
      </c>
      <c r="D65" s="13"/>
      <c r="E65" s="9">
        <v>8532</v>
      </c>
      <c r="F65" s="9">
        <v>6006</v>
      </c>
      <c r="G65" s="9">
        <v>13990</v>
      </c>
      <c r="H65" s="9">
        <v>11277.6</v>
      </c>
      <c r="I65" s="75">
        <v>5725</v>
      </c>
      <c r="J65" s="9">
        <v>11939</v>
      </c>
      <c r="K65" s="9"/>
      <c r="L65" s="9"/>
      <c r="M65" s="9">
        <v>8497</v>
      </c>
      <c r="N65" s="9">
        <v>10048</v>
      </c>
      <c r="O65" s="9">
        <v>10249</v>
      </c>
      <c r="P65" s="9">
        <v>3000</v>
      </c>
      <c r="Q65" s="9">
        <v>6210</v>
      </c>
      <c r="R65" s="9">
        <v>7930</v>
      </c>
      <c r="S65" s="9"/>
      <c r="T65" s="9"/>
      <c r="U65" s="9"/>
      <c r="V65" s="9">
        <v>9997</v>
      </c>
      <c r="W65" s="9">
        <v>10907</v>
      </c>
      <c r="X65" s="9"/>
      <c r="Y65" s="9"/>
      <c r="Z65" s="75">
        <v>12107</v>
      </c>
      <c r="AA65" s="9">
        <v>9823</v>
      </c>
      <c r="AB65" s="9">
        <v>2158</v>
      </c>
      <c r="AC65" s="75">
        <v>6364</v>
      </c>
      <c r="AD65" s="75"/>
      <c r="AE65" s="9">
        <v>13864</v>
      </c>
      <c r="AF65" s="9"/>
      <c r="AG65" s="9"/>
      <c r="AH65" s="9"/>
      <c r="AI65" s="9">
        <v>9650</v>
      </c>
      <c r="AJ65" s="18"/>
    </row>
    <row r="66" spans="1:36" s="2" customFormat="1" ht="30" hidden="1" customHeight="1" x14ac:dyDescent="0.25">
      <c r="A66" s="27" t="s">
        <v>102</v>
      </c>
      <c r="B66" s="20">
        <v>94</v>
      </c>
      <c r="C66" s="20">
        <f t="shared" si="18"/>
        <v>0</v>
      </c>
      <c r="D66" s="1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8"/>
    </row>
    <row r="67" spans="1:36" s="2" customFormat="1" ht="30" hidden="1" customHeight="1" x14ac:dyDescent="0.25">
      <c r="A67" s="15" t="s">
        <v>122</v>
      </c>
      <c r="B67" s="20"/>
      <c r="C67" s="20">
        <f t="shared" si="18"/>
        <v>5774</v>
      </c>
      <c r="D67" s="13"/>
      <c r="E67" s="9"/>
      <c r="F67" s="9">
        <v>720</v>
      </c>
      <c r="G67" s="9"/>
      <c r="H67" s="9"/>
      <c r="I67" s="9"/>
      <c r="J67" s="9"/>
      <c r="K67" s="9"/>
      <c r="L67" s="9"/>
      <c r="M67" s="9">
        <v>525</v>
      </c>
      <c r="N67" s="9">
        <v>568</v>
      </c>
      <c r="O67" s="9"/>
      <c r="P67" s="9">
        <v>20</v>
      </c>
      <c r="Q67" s="9"/>
      <c r="R67" s="9"/>
      <c r="S67" s="9"/>
      <c r="T67" s="9"/>
      <c r="U67" s="9"/>
      <c r="V67" s="9">
        <v>747</v>
      </c>
      <c r="W67" s="9"/>
      <c r="X67" s="9"/>
      <c r="Y67" s="9"/>
      <c r="Z67" s="9"/>
      <c r="AA67" s="9"/>
      <c r="AB67" s="9">
        <v>612</v>
      </c>
      <c r="AC67" s="9"/>
      <c r="AD67" s="9"/>
      <c r="AE67" s="9">
        <v>2392</v>
      </c>
      <c r="AF67" s="9"/>
      <c r="AG67" s="9"/>
      <c r="AH67" s="9"/>
      <c r="AI67" s="9">
        <v>190</v>
      </c>
      <c r="AJ67" s="18"/>
    </row>
    <row r="68" spans="1:36" s="2" customFormat="1" ht="30" hidden="1" customHeight="1" x14ac:dyDescent="0.25">
      <c r="A68" s="16" t="s">
        <v>5</v>
      </c>
      <c r="B68" s="28">
        <f>B66/B65</f>
        <v>4.3833674520977209E-4</v>
      </c>
      <c r="C68" s="28">
        <f>C66/C65</f>
        <v>0</v>
      </c>
      <c r="D68" s="13"/>
      <c r="E68" s="30">
        <f>E66/E65</f>
        <v>0</v>
      </c>
      <c r="F68" s="30">
        <f t="shared" ref="F68:AI68" si="19">F66/F65</f>
        <v>0</v>
      </c>
      <c r="G68" s="30">
        <f t="shared" si="19"/>
        <v>0</v>
      </c>
      <c r="H68" s="30">
        <f t="shared" si="19"/>
        <v>0</v>
      </c>
      <c r="I68" s="30">
        <f t="shared" si="19"/>
        <v>0</v>
      </c>
      <c r="J68" s="30">
        <f t="shared" si="19"/>
        <v>0</v>
      </c>
      <c r="K68" s="30"/>
      <c r="L68" s="30"/>
      <c r="M68" s="30">
        <f t="shared" si="19"/>
        <v>0</v>
      </c>
      <c r="N68" s="30">
        <f t="shared" si="19"/>
        <v>0</v>
      </c>
      <c r="O68" s="30">
        <f t="shared" si="19"/>
        <v>0</v>
      </c>
      <c r="P68" s="30">
        <f t="shared" si="19"/>
        <v>0</v>
      </c>
      <c r="Q68" s="30">
        <f t="shared" si="19"/>
        <v>0</v>
      </c>
      <c r="R68" s="30">
        <f t="shared" si="19"/>
        <v>0</v>
      </c>
      <c r="S68" s="30"/>
      <c r="T68" s="30"/>
      <c r="U68" s="30"/>
      <c r="V68" s="30">
        <f t="shared" si="19"/>
        <v>0</v>
      </c>
      <c r="W68" s="30">
        <f t="shared" si="19"/>
        <v>0</v>
      </c>
      <c r="X68" s="30"/>
      <c r="Y68" s="30"/>
      <c r="Z68" s="30">
        <f t="shared" si="19"/>
        <v>0</v>
      </c>
      <c r="AA68" s="30">
        <f t="shared" si="19"/>
        <v>0</v>
      </c>
      <c r="AB68" s="30">
        <f t="shared" si="19"/>
        <v>0</v>
      </c>
      <c r="AC68" s="30"/>
      <c r="AD68" s="30"/>
      <c r="AE68" s="30">
        <f t="shared" si="19"/>
        <v>0</v>
      </c>
      <c r="AF68" s="30"/>
      <c r="AG68" s="30"/>
      <c r="AH68" s="30"/>
      <c r="AI68" s="30">
        <f t="shared" si="19"/>
        <v>0</v>
      </c>
      <c r="AJ68" s="19"/>
    </row>
    <row r="69" spans="1:36" s="2" customFormat="1" ht="30" hidden="1" customHeight="1" x14ac:dyDescent="0.25">
      <c r="A69" s="16" t="s">
        <v>103</v>
      </c>
      <c r="B69" s="20">
        <v>60</v>
      </c>
      <c r="C69" s="20">
        <f t="shared" ref="C69:C102" si="20">SUM(E69:AI69)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19"/>
    </row>
    <row r="70" spans="1:36" s="2" customFormat="1" ht="30" hidden="1" customHeight="1" x14ac:dyDescent="0.25">
      <c r="A70" s="16" t="s">
        <v>6</v>
      </c>
      <c r="B70" s="20">
        <v>30</v>
      </c>
      <c r="C70" s="20">
        <f t="shared" si="20"/>
        <v>0</v>
      </c>
      <c r="D70" s="1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19"/>
    </row>
    <row r="71" spans="1:36" s="2" customFormat="1" ht="30" hidden="1" customHeight="1" x14ac:dyDescent="0.25">
      <c r="A71" s="16" t="s">
        <v>7</v>
      </c>
      <c r="B71" s="20"/>
      <c r="C71" s="20">
        <f t="shared" si="20"/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9"/>
    </row>
    <row r="72" spans="1:36" s="2" customFormat="1" ht="30" hidden="1" customHeight="1" x14ac:dyDescent="0.25">
      <c r="A72" s="16" t="s">
        <v>8</v>
      </c>
      <c r="B72" s="20"/>
      <c r="C72" s="20">
        <f t="shared" si="20"/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19"/>
    </row>
    <row r="73" spans="1:36" s="2" customFormat="1" ht="30" hidden="1" customHeight="1" x14ac:dyDescent="0.25">
      <c r="A73" s="16" t="s">
        <v>9</v>
      </c>
      <c r="B73" s="20"/>
      <c r="C73" s="20">
        <f t="shared" si="20"/>
        <v>1732</v>
      </c>
      <c r="D73" s="13"/>
      <c r="E73" s="22">
        <v>15</v>
      </c>
      <c r="F73" s="22"/>
      <c r="G73" s="22">
        <v>205</v>
      </c>
      <c r="H73" s="22">
        <v>73</v>
      </c>
      <c r="I73" s="22">
        <v>55</v>
      </c>
      <c r="J73" s="22">
        <v>220</v>
      </c>
      <c r="K73" s="22"/>
      <c r="L73" s="22"/>
      <c r="M73" s="22">
        <v>40</v>
      </c>
      <c r="N73" s="22">
        <v>97</v>
      </c>
      <c r="O73" s="22"/>
      <c r="P73" s="22"/>
      <c r="Q73" s="22"/>
      <c r="R73" s="22">
        <v>85</v>
      </c>
      <c r="S73" s="22"/>
      <c r="T73" s="22"/>
      <c r="U73" s="22"/>
      <c r="V73" s="22">
        <v>200</v>
      </c>
      <c r="W73" s="22"/>
      <c r="X73" s="22"/>
      <c r="Y73" s="22"/>
      <c r="Z73" s="22">
        <v>12</v>
      </c>
      <c r="AA73" s="22">
        <v>100</v>
      </c>
      <c r="AB73" s="22"/>
      <c r="AC73" s="22"/>
      <c r="AD73" s="22"/>
      <c r="AE73" s="22">
        <v>630</v>
      </c>
      <c r="AF73" s="22"/>
      <c r="AG73" s="22"/>
      <c r="AH73" s="22"/>
      <c r="AI73" s="22"/>
      <c r="AJ73" s="19"/>
    </row>
    <row r="74" spans="1:36" s="2" customFormat="1" ht="30" hidden="1" customHeight="1" x14ac:dyDescent="0.25">
      <c r="A74" s="15" t="s">
        <v>10</v>
      </c>
      <c r="B74" s="20"/>
      <c r="C74" s="20">
        <f t="shared" si="20"/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9"/>
    </row>
    <row r="75" spans="1:36" s="2" customFormat="1" ht="30" hidden="1" customHeight="1" outlineLevel="1" x14ac:dyDescent="0.25">
      <c r="A75" s="15" t="s">
        <v>105</v>
      </c>
      <c r="B75" s="20"/>
      <c r="C75" s="20">
        <f t="shared" si="20"/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19"/>
    </row>
    <row r="76" spans="1:36" s="2" customFormat="1" ht="30" hidden="1" customHeight="1" outlineLevel="1" x14ac:dyDescent="0.25">
      <c r="A76" s="15" t="s">
        <v>106</v>
      </c>
      <c r="B76" s="20"/>
      <c r="C76" s="20">
        <f t="shared" si="20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19"/>
    </row>
    <row r="77" spans="1:36" s="2" customFormat="1" ht="30" hidden="1" customHeight="1" x14ac:dyDescent="0.25">
      <c r="A77" s="10" t="s">
        <v>11</v>
      </c>
      <c r="B77" s="20"/>
      <c r="C77" s="20">
        <f t="shared" si="20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18"/>
    </row>
    <row r="78" spans="1:36" s="2" customFormat="1" ht="30" hidden="1" customHeight="1" x14ac:dyDescent="0.25">
      <c r="A78" s="27" t="s">
        <v>12</v>
      </c>
      <c r="B78" s="20"/>
      <c r="C78" s="20">
        <f t="shared" si="20"/>
        <v>155</v>
      </c>
      <c r="D78" s="13"/>
      <c r="E78" s="29"/>
      <c r="F78" s="29"/>
      <c r="G78" s="29">
        <v>96</v>
      </c>
      <c r="H78" s="29">
        <v>13</v>
      </c>
      <c r="I78" s="29"/>
      <c r="J78" s="29"/>
      <c r="K78" s="29"/>
      <c r="L78" s="29"/>
      <c r="M78" s="29">
        <v>2</v>
      </c>
      <c r="N78" s="29">
        <v>43</v>
      </c>
      <c r="O78" s="29"/>
      <c r="P78" s="29">
        <v>1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18"/>
    </row>
    <row r="79" spans="1:36" s="2" customFormat="1" ht="30" hidden="1" customHeight="1" x14ac:dyDescent="0.25">
      <c r="A79" s="16" t="s">
        <v>5</v>
      </c>
      <c r="B79" s="28" t="e">
        <f>B78/B77</f>
        <v>#DIV/0!</v>
      </c>
      <c r="C79" s="20" t="e">
        <f t="shared" si="20"/>
        <v>#DIV/0!</v>
      </c>
      <c r="D79" s="13"/>
      <c r="E79" s="30" t="e">
        <f t="shared" ref="E79:AI79" si="21">E78/E77</f>
        <v>#DIV/0!</v>
      </c>
      <c r="F79" s="30" t="e">
        <f t="shared" si="21"/>
        <v>#DIV/0!</v>
      </c>
      <c r="G79" s="30" t="e">
        <f t="shared" si="21"/>
        <v>#DIV/0!</v>
      </c>
      <c r="H79" s="30" t="e">
        <f t="shared" si="21"/>
        <v>#DIV/0!</v>
      </c>
      <c r="I79" s="30" t="e">
        <f t="shared" si="21"/>
        <v>#DIV/0!</v>
      </c>
      <c r="J79" s="30" t="e">
        <f t="shared" si="21"/>
        <v>#DIV/0!</v>
      </c>
      <c r="K79" s="30"/>
      <c r="L79" s="30"/>
      <c r="M79" s="30" t="e">
        <f t="shared" si="21"/>
        <v>#DIV/0!</v>
      </c>
      <c r="N79" s="30" t="e">
        <f t="shared" si="21"/>
        <v>#DIV/0!</v>
      </c>
      <c r="O79" s="30" t="e">
        <f t="shared" si="21"/>
        <v>#DIV/0!</v>
      </c>
      <c r="P79" s="30" t="e">
        <f t="shared" si="21"/>
        <v>#DIV/0!</v>
      </c>
      <c r="Q79" s="30" t="e">
        <f t="shared" si="21"/>
        <v>#DIV/0!</v>
      </c>
      <c r="R79" s="30" t="e">
        <f t="shared" si="21"/>
        <v>#DIV/0!</v>
      </c>
      <c r="S79" s="30"/>
      <c r="T79" s="30"/>
      <c r="U79" s="30"/>
      <c r="V79" s="30" t="e">
        <f t="shared" si="21"/>
        <v>#DIV/0!</v>
      </c>
      <c r="W79" s="30" t="e">
        <f t="shared" si="21"/>
        <v>#DIV/0!</v>
      </c>
      <c r="X79" s="30"/>
      <c r="Y79" s="30"/>
      <c r="Z79" s="30" t="e">
        <f t="shared" si="21"/>
        <v>#DIV/0!</v>
      </c>
      <c r="AA79" s="30" t="e">
        <f t="shared" si="21"/>
        <v>#DIV/0!</v>
      </c>
      <c r="AB79" s="30" t="e">
        <f t="shared" si="21"/>
        <v>#DIV/0!</v>
      </c>
      <c r="AC79" s="30" t="e">
        <f t="shared" si="21"/>
        <v>#DIV/0!</v>
      </c>
      <c r="AD79" s="30"/>
      <c r="AE79" s="30" t="e">
        <f t="shared" si="21"/>
        <v>#DIV/0!</v>
      </c>
      <c r="AF79" s="30"/>
      <c r="AG79" s="30"/>
      <c r="AH79" s="30"/>
      <c r="AI79" s="30" t="e">
        <f t="shared" si="21"/>
        <v>#DIV/0!</v>
      </c>
      <c r="AJ79" s="19"/>
    </row>
    <row r="80" spans="1:36" s="2" customFormat="1" ht="30" hidden="1" customHeight="1" outlineLevel="1" x14ac:dyDescent="0.25">
      <c r="A80" s="15" t="s">
        <v>13</v>
      </c>
      <c r="B80" s="20"/>
      <c r="C80" s="20">
        <f t="shared" si="20"/>
        <v>0</v>
      </c>
      <c r="D80" s="13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19"/>
    </row>
    <row r="81" spans="1:36" s="2" customFormat="1" ht="30" hidden="1" customHeight="1" x14ac:dyDescent="0.25">
      <c r="A81" s="10" t="s">
        <v>100</v>
      </c>
      <c r="B81" s="20"/>
      <c r="C81" s="20">
        <f t="shared" si="20"/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18"/>
    </row>
    <row r="82" spans="1:36" s="2" customFormat="1" ht="26.45" hidden="1" customHeight="1" x14ac:dyDescent="0.25">
      <c r="A82" s="27" t="s">
        <v>101</v>
      </c>
      <c r="B82" s="23"/>
      <c r="C82" s="23">
        <f t="shared" si="20"/>
        <v>140.5</v>
      </c>
      <c r="D82" s="8"/>
      <c r="E82" s="22">
        <v>8</v>
      </c>
      <c r="F82" s="22"/>
      <c r="G82" s="22"/>
      <c r="H82" s="22"/>
      <c r="I82" s="22"/>
      <c r="J82" s="22"/>
      <c r="K82" s="22"/>
      <c r="L82" s="22"/>
      <c r="M82" s="22">
        <v>13.5</v>
      </c>
      <c r="N82" s="22">
        <v>55</v>
      </c>
      <c r="O82" s="22"/>
      <c r="P82" s="49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>
        <v>12</v>
      </c>
      <c r="AB82" s="22"/>
      <c r="AC82" s="22"/>
      <c r="AD82" s="22"/>
      <c r="AE82" s="22">
        <v>52</v>
      </c>
      <c r="AF82" s="22"/>
      <c r="AG82" s="22"/>
      <c r="AH82" s="22"/>
      <c r="AI82" s="22"/>
      <c r="AJ82" s="18"/>
    </row>
    <row r="83" spans="1:36" s="2" customFormat="1" ht="30" hidden="1" customHeight="1" x14ac:dyDescent="0.25">
      <c r="A83" s="12" t="s">
        <v>123</v>
      </c>
      <c r="B83" s="23"/>
      <c r="C83" s="23">
        <f t="shared" si="20"/>
        <v>0</v>
      </c>
      <c r="D83" s="8"/>
      <c r="E83" s="22"/>
      <c r="F83" s="22"/>
      <c r="G83" s="22"/>
      <c r="H83" s="49"/>
      <c r="I83" s="22"/>
      <c r="J83" s="22"/>
      <c r="K83" s="22"/>
      <c r="L83" s="22"/>
      <c r="M83" s="22"/>
      <c r="N83" s="22"/>
      <c r="O83" s="49"/>
      <c r="P83" s="4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18"/>
    </row>
    <row r="84" spans="1:36" s="2" customFormat="1" ht="30" hidden="1" customHeight="1" x14ac:dyDescent="0.25">
      <c r="A84" s="12" t="s">
        <v>5</v>
      </c>
      <c r="B84" s="28"/>
      <c r="C84" s="23">
        <f t="shared" si="20"/>
        <v>0</v>
      </c>
      <c r="D84" s="8" t="e">
        <f t="shared" ref="D84:D114" si="22">C84/B84</f>
        <v>#DIV/0!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s="2" customFormat="1" ht="30" hidden="1" customHeight="1" x14ac:dyDescent="0.25">
      <c r="A85" s="16" t="s">
        <v>14</v>
      </c>
      <c r="B85" s="20"/>
      <c r="C85" s="23">
        <f t="shared" si="20"/>
        <v>170</v>
      </c>
      <c r="D85" s="13"/>
      <c r="E85" s="29"/>
      <c r="F85" s="29"/>
      <c r="G85" s="29">
        <v>170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18"/>
    </row>
    <row r="86" spans="1:36" s="2" customFormat="1" ht="30" hidden="1" customHeight="1" outlineLevel="1" x14ac:dyDescent="0.25">
      <c r="A86" s="15" t="s">
        <v>15</v>
      </c>
      <c r="B86" s="20"/>
      <c r="C86" s="20">
        <f t="shared" si="20"/>
        <v>0</v>
      </c>
      <c r="D86" s="13" t="e">
        <f t="shared" si="22"/>
        <v>#DIV/0!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19"/>
    </row>
    <row r="87" spans="1:36" s="2" customFormat="1" ht="30" hidden="1" customHeight="1" outlineLevel="1" x14ac:dyDescent="0.25">
      <c r="A87" s="15" t="s">
        <v>16</v>
      </c>
      <c r="B87" s="20"/>
      <c r="C87" s="20">
        <f t="shared" si="20"/>
        <v>0</v>
      </c>
      <c r="D87" s="13" t="e">
        <f t="shared" si="22"/>
        <v>#DIV/0!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19"/>
    </row>
    <row r="88" spans="1:36" s="2" customFormat="1" ht="30" hidden="1" customHeight="1" x14ac:dyDescent="0.25">
      <c r="A88" s="16" t="s">
        <v>17</v>
      </c>
      <c r="B88" s="20"/>
      <c r="C88" s="20">
        <f t="shared" si="20"/>
        <v>4011</v>
      </c>
      <c r="D88" s="13"/>
      <c r="E88" s="32">
        <v>2010</v>
      </c>
      <c r="F88" s="32"/>
      <c r="G88" s="32"/>
      <c r="H88" s="32"/>
      <c r="I88" s="32"/>
      <c r="J88" s="32">
        <v>107</v>
      </c>
      <c r="K88" s="32"/>
      <c r="L88" s="32"/>
      <c r="M88" s="32"/>
      <c r="N88" s="32">
        <v>70</v>
      </c>
      <c r="O88" s="32">
        <v>50</v>
      </c>
      <c r="P88" s="32"/>
      <c r="Q88" s="32"/>
      <c r="R88" s="32">
        <v>10</v>
      </c>
      <c r="S88" s="32"/>
      <c r="T88" s="32"/>
      <c r="U88" s="32"/>
      <c r="V88" s="32">
        <v>1135</v>
      </c>
      <c r="W88" s="32"/>
      <c r="X88" s="32"/>
      <c r="Y88" s="32"/>
      <c r="Z88" s="32"/>
      <c r="AA88" s="32">
        <v>250</v>
      </c>
      <c r="AB88" s="32"/>
      <c r="AC88" s="32"/>
      <c r="AD88" s="32"/>
      <c r="AE88" s="32">
        <v>329</v>
      </c>
      <c r="AF88" s="32"/>
      <c r="AG88" s="32"/>
      <c r="AH88" s="32"/>
      <c r="AI88" s="32">
        <v>50</v>
      </c>
      <c r="AJ88" s="19"/>
    </row>
    <row r="89" spans="1:36" s="2" customFormat="1" ht="30" hidden="1" customHeight="1" x14ac:dyDescent="0.25">
      <c r="A89" s="16" t="s">
        <v>18</v>
      </c>
      <c r="B89" s="20"/>
      <c r="C89" s="20">
        <f t="shared" si="20"/>
        <v>2084</v>
      </c>
      <c r="D89" s="13"/>
      <c r="E89" s="32"/>
      <c r="F89" s="32">
        <v>6</v>
      </c>
      <c r="G89" s="32"/>
      <c r="H89" s="32">
        <v>668</v>
      </c>
      <c r="I89" s="32"/>
      <c r="J89" s="32">
        <v>730</v>
      </c>
      <c r="K89" s="32"/>
      <c r="L89" s="32"/>
      <c r="M89" s="32">
        <v>80</v>
      </c>
      <c r="N89" s="32">
        <v>180</v>
      </c>
      <c r="O89" s="32"/>
      <c r="P89" s="32"/>
      <c r="Q89" s="32"/>
      <c r="R89" s="32"/>
      <c r="S89" s="32"/>
      <c r="T89" s="32"/>
      <c r="U89" s="32"/>
      <c r="V89" s="32">
        <v>120</v>
      </c>
      <c r="W89" s="32"/>
      <c r="X89" s="32"/>
      <c r="Y89" s="32"/>
      <c r="Z89" s="32"/>
      <c r="AA89" s="32"/>
      <c r="AB89" s="32"/>
      <c r="AC89" s="32"/>
      <c r="AD89" s="32"/>
      <c r="AE89" s="32">
        <v>300</v>
      </c>
      <c r="AF89" s="32"/>
      <c r="AG89" s="32"/>
      <c r="AH89" s="32"/>
      <c r="AI89" s="32"/>
      <c r="AJ89" s="19"/>
    </row>
    <row r="90" spans="1:36" s="2" customFormat="1" ht="30" hidden="1" customHeight="1" x14ac:dyDescent="0.25">
      <c r="A90" s="16" t="s">
        <v>19</v>
      </c>
      <c r="B90" s="20"/>
      <c r="C90" s="20">
        <f t="shared" si="20"/>
        <v>0</v>
      </c>
      <c r="D90" s="13" t="e">
        <f t="shared" si="22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19"/>
    </row>
    <row r="91" spans="1:36" s="2" customFormat="1" ht="30" hidden="1" customHeight="1" x14ac:dyDescent="0.25">
      <c r="A91" s="16" t="s">
        <v>20</v>
      </c>
      <c r="B91" s="20"/>
      <c r="C91" s="20">
        <f t="shared" si="20"/>
        <v>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19"/>
    </row>
    <row r="92" spans="1:36" s="2" customFormat="1" ht="30" hidden="1" customHeight="1" x14ac:dyDescent="0.25">
      <c r="A92" s="16" t="s">
        <v>21</v>
      </c>
      <c r="B92" s="20"/>
      <c r="C92" s="20">
        <f t="shared" si="20"/>
        <v>3610</v>
      </c>
      <c r="D92" s="13"/>
      <c r="E92" s="32"/>
      <c r="F92" s="32"/>
      <c r="G92" s="32">
        <v>572</v>
      </c>
      <c r="H92" s="32">
        <v>79</v>
      </c>
      <c r="I92" s="32">
        <v>91</v>
      </c>
      <c r="J92" s="32">
        <v>100</v>
      </c>
      <c r="K92" s="32"/>
      <c r="L92" s="32"/>
      <c r="M92" s="32"/>
      <c r="N92" s="32">
        <v>437</v>
      </c>
      <c r="O92" s="32"/>
      <c r="P92" s="32">
        <v>26</v>
      </c>
      <c r="Q92" s="32">
        <v>15</v>
      </c>
      <c r="R92" s="32">
        <v>10</v>
      </c>
      <c r="S92" s="32"/>
      <c r="T92" s="32"/>
      <c r="U92" s="32"/>
      <c r="V92" s="32">
        <v>80</v>
      </c>
      <c r="W92" s="32"/>
      <c r="X92" s="32"/>
      <c r="Y92" s="32"/>
      <c r="Z92" s="32">
        <v>15</v>
      </c>
      <c r="AA92" s="32">
        <v>90</v>
      </c>
      <c r="AB92" s="32"/>
      <c r="AC92" s="32">
        <v>296</v>
      </c>
      <c r="AD92" s="32"/>
      <c r="AE92" s="32">
        <v>1699</v>
      </c>
      <c r="AF92" s="32"/>
      <c r="AG92" s="32"/>
      <c r="AH92" s="32"/>
      <c r="AI92" s="32">
        <v>100</v>
      </c>
      <c r="AJ92" s="19"/>
    </row>
    <row r="93" spans="1:36" s="2" customFormat="1" ht="30" hidden="1" customHeight="1" x14ac:dyDescent="0.25">
      <c r="A93" s="16" t="s">
        <v>22</v>
      </c>
      <c r="B93" s="20"/>
      <c r="C93" s="20">
        <f t="shared" si="20"/>
        <v>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19"/>
    </row>
    <row r="94" spans="1:36" s="2" customFormat="1" ht="30" hidden="1" customHeight="1" x14ac:dyDescent="0.25">
      <c r="A94" s="16" t="s">
        <v>23</v>
      </c>
      <c r="B94" s="20"/>
      <c r="C94" s="20">
        <f t="shared" si="20"/>
        <v>0</v>
      </c>
      <c r="D94" s="1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19"/>
    </row>
    <row r="95" spans="1:36" s="2" customFormat="1" ht="30" hidden="1" customHeight="1" x14ac:dyDescent="0.25">
      <c r="A95" s="16" t="s">
        <v>24</v>
      </c>
      <c r="B95" s="20"/>
      <c r="C95" s="20">
        <f t="shared" si="20"/>
        <v>70</v>
      </c>
      <c r="D95" s="13"/>
      <c r="E95" s="20"/>
      <c r="F95" s="20"/>
      <c r="G95" s="20"/>
      <c r="H95" s="34"/>
      <c r="I95" s="2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>
        <v>70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19"/>
    </row>
    <row r="96" spans="1:36" s="2" customFormat="1" ht="30" hidden="1" customHeight="1" x14ac:dyDescent="0.25">
      <c r="A96" s="16" t="s">
        <v>25</v>
      </c>
      <c r="B96" s="20"/>
      <c r="C96" s="20">
        <f t="shared" si="20"/>
        <v>292</v>
      </c>
      <c r="D96" s="13"/>
      <c r="E96" s="32"/>
      <c r="F96" s="32"/>
      <c r="G96" s="32"/>
      <c r="H96" s="32">
        <v>90</v>
      </c>
      <c r="I96" s="32">
        <v>202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19"/>
    </row>
    <row r="97" spans="1:36" s="2" customFormat="1" ht="30" hidden="1" customHeight="1" x14ac:dyDescent="0.25">
      <c r="A97" s="16" t="s">
        <v>26</v>
      </c>
      <c r="B97" s="20"/>
      <c r="C97" s="20">
        <f t="shared" si="20"/>
        <v>0</v>
      </c>
      <c r="D97" s="13" t="e">
        <f t="shared" si="22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19"/>
    </row>
    <row r="98" spans="1:36" s="2" customFormat="1" ht="30" hidden="1" customHeight="1" x14ac:dyDescent="0.25">
      <c r="A98" s="16" t="s">
        <v>27</v>
      </c>
      <c r="B98" s="20"/>
      <c r="C98" s="17">
        <f t="shared" si="20"/>
        <v>20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>
        <v>10</v>
      </c>
      <c r="X98" s="32"/>
      <c r="Y98" s="32"/>
      <c r="Z98" s="32">
        <v>10</v>
      </c>
      <c r="AA98" s="32"/>
      <c r="AB98" s="32"/>
      <c r="AC98" s="32"/>
      <c r="AD98" s="32"/>
      <c r="AE98" s="32"/>
      <c r="AF98" s="32"/>
      <c r="AG98" s="32"/>
      <c r="AH98" s="32"/>
      <c r="AI98" s="32"/>
      <c r="AJ98" s="19"/>
    </row>
    <row r="99" spans="1:36" ht="30" hidden="1" customHeight="1" x14ac:dyDescent="0.25">
      <c r="A99" s="10" t="s">
        <v>28</v>
      </c>
      <c r="B99" s="20"/>
      <c r="C99" s="20">
        <f t="shared" si="20"/>
        <v>0</v>
      </c>
      <c r="D99" s="13" t="e">
        <f t="shared" si="22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:36" ht="30" hidden="1" customHeight="1" x14ac:dyDescent="0.25">
      <c r="A100" s="27" t="s">
        <v>29</v>
      </c>
      <c r="B100" s="20"/>
      <c r="C100" s="20">
        <f t="shared" si="20"/>
        <v>0</v>
      </c>
      <c r="D100" s="13" t="e">
        <f t="shared" si="2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:36" ht="30" hidden="1" customHeight="1" x14ac:dyDescent="0.25">
      <c r="A101" s="12" t="s">
        <v>5</v>
      </c>
      <c r="B101" s="28"/>
      <c r="C101" s="20">
        <f t="shared" si="20"/>
        <v>0</v>
      </c>
      <c r="D101" s="13" t="e">
        <f t="shared" si="22"/>
        <v>#DIV/0!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:36" ht="30" hidden="1" customHeight="1" x14ac:dyDescent="0.25">
      <c r="A102" s="12" t="s">
        <v>30</v>
      </c>
      <c r="B102" s="28"/>
      <c r="C102" s="20">
        <f t="shared" si="20"/>
        <v>0</v>
      </c>
      <c r="D102" s="13" t="e">
        <f t="shared" si="22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6" ht="30" hidden="1" customHeight="1" x14ac:dyDescent="0.25">
      <c r="A103" s="12"/>
      <c r="B103" s="28"/>
      <c r="C103" s="34"/>
      <c r="D103" s="13" t="e">
        <f t="shared" si="22"/>
        <v>#DIV/0!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6" s="4" customFormat="1" ht="30" hidden="1" customHeight="1" x14ac:dyDescent="0.25">
      <c r="A104" s="63" t="s">
        <v>31</v>
      </c>
      <c r="B104" s="35"/>
      <c r="C104" s="35">
        <f>SUM(E104:AI104)</f>
        <v>0</v>
      </c>
      <c r="D104" s="13" t="e">
        <f t="shared" si="22"/>
        <v>#DIV/0!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6" ht="30" hidden="1" customHeight="1" x14ac:dyDescent="0.25">
      <c r="A105" s="12"/>
      <c r="B105" s="28"/>
      <c r="C105" s="34"/>
      <c r="D105" s="13" t="e">
        <f t="shared" si="22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6" ht="7.9" hidden="1" customHeight="1" x14ac:dyDescent="0.25">
      <c r="A106" s="12"/>
      <c r="B106" s="28"/>
      <c r="C106" s="17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6" s="38" customFormat="1" ht="30" hidden="1" customHeight="1" x14ac:dyDescent="0.25">
      <c r="A107" s="12" t="s">
        <v>32</v>
      </c>
      <c r="B107" s="37"/>
      <c r="C107" s="37">
        <f>SUM(E107:AI107)</f>
        <v>-59719</v>
      </c>
      <c r="D107" s="13"/>
      <c r="E107" s="76">
        <f>(E66-E108)</f>
        <v>-2925</v>
      </c>
      <c r="F107" s="76">
        <f t="shared" ref="F107:AI107" si="23">(F66-F108)</f>
        <v>-2253</v>
      </c>
      <c r="G107" s="76">
        <f t="shared" si="23"/>
        <v>-8550</v>
      </c>
      <c r="H107" s="76">
        <f t="shared" si="23"/>
        <v>-3688</v>
      </c>
      <c r="I107" s="76">
        <f t="shared" si="23"/>
        <v>-2300</v>
      </c>
      <c r="J107" s="76">
        <f t="shared" si="23"/>
        <v>-3800</v>
      </c>
      <c r="K107" s="76"/>
      <c r="L107" s="76"/>
      <c r="M107" s="76">
        <f t="shared" si="23"/>
        <v>-2592</v>
      </c>
      <c r="N107" s="76">
        <f t="shared" si="23"/>
        <v>-5121</v>
      </c>
      <c r="O107" s="76">
        <f t="shared" si="23"/>
        <v>-2780</v>
      </c>
      <c r="P107" s="76">
        <f t="shared" si="23"/>
        <v>-1095</v>
      </c>
      <c r="Q107" s="76">
        <f t="shared" si="23"/>
        <v>-660</v>
      </c>
      <c r="R107" s="76">
        <f t="shared" si="23"/>
        <v>-708</v>
      </c>
      <c r="S107" s="76"/>
      <c r="T107" s="76"/>
      <c r="U107" s="76"/>
      <c r="V107" s="76">
        <f t="shared" si="23"/>
        <v>-3875</v>
      </c>
      <c r="W107" s="76">
        <f t="shared" si="23"/>
        <v>-2330</v>
      </c>
      <c r="X107" s="76"/>
      <c r="Y107" s="76"/>
      <c r="Z107" s="76">
        <f t="shared" si="23"/>
        <v>-3205</v>
      </c>
      <c r="AA107" s="76">
        <f t="shared" si="23"/>
        <v>-1074</v>
      </c>
      <c r="AB107" s="76">
        <f t="shared" si="23"/>
        <v>-798</v>
      </c>
      <c r="AC107" s="76">
        <f t="shared" si="23"/>
        <v>-1755</v>
      </c>
      <c r="AD107" s="76"/>
      <c r="AE107" s="76">
        <f t="shared" si="23"/>
        <v>-9000</v>
      </c>
      <c r="AF107" s="76"/>
      <c r="AG107" s="76"/>
      <c r="AH107" s="76"/>
      <c r="AI107" s="76">
        <f t="shared" si="23"/>
        <v>-1210</v>
      </c>
    </row>
    <row r="108" spans="1:36" ht="30.6" hidden="1" customHeight="1" x14ac:dyDescent="0.25">
      <c r="A108" s="12" t="s">
        <v>33</v>
      </c>
      <c r="B108" s="20"/>
      <c r="C108" s="20">
        <f>SUM(E108:AI108)</f>
        <v>59719</v>
      </c>
      <c r="D108" s="13"/>
      <c r="E108" s="9">
        <v>2925</v>
      </c>
      <c r="F108" s="9">
        <v>2253</v>
      </c>
      <c r="G108" s="9">
        <v>8550</v>
      </c>
      <c r="H108" s="9">
        <v>3688</v>
      </c>
      <c r="I108" s="9">
        <v>2300</v>
      </c>
      <c r="J108" s="9">
        <v>3800</v>
      </c>
      <c r="K108" s="9"/>
      <c r="L108" s="9"/>
      <c r="M108" s="9">
        <v>2592</v>
      </c>
      <c r="N108" s="9">
        <v>5121</v>
      </c>
      <c r="O108" s="9">
        <v>2780</v>
      </c>
      <c r="P108" s="9">
        <v>1095</v>
      </c>
      <c r="Q108" s="9">
        <v>660</v>
      </c>
      <c r="R108" s="9">
        <v>708</v>
      </c>
      <c r="S108" s="9"/>
      <c r="T108" s="9"/>
      <c r="U108" s="9"/>
      <c r="V108" s="9">
        <v>3875</v>
      </c>
      <c r="W108" s="9">
        <v>2330</v>
      </c>
      <c r="X108" s="9"/>
      <c r="Y108" s="9"/>
      <c r="Z108" s="9">
        <v>3205</v>
      </c>
      <c r="AA108" s="9">
        <v>1074</v>
      </c>
      <c r="AB108" s="9">
        <v>798</v>
      </c>
      <c r="AC108" s="9">
        <v>1755</v>
      </c>
      <c r="AD108" s="9"/>
      <c r="AE108" s="9">
        <v>9000</v>
      </c>
      <c r="AF108" s="9"/>
      <c r="AG108" s="9"/>
      <c r="AH108" s="9"/>
      <c r="AI108" s="9">
        <v>1210</v>
      </c>
      <c r="AJ108" s="18"/>
    </row>
    <row r="109" spans="1:36" ht="30" hidden="1" customHeight="1" x14ac:dyDescent="0.25">
      <c r="A109" s="12"/>
      <c r="B109" s="28"/>
      <c r="C109" s="20"/>
      <c r="D109" s="13" t="e">
        <f t="shared" si="22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6" s="38" customFormat="1" ht="30" hidden="1" customHeight="1" x14ac:dyDescent="0.25">
      <c r="A110" s="12" t="s">
        <v>34</v>
      </c>
      <c r="B110" s="37"/>
      <c r="C110" s="37"/>
      <c r="D110" s="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6" ht="30" hidden="1" customHeight="1" x14ac:dyDescent="0.25">
      <c r="A111" s="12" t="s">
        <v>35</v>
      </c>
      <c r="B111" s="29"/>
      <c r="C111" s="23">
        <f>SUM(E111:AI111)</f>
        <v>0</v>
      </c>
      <c r="D111" s="13" t="e">
        <f t="shared" si="22"/>
        <v>#DIV/0!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1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6" ht="30" hidden="1" customHeight="1" x14ac:dyDescent="0.25">
      <c r="A112" s="39" t="s">
        <v>36</v>
      </c>
      <c r="B112" s="40"/>
      <c r="C112" s="40"/>
      <c r="D112" s="13" t="e">
        <f t="shared" si="22"/>
        <v>#DIV/0!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ht="30" hidden="1" customHeight="1" x14ac:dyDescent="0.25">
      <c r="A113" s="12" t="s">
        <v>37</v>
      </c>
      <c r="B113" s="36"/>
      <c r="C113" s="36"/>
      <c r="D113" s="13" t="e">
        <f t="shared" si="22"/>
        <v>#DIV/0!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ht="30" hidden="1" customHeight="1" x14ac:dyDescent="0.25">
      <c r="A114" s="12" t="s">
        <v>38</v>
      </c>
      <c r="B114" s="24"/>
      <c r="C114" s="24" t="e">
        <f>C113/C112</f>
        <v>#DIV/0!</v>
      </c>
      <c r="D114" s="13" t="e">
        <f t="shared" si="22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ht="30" hidden="1" customHeight="1" x14ac:dyDescent="0.25">
      <c r="A115" s="39" t="s">
        <v>108</v>
      </c>
      <c r="B115" s="65"/>
      <c r="C115" s="65"/>
      <c r="D115" s="42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</row>
    <row r="116" spans="1:35" s="11" customFormat="1" ht="30" hidden="1" customHeight="1" outlineLevel="1" x14ac:dyDescent="0.2">
      <c r="A116" s="43" t="s">
        <v>39</v>
      </c>
      <c r="B116" s="20"/>
      <c r="C116" s="23"/>
      <c r="D116" s="13" t="e">
        <f t="shared" ref="D116:D153" si="24">C116/B116</f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11" customFormat="1" ht="30" hidden="1" customHeight="1" outlineLevel="1" x14ac:dyDescent="0.2">
      <c r="A117" s="43" t="s">
        <v>44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11" customFormat="1" ht="30" hidden="1" customHeight="1" outlineLevel="1" x14ac:dyDescent="0.2">
      <c r="A118" s="43" t="s">
        <v>94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11" customFormat="1" ht="30" hidden="1" customHeight="1" outlineLevel="1" x14ac:dyDescent="0.2">
      <c r="A119" s="43" t="s">
        <v>95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45" customFormat="1" ht="34.9" hidden="1" customHeight="1" outlineLevel="1" x14ac:dyDescent="0.2">
      <c r="A120" s="12" t="s">
        <v>40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45" customFormat="1" ht="33" hidden="1" customHeight="1" outlineLevel="1" x14ac:dyDescent="0.2">
      <c r="A121" s="12" t="s">
        <v>41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11" customFormat="1" ht="34.15" hidden="1" customHeight="1" outlineLevel="1" x14ac:dyDescent="0.2">
      <c r="A122" s="10" t="s">
        <v>42</v>
      </c>
      <c r="B122" s="23"/>
      <c r="C122" s="23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11" customFormat="1" ht="30" hidden="1" customHeight="1" x14ac:dyDescent="0.2">
      <c r="A123" s="27" t="s">
        <v>43</v>
      </c>
      <c r="B123" s="20"/>
      <c r="C123" s="23"/>
      <c r="D123" s="13" t="e">
        <f t="shared" si="24"/>
        <v>#DIV/0!</v>
      </c>
      <c r="E123" s="34"/>
      <c r="F123" s="34"/>
      <c r="G123" s="34"/>
      <c r="H123" s="34"/>
      <c r="I123" s="34"/>
      <c r="J123" s="34"/>
      <c r="K123" s="78"/>
      <c r="L123" s="78"/>
      <c r="M123" s="34"/>
      <c r="N123" s="34"/>
      <c r="O123" s="34"/>
      <c r="P123" s="34"/>
      <c r="Q123" s="34"/>
      <c r="R123" s="34"/>
      <c r="S123" s="78"/>
      <c r="T123" s="78"/>
      <c r="U123" s="78"/>
      <c r="V123" s="34"/>
      <c r="W123" s="34"/>
      <c r="X123" s="78"/>
      <c r="Y123" s="78"/>
      <c r="Z123" s="34"/>
      <c r="AA123" s="34"/>
      <c r="AB123" s="34"/>
      <c r="AC123" s="34"/>
      <c r="AD123" s="78"/>
      <c r="AE123" s="34"/>
      <c r="AF123" s="78"/>
      <c r="AG123" s="78"/>
      <c r="AH123" s="78"/>
      <c r="AI123" s="34"/>
    </row>
    <row r="124" spans="1:35" s="11" customFormat="1" ht="30" hidden="1" customHeight="1" x14ac:dyDescent="0.2">
      <c r="A124" s="12" t="s">
        <v>114</v>
      </c>
      <c r="B124" s="24" t="e">
        <f>B123/B122</f>
        <v>#DIV/0!</v>
      </c>
      <c r="C124" s="24" t="e">
        <f>C123/C122</f>
        <v>#DIV/0!</v>
      </c>
      <c r="D124" s="13"/>
      <c r="E124" s="24" t="e">
        <f>E123/E122</f>
        <v>#DIV/0!</v>
      </c>
      <c r="F124" s="24" t="e">
        <f>F123/F122</f>
        <v>#DIV/0!</v>
      </c>
      <c r="G124" s="24" t="e">
        <f t="shared" ref="G124:AI124" si="25">G123/G122</f>
        <v>#DIV/0!</v>
      </c>
      <c r="H124" s="24" t="e">
        <f t="shared" si="25"/>
        <v>#DIV/0!</v>
      </c>
      <c r="I124" s="24" t="e">
        <f t="shared" si="25"/>
        <v>#DIV/0!</v>
      </c>
      <c r="J124" s="24" t="e">
        <f t="shared" si="25"/>
        <v>#DIV/0!</v>
      </c>
      <c r="K124" s="24"/>
      <c r="L124" s="24"/>
      <c r="M124" s="24" t="e">
        <f t="shared" si="25"/>
        <v>#DIV/0!</v>
      </c>
      <c r="N124" s="24" t="e">
        <f t="shared" si="25"/>
        <v>#DIV/0!</v>
      </c>
      <c r="O124" s="24" t="e">
        <f t="shared" si="25"/>
        <v>#DIV/0!</v>
      </c>
      <c r="P124" s="24" t="e">
        <f t="shared" si="25"/>
        <v>#DIV/0!</v>
      </c>
      <c r="Q124" s="24" t="e">
        <f t="shared" si="25"/>
        <v>#DIV/0!</v>
      </c>
      <c r="R124" s="24" t="e">
        <f t="shared" si="25"/>
        <v>#DIV/0!</v>
      </c>
      <c r="S124" s="24"/>
      <c r="T124" s="24"/>
      <c r="U124" s="24"/>
      <c r="V124" s="24" t="e">
        <f t="shared" si="25"/>
        <v>#DIV/0!</v>
      </c>
      <c r="W124" s="24" t="e">
        <f t="shared" si="25"/>
        <v>#DIV/0!</v>
      </c>
      <c r="X124" s="24"/>
      <c r="Y124" s="24"/>
      <c r="Z124" s="24" t="e">
        <f t="shared" si="25"/>
        <v>#DIV/0!</v>
      </c>
      <c r="AA124" s="24" t="e">
        <f t="shared" si="25"/>
        <v>#DIV/0!</v>
      </c>
      <c r="AB124" s="24" t="e">
        <f t="shared" si="25"/>
        <v>#DIV/0!</v>
      </c>
      <c r="AC124" s="24" t="e">
        <f t="shared" si="25"/>
        <v>#DIV/0!</v>
      </c>
      <c r="AD124" s="24"/>
      <c r="AE124" s="24" t="e">
        <f t="shared" si="25"/>
        <v>#DIV/0!</v>
      </c>
      <c r="AF124" s="24"/>
      <c r="AG124" s="24"/>
      <c r="AH124" s="24"/>
      <c r="AI124" s="24" t="e">
        <f t="shared" si="25"/>
        <v>#DIV/0!</v>
      </c>
    </row>
    <row r="125" spans="1:35" s="72" customFormat="1" ht="31.9" hidden="1" customHeight="1" x14ac:dyDescent="0.2">
      <c r="A125" s="70" t="s">
        <v>48</v>
      </c>
      <c r="B125" s="73">
        <f>B122-B123</f>
        <v>0</v>
      </c>
      <c r="C125" s="73">
        <f>C122-C123</f>
        <v>0</v>
      </c>
      <c r="D125" s="73"/>
      <c r="E125" s="73">
        <f t="shared" ref="E125:AI125" si="26">E122-E123</f>
        <v>0</v>
      </c>
      <c r="F125" s="73">
        <f t="shared" si="26"/>
        <v>0</v>
      </c>
      <c r="G125" s="73">
        <f t="shared" si="26"/>
        <v>0</v>
      </c>
      <c r="H125" s="73">
        <f t="shared" si="26"/>
        <v>0</v>
      </c>
      <c r="I125" s="73">
        <f t="shared" si="26"/>
        <v>0</v>
      </c>
      <c r="J125" s="73">
        <f t="shared" si="26"/>
        <v>0</v>
      </c>
      <c r="K125" s="73"/>
      <c r="L125" s="73"/>
      <c r="M125" s="73">
        <f t="shared" si="26"/>
        <v>0</v>
      </c>
      <c r="N125" s="73">
        <f t="shared" si="26"/>
        <v>0</v>
      </c>
      <c r="O125" s="73">
        <f t="shared" si="26"/>
        <v>0</v>
      </c>
      <c r="P125" s="73">
        <f t="shared" si="26"/>
        <v>0</v>
      </c>
      <c r="Q125" s="73">
        <f t="shared" si="26"/>
        <v>0</v>
      </c>
      <c r="R125" s="73">
        <f t="shared" si="26"/>
        <v>0</v>
      </c>
      <c r="S125" s="73"/>
      <c r="T125" s="73"/>
      <c r="U125" s="73"/>
      <c r="V125" s="73">
        <f t="shared" si="26"/>
        <v>0</v>
      </c>
      <c r="W125" s="73">
        <f t="shared" si="26"/>
        <v>0</v>
      </c>
      <c r="X125" s="73"/>
      <c r="Y125" s="73"/>
      <c r="Z125" s="73">
        <f t="shared" si="26"/>
        <v>0</v>
      </c>
      <c r="AA125" s="73">
        <f t="shared" si="26"/>
        <v>0</v>
      </c>
      <c r="AB125" s="73">
        <f t="shared" si="26"/>
        <v>0</v>
      </c>
      <c r="AC125" s="73">
        <f t="shared" si="26"/>
        <v>0</v>
      </c>
      <c r="AD125" s="73"/>
      <c r="AE125" s="73">
        <f t="shared" si="26"/>
        <v>0</v>
      </c>
      <c r="AF125" s="73"/>
      <c r="AG125" s="73"/>
      <c r="AH125" s="73"/>
      <c r="AI125" s="73">
        <f t="shared" si="26"/>
        <v>0</v>
      </c>
    </row>
    <row r="126" spans="1:35" s="11" customFormat="1" ht="30" hidden="1" customHeight="1" x14ac:dyDescent="0.2">
      <c r="A126" s="10" t="s">
        <v>44</v>
      </c>
      <c r="B126" s="34"/>
      <c r="C126" s="22">
        <f>SUM(E126:AI126)</f>
        <v>0</v>
      </c>
      <c r="D126" s="13" t="e">
        <f t="shared" si="24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11" customFormat="1" ht="30" hidden="1" customHeight="1" x14ac:dyDescent="0.2">
      <c r="A127" s="10" t="s">
        <v>45</v>
      </c>
      <c r="B127" s="34"/>
      <c r="C127" s="22">
        <f>SUM(E127:AI127)</f>
        <v>0</v>
      </c>
      <c r="D127" s="13" t="e">
        <f t="shared" si="24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11" customFormat="1" ht="30" hidden="1" customHeight="1" x14ac:dyDescent="0.2">
      <c r="A128" s="10" t="s">
        <v>46</v>
      </c>
      <c r="B128" s="34"/>
      <c r="C128" s="22">
        <f>SUM(E128:AI128)</f>
        <v>0</v>
      </c>
      <c r="D128" s="13" t="e">
        <f t="shared" si="24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11" customFormat="1" ht="30" hidden="1" customHeight="1" x14ac:dyDescent="0.2">
      <c r="A129" s="10" t="s">
        <v>47</v>
      </c>
      <c r="B129" s="34"/>
      <c r="C129" s="22">
        <f>SUM(E129:AI129)</f>
        <v>0</v>
      </c>
      <c r="D129" s="13" t="e">
        <f t="shared" si="24"/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s="11" customFormat="1" ht="30" hidden="1" customHeight="1" x14ac:dyDescent="0.2">
      <c r="A130" s="27" t="s">
        <v>49</v>
      </c>
      <c r="B130" s="23"/>
      <c r="C130" s="23">
        <f>SUM(E130:AI130)</f>
        <v>0</v>
      </c>
      <c r="D130" s="13" t="e">
        <f t="shared" si="24"/>
        <v>#DIV/0!</v>
      </c>
      <c r="E130" s="34"/>
      <c r="F130" s="34"/>
      <c r="G130" s="34"/>
      <c r="H130" s="34"/>
      <c r="I130" s="34"/>
      <c r="J130" s="34"/>
      <c r="K130" s="78"/>
      <c r="L130" s="78"/>
      <c r="M130" s="34"/>
      <c r="N130" s="34"/>
      <c r="O130" s="34"/>
      <c r="P130" s="34"/>
      <c r="Q130" s="34"/>
      <c r="R130" s="34"/>
      <c r="S130" s="78"/>
      <c r="T130" s="78"/>
      <c r="U130" s="78"/>
      <c r="V130" s="34"/>
      <c r="W130" s="34"/>
      <c r="X130" s="78"/>
      <c r="Y130" s="78"/>
      <c r="Z130" s="34"/>
      <c r="AA130" s="34"/>
      <c r="AB130" s="34"/>
      <c r="AC130" s="34"/>
      <c r="AD130" s="78"/>
      <c r="AE130" s="34"/>
      <c r="AF130" s="78"/>
      <c r="AG130" s="78"/>
      <c r="AH130" s="78"/>
      <c r="AI130" s="34"/>
    </row>
    <row r="131" spans="1:35" s="11" customFormat="1" ht="31.15" hidden="1" customHeight="1" x14ac:dyDescent="0.2">
      <c r="A131" s="12" t="s">
        <v>114</v>
      </c>
      <c r="B131" s="24" t="e">
        <f>B130/B122</f>
        <v>#DIV/0!</v>
      </c>
      <c r="C131" s="24" t="e">
        <f>C130/C122</f>
        <v>#DIV/0!</v>
      </c>
      <c r="D131" s="24"/>
      <c r="E131" s="24" t="e">
        <f t="shared" ref="E131:AI131" si="27">E130/E122</f>
        <v>#DIV/0!</v>
      </c>
      <c r="F131" s="24" t="e">
        <f t="shared" si="27"/>
        <v>#DIV/0!</v>
      </c>
      <c r="G131" s="24" t="e">
        <f t="shared" si="27"/>
        <v>#DIV/0!</v>
      </c>
      <c r="H131" s="24" t="e">
        <f t="shared" si="27"/>
        <v>#DIV/0!</v>
      </c>
      <c r="I131" s="24" t="e">
        <f t="shared" si="27"/>
        <v>#DIV/0!</v>
      </c>
      <c r="J131" s="24" t="e">
        <f t="shared" si="27"/>
        <v>#DIV/0!</v>
      </c>
      <c r="K131" s="24"/>
      <c r="L131" s="24"/>
      <c r="M131" s="24" t="e">
        <f t="shared" si="27"/>
        <v>#DIV/0!</v>
      </c>
      <c r="N131" s="24" t="e">
        <f t="shared" si="27"/>
        <v>#DIV/0!</v>
      </c>
      <c r="O131" s="24" t="e">
        <f t="shared" si="27"/>
        <v>#DIV/0!</v>
      </c>
      <c r="P131" s="24" t="e">
        <f t="shared" si="27"/>
        <v>#DIV/0!</v>
      </c>
      <c r="Q131" s="24" t="e">
        <f t="shared" si="27"/>
        <v>#DIV/0!</v>
      </c>
      <c r="R131" s="24" t="e">
        <f t="shared" si="27"/>
        <v>#DIV/0!</v>
      </c>
      <c r="S131" s="24"/>
      <c r="T131" s="24"/>
      <c r="U131" s="24"/>
      <c r="V131" s="24" t="e">
        <f t="shared" si="27"/>
        <v>#DIV/0!</v>
      </c>
      <c r="W131" s="24" t="e">
        <f t="shared" si="27"/>
        <v>#DIV/0!</v>
      </c>
      <c r="X131" s="24"/>
      <c r="Y131" s="24"/>
      <c r="Z131" s="24" t="e">
        <f t="shared" si="27"/>
        <v>#DIV/0!</v>
      </c>
      <c r="AA131" s="24" t="e">
        <f t="shared" si="27"/>
        <v>#DIV/0!</v>
      </c>
      <c r="AB131" s="24" t="e">
        <f t="shared" si="27"/>
        <v>#DIV/0!</v>
      </c>
      <c r="AC131" s="24" t="e">
        <f t="shared" si="27"/>
        <v>#DIV/0!</v>
      </c>
      <c r="AD131" s="24"/>
      <c r="AE131" s="24" t="e">
        <f t="shared" si="27"/>
        <v>#DIV/0!</v>
      </c>
      <c r="AF131" s="24"/>
      <c r="AG131" s="24"/>
      <c r="AH131" s="24"/>
      <c r="AI131" s="24" t="e">
        <f t="shared" si="27"/>
        <v>#DIV/0!</v>
      </c>
    </row>
    <row r="132" spans="1:35" s="11" customFormat="1" ht="30" hidden="1" customHeight="1" x14ac:dyDescent="0.2">
      <c r="A132" s="10" t="s">
        <v>44</v>
      </c>
      <c r="B132" s="34"/>
      <c r="C132" s="22">
        <f>SUM(E132:AI132)</f>
        <v>0</v>
      </c>
      <c r="D132" s="13" t="e">
        <f t="shared" si="24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11" customFormat="1" ht="30" hidden="1" customHeight="1" x14ac:dyDescent="0.2">
      <c r="A133" s="10" t="s">
        <v>45</v>
      </c>
      <c r="B133" s="34"/>
      <c r="C133" s="22">
        <f>SUM(E133:AI133)</f>
        <v>0</v>
      </c>
      <c r="D133" s="13" t="e">
        <f t="shared" si="24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11" customFormat="1" ht="30" hidden="1" customHeight="1" x14ac:dyDescent="0.2">
      <c r="A134" s="10" t="s">
        <v>46</v>
      </c>
      <c r="B134" s="34"/>
      <c r="C134" s="22">
        <f>SUM(E134:AI134)</f>
        <v>0</v>
      </c>
      <c r="D134" s="13" t="e">
        <f t="shared" si="24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11" customFormat="1" ht="30" hidden="1" customHeight="1" x14ac:dyDescent="0.2">
      <c r="A135" s="10" t="s">
        <v>47</v>
      </c>
      <c r="B135" s="34"/>
      <c r="C135" s="22">
        <f>SUM(E135:AI135)</f>
        <v>0</v>
      </c>
      <c r="D135" s="13" t="e">
        <f t="shared" si="24"/>
        <v>#DIV/0!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66"/>
      <c r="AB135" s="21"/>
      <c r="AC135" s="21"/>
      <c r="AD135" s="21"/>
      <c r="AE135" s="21"/>
      <c r="AF135" s="21"/>
      <c r="AG135" s="21"/>
      <c r="AH135" s="21"/>
      <c r="AI135" s="21"/>
    </row>
    <row r="136" spans="1:35" s="45" customFormat="1" ht="48" hidden="1" customHeight="1" x14ac:dyDescent="0.2">
      <c r="A136" s="12" t="s">
        <v>120</v>
      </c>
      <c r="B136" s="34"/>
      <c r="C136" s="22">
        <v>595200</v>
      </c>
      <c r="D136" s="14" t="e">
        <f t="shared" si="24"/>
        <v>#DIV/0!</v>
      </c>
      <c r="E136" s="34"/>
      <c r="F136" s="34"/>
      <c r="G136" s="34"/>
      <c r="H136" s="34"/>
      <c r="I136" s="34"/>
      <c r="J136" s="34"/>
      <c r="K136" s="78"/>
      <c r="L136" s="78"/>
      <c r="M136" s="34"/>
      <c r="N136" s="34"/>
      <c r="O136" s="34"/>
      <c r="P136" s="34"/>
      <c r="Q136" s="34"/>
      <c r="R136" s="34"/>
      <c r="S136" s="78"/>
      <c r="T136" s="78"/>
      <c r="U136" s="78"/>
      <c r="V136" s="34"/>
      <c r="W136" s="34"/>
      <c r="X136" s="78"/>
      <c r="Y136" s="78"/>
      <c r="Z136" s="34"/>
      <c r="AA136" s="34"/>
      <c r="AB136" s="34"/>
      <c r="AC136" s="34"/>
      <c r="AD136" s="78"/>
      <c r="AE136" s="34"/>
      <c r="AF136" s="78"/>
      <c r="AG136" s="78"/>
      <c r="AH136" s="78"/>
      <c r="AI136" s="34"/>
    </row>
    <row r="137" spans="1:35" s="11" customFormat="1" ht="30" hidden="1" customHeight="1" x14ac:dyDescent="0.2">
      <c r="A137" s="27" t="s">
        <v>121</v>
      </c>
      <c r="B137" s="23"/>
      <c r="C137" s="23">
        <f>SUM(E137:AI137)</f>
        <v>0</v>
      </c>
      <c r="D137" s="13" t="e">
        <f t="shared" si="24"/>
        <v>#DIV/0!</v>
      </c>
      <c r="E137" s="34"/>
      <c r="F137" s="34"/>
      <c r="G137" s="34"/>
      <c r="H137" s="34"/>
      <c r="I137" s="34"/>
      <c r="J137" s="34"/>
      <c r="K137" s="78"/>
      <c r="L137" s="78"/>
      <c r="M137" s="34"/>
      <c r="N137" s="34"/>
      <c r="O137" s="34"/>
      <c r="P137" s="34"/>
      <c r="Q137" s="34"/>
      <c r="R137" s="34"/>
      <c r="S137" s="78"/>
      <c r="T137" s="78"/>
      <c r="U137" s="78"/>
      <c r="V137" s="34"/>
      <c r="W137" s="34"/>
      <c r="X137" s="78"/>
      <c r="Y137" s="78"/>
      <c r="Z137" s="34"/>
      <c r="AA137" s="34"/>
      <c r="AB137" s="34"/>
      <c r="AC137" s="34"/>
      <c r="AD137" s="78"/>
      <c r="AE137" s="34"/>
      <c r="AF137" s="78"/>
      <c r="AG137" s="78"/>
      <c r="AH137" s="78"/>
      <c r="AI137" s="34"/>
    </row>
    <row r="138" spans="1:35" s="11" customFormat="1" ht="27" hidden="1" customHeight="1" x14ac:dyDescent="0.2">
      <c r="A138" s="12" t="s">
        <v>5</v>
      </c>
      <c r="B138" s="25" t="e">
        <f>B137/B136</f>
        <v>#DIV/0!</v>
      </c>
      <c r="C138" s="25">
        <f>C137/C136</f>
        <v>0</v>
      </c>
      <c r="D138" s="8"/>
      <c r="E138" s="25" t="e">
        <f t="shared" ref="E138:AI138" si="28">E137/E136</f>
        <v>#DIV/0!</v>
      </c>
      <c r="F138" s="25" t="e">
        <f t="shared" si="28"/>
        <v>#DIV/0!</v>
      </c>
      <c r="G138" s="25" t="e">
        <f t="shared" si="28"/>
        <v>#DIV/0!</v>
      </c>
      <c r="H138" s="25" t="e">
        <f t="shared" si="28"/>
        <v>#DIV/0!</v>
      </c>
      <c r="I138" s="25" t="e">
        <f t="shared" si="28"/>
        <v>#DIV/0!</v>
      </c>
      <c r="J138" s="25" t="e">
        <f t="shared" si="28"/>
        <v>#DIV/0!</v>
      </c>
      <c r="K138" s="77"/>
      <c r="L138" s="77"/>
      <c r="M138" s="25" t="e">
        <f t="shared" si="28"/>
        <v>#DIV/0!</v>
      </c>
      <c r="N138" s="25" t="e">
        <f t="shared" si="28"/>
        <v>#DIV/0!</v>
      </c>
      <c r="O138" s="25" t="e">
        <f t="shared" si="28"/>
        <v>#DIV/0!</v>
      </c>
      <c r="P138" s="25" t="e">
        <f t="shared" si="28"/>
        <v>#DIV/0!</v>
      </c>
      <c r="Q138" s="25" t="e">
        <f t="shared" si="28"/>
        <v>#DIV/0!</v>
      </c>
      <c r="R138" s="25" t="e">
        <f t="shared" si="28"/>
        <v>#DIV/0!</v>
      </c>
      <c r="S138" s="77"/>
      <c r="T138" s="77"/>
      <c r="U138" s="77"/>
      <c r="V138" s="25" t="e">
        <f t="shared" si="28"/>
        <v>#DIV/0!</v>
      </c>
      <c r="W138" s="25" t="e">
        <f t="shared" si="28"/>
        <v>#DIV/0!</v>
      </c>
      <c r="X138" s="77"/>
      <c r="Y138" s="77"/>
      <c r="Z138" s="25" t="e">
        <f t="shared" si="28"/>
        <v>#DIV/0!</v>
      </c>
      <c r="AA138" s="25" t="e">
        <f t="shared" si="28"/>
        <v>#DIV/0!</v>
      </c>
      <c r="AB138" s="25" t="e">
        <f t="shared" si="28"/>
        <v>#DIV/0!</v>
      </c>
      <c r="AC138" s="25" t="e">
        <f t="shared" si="28"/>
        <v>#DIV/0!</v>
      </c>
      <c r="AD138" s="77"/>
      <c r="AE138" s="25" t="e">
        <f t="shared" si="28"/>
        <v>#DIV/0!</v>
      </c>
      <c r="AF138" s="77"/>
      <c r="AG138" s="77"/>
      <c r="AH138" s="77"/>
      <c r="AI138" s="25" t="e">
        <f t="shared" si="28"/>
        <v>#DIV/0!</v>
      </c>
    </row>
    <row r="139" spans="1:35" s="11" customFormat="1" ht="30" hidden="1" customHeight="1" x14ac:dyDescent="0.2">
      <c r="A139" s="10" t="s">
        <v>44</v>
      </c>
      <c r="B139" s="22"/>
      <c r="C139" s="22">
        <f>SUM(E139:AI139)</f>
        <v>0</v>
      </c>
      <c r="D139" s="13" t="e">
        <f t="shared" si="24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11" customFormat="1" ht="30" hidden="1" customHeight="1" x14ac:dyDescent="0.2">
      <c r="A140" s="10" t="s">
        <v>45</v>
      </c>
      <c r="B140" s="22"/>
      <c r="C140" s="22">
        <f>SUM(E140:AI140)</f>
        <v>0</v>
      </c>
      <c r="D140" s="13" t="e">
        <f t="shared" si="24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11" customFormat="1" ht="31.15" hidden="1" customHeight="1" x14ac:dyDescent="0.2">
      <c r="A141" s="10" t="s">
        <v>46</v>
      </c>
      <c r="B141" s="22"/>
      <c r="C141" s="22">
        <f>SUM(E141:AI141)</f>
        <v>0</v>
      </c>
      <c r="D141" s="13" t="e">
        <f t="shared" si="24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11" customFormat="1" ht="31.15" hidden="1" customHeight="1" x14ac:dyDescent="0.2">
      <c r="A142" s="10" t="s">
        <v>47</v>
      </c>
      <c r="B142" s="34"/>
      <c r="C142" s="22">
        <f>SUM(E142:AI142)</f>
        <v>0</v>
      </c>
      <c r="D142" s="13" t="e">
        <f t="shared" si="24"/>
        <v>#DIV/0!</v>
      </c>
      <c r="E142" s="21"/>
      <c r="F142" s="21"/>
      <c r="G142" s="46"/>
      <c r="H142" s="4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66"/>
      <c r="AB142" s="21"/>
      <c r="AC142" s="21"/>
      <c r="AD142" s="21"/>
      <c r="AE142" s="21"/>
      <c r="AF142" s="21"/>
      <c r="AG142" s="21"/>
      <c r="AH142" s="21"/>
      <c r="AI142" s="21"/>
    </row>
    <row r="143" spans="1:35" s="11" customFormat="1" ht="31.15" hidden="1" customHeight="1" x14ac:dyDescent="0.2">
      <c r="A143" s="27" t="s">
        <v>50</v>
      </c>
      <c r="B143" s="48" t="e">
        <f>B137/B130*10</f>
        <v>#DIV/0!</v>
      </c>
      <c r="C143" s="48" t="e">
        <f>C137/C130*10</f>
        <v>#DIV/0!</v>
      </c>
      <c r="D143" s="13" t="e">
        <f t="shared" si="24"/>
        <v>#DIV/0!</v>
      </c>
      <c r="E143" s="49" t="e">
        <f t="shared" ref="E143:AI143" si="29">E137/E130*10</f>
        <v>#DIV/0!</v>
      </c>
      <c r="F143" s="49" t="e">
        <f t="shared" si="29"/>
        <v>#DIV/0!</v>
      </c>
      <c r="G143" s="49" t="e">
        <f t="shared" si="29"/>
        <v>#DIV/0!</v>
      </c>
      <c r="H143" s="49" t="e">
        <f t="shared" si="29"/>
        <v>#DIV/0!</v>
      </c>
      <c r="I143" s="49" t="e">
        <f t="shared" si="29"/>
        <v>#DIV/0!</v>
      </c>
      <c r="J143" s="49" t="e">
        <f t="shared" si="29"/>
        <v>#DIV/0!</v>
      </c>
      <c r="K143" s="49"/>
      <c r="L143" s="49"/>
      <c r="M143" s="49" t="e">
        <f t="shared" si="29"/>
        <v>#DIV/0!</v>
      </c>
      <c r="N143" s="49" t="e">
        <f t="shared" si="29"/>
        <v>#DIV/0!</v>
      </c>
      <c r="O143" s="49" t="e">
        <f t="shared" si="29"/>
        <v>#DIV/0!</v>
      </c>
      <c r="P143" s="49" t="e">
        <f t="shared" si="29"/>
        <v>#DIV/0!</v>
      </c>
      <c r="Q143" s="49" t="e">
        <f t="shared" si="29"/>
        <v>#DIV/0!</v>
      </c>
      <c r="R143" s="49" t="e">
        <f t="shared" si="29"/>
        <v>#DIV/0!</v>
      </c>
      <c r="S143" s="49"/>
      <c r="T143" s="49"/>
      <c r="U143" s="49"/>
      <c r="V143" s="49" t="e">
        <f t="shared" si="29"/>
        <v>#DIV/0!</v>
      </c>
      <c r="W143" s="49" t="e">
        <f t="shared" si="29"/>
        <v>#DIV/0!</v>
      </c>
      <c r="X143" s="49"/>
      <c r="Y143" s="49"/>
      <c r="Z143" s="49" t="e">
        <f t="shared" si="29"/>
        <v>#DIV/0!</v>
      </c>
      <c r="AA143" s="49" t="e">
        <f t="shared" si="29"/>
        <v>#DIV/0!</v>
      </c>
      <c r="AB143" s="49" t="e">
        <f t="shared" si="29"/>
        <v>#DIV/0!</v>
      </c>
      <c r="AC143" s="49" t="e">
        <f t="shared" si="29"/>
        <v>#DIV/0!</v>
      </c>
      <c r="AD143" s="49"/>
      <c r="AE143" s="49" t="e">
        <f t="shared" si="29"/>
        <v>#DIV/0!</v>
      </c>
      <c r="AF143" s="49"/>
      <c r="AG143" s="49"/>
      <c r="AH143" s="49"/>
      <c r="AI143" s="49" t="e">
        <f t="shared" si="29"/>
        <v>#DIV/0!</v>
      </c>
    </row>
    <row r="144" spans="1:35" s="11" customFormat="1" ht="30" hidden="1" customHeight="1" x14ac:dyDescent="0.2">
      <c r="A144" s="10" t="s">
        <v>44</v>
      </c>
      <c r="B144" s="49" t="e">
        <f t="shared" ref="B144:E147" si="30">B139/B132*10</f>
        <v>#DIV/0!</v>
      </c>
      <c r="C144" s="49" t="e">
        <f t="shared" si="30"/>
        <v>#DIV/0!</v>
      </c>
      <c r="D144" s="13" t="e">
        <f t="shared" si="24"/>
        <v>#DIV/0!</v>
      </c>
      <c r="E144" s="49" t="e">
        <f t="shared" ref="E144:AI144" si="31">E139/E132*10</f>
        <v>#DIV/0!</v>
      </c>
      <c r="F144" s="49" t="e">
        <f t="shared" si="31"/>
        <v>#DIV/0!</v>
      </c>
      <c r="G144" s="49" t="e">
        <f t="shared" si="31"/>
        <v>#DIV/0!</v>
      </c>
      <c r="H144" s="49" t="e">
        <f t="shared" si="31"/>
        <v>#DIV/0!</v>
      </c>
      <c r="I144" s="49" t="e">
        <f t="shared" si="31"/>
        <v>#DIV/0!</v>
      </c>
      <c r="J144" s="49" t="e">
        <f t="shared" si="31"/>
        <v>#DIV/0!</v>
      </c>
      <c r="K144" s="49"/>
      <c r="L144" s="49"/>
      <c r="M144" s="49" t="e">
        <f t="shared" si="31"/>
        <v>#DIV/0!</v>
      </c>
      <c r="N144" s="49" t="e">
        <f t="shared" si="31"/>
        <v>#DIV/0!</v>
      </c>
      <c r="O144" s="49" t="e">
        <f t="shared" si="31"/>
        <v>#DIV/0!</v>
      </c>
      <c r="P144" s="49" t="e">
        <f t="shared" si="31"/>
        <v>#DIV/0!</v>
      </c>
      <c r="Q144" s="49" t="e">
        <f t="shared" si="31"/>
        <v>#DIV/0!</v>
      </c>
      <c r="R144" s="49" t="e">
        <f t="shared" si="31"/>
        <v>#DIV/0!</v>
      </c>
      <c r="S144" s="49"/>
      <c r="T144" s="49"/>
      <c r="U144" s="49"/>
      <c r="V144" s="49" t="e">
        <f t="shared" si="31"/>
        <v>#DIV/0!</v>
      </c>
      <c r="W144" s="49" t="e">
        <f t="shared" si="31"/>
        <v>#DIV/0!</v>
      </c>
      <c r="X144" s="49"/>
      <c r="Y144" s="49"/>
      <c r="Z144" s="49" t="e">
        <f t="shared" si="31"/>
        <v>#DIV/0!</v>
      </c>
      <c r="AA144" s="49" t="e">
        <f t="shared" si="31"/>
        <v>#DIV/0!</v>
      </c>
      <c r="AB144" s="49" t="e">
        <f t="shared" si="31"/>
        <v>#DIV/0!</v>
      </c>
      <c r="AC144" s="49" t="e">
        <f t="shared" si="31"/>
        <v>#DIV/0!</v>
      </c>
      <c r="AD144" s="49"/>
      <c r="AE144" s="49" t="e">
        <f t="shared" si="31"/>
        <v>#DIV/0!</v>
      </c>
      <c r="AF144" s="49"/>
      <c r="AG144" s="49"/>
      <c r="AH144" s="49"/>
      <c r="AI144" s="49" t="e">
        <f t="shared" si="31"/>
        <v>#DIV/0!</v>
      </c>
    </row>
    <row r="145" spans="1:36" s="11" customFormat="1" ht="30" hidden="1" customHeight="1" x14ac:dyDescent="0.2">
      <c r="A145" s="10" t="s">
        <v>45</v>
      </c>
      <c r="B145" s="49" t="e">
        <f t="shared" si="30"/>
        <v>#DIV/0!</v>
      </c>
      <c r="C145" s="49" t="e">
        <f t="shared" si="30"/>
        <v>#DIV/0!</v>
      </c>
      <c r="D145" s="13" t="e">
        <f t="shared" si="24"/>
        <v>#DIV/0!</v>
      </c>
      <c r="E145" s="49"/>
      <c r="F145" s="49" t="e">
        <f t="shared" ref="F145:O146" si="32">F140/F133*10</f>
        <v>#DIV/0!</v>
      </c>
      <c r="G145" s="49" t="e">
        <f t="shared" si="32"/>
        <v>#DIV/0!</v>
      </c>
      <c r="H145" s="49" t="e">
        <f t="shared" si="32"/>
        <v>#DIV/0!</v>
      </c>
      <c r="I145" s="49" t="e">
        <f t="shared" si="32"/>
        <v>#DIV/0!</v>
      </c>
      <c r="J145" s="49" t="e">
        <f t="shared" si="32"/>
        <v>#DIV/0!</v>
      </c>
      <c r="K145" s="49"/>
      <c r="L145" s="49"/>
      <c r="M145" s="49" t="e">
        <f t="shared" si="32"/>
        <v>#DIV/0!</v>
      </c>
      <c r="N145" s="49" t="e">
        <f t="shared" si="32"/>
        <v>#DIV/0!</v>
      </c>
      <c r="O145" s="49" t="e">
        <f t="shared" si="32"/>
        <v>#DIV/0!</v>
      </c>
      <c r="P145" s="49"/>
      <c r="Q145" s="49" t="e">
        <f>Q140/Q133*10</f>
        <v>#DIV/0!</v>
      </c>
      <c r="R145" s="49" t="e">
        <f>R140/R133*10</f>
        <v>#DIV/0!</v>
      </c>
      <c r="S145" s="49"/>
      <c r="T145" s="49"/>
      <c r="U145" s="49"/>
      <c r="V145" s="49"/>
      <c r="W145" s="49" t="e">
        <f t="shared" ref="W145:AA146" si="33">W140/W133*10</f>
        <v>#DIV/0!</v>
      </c>
      <c r="X145" s="49"/>
      <c r="Y145" s="49"/>
      <c r="Z145" s="49" t="e">
        <f t="shared" si="33"/>
        <v>#DIV/0!</v>
      </c>
      <c r="AA145" s="49" t="e">
        <f t="shared" si="33"/>
        <v>#DIV/0!</v>
      </c>
      <c r="AB145" s="49"/>
      <c r="AC145" s="49"/>
      <c r="AD145" s="49"/>
      <c r="AE145" s="49" t="e">
        <f>AE140/AE133*10</f>
        <v>#DIV/0!</v>
      </c>
      <c r="AF145" s="49"/>
      <c r="AG145" s="49"/>
      <c r="AH145" s="49"/>
      <c r="AI145" s="49" t="e">
        <f>AI140/AI133*10</f>
        <v>#DIV/0!</v>
      </c>
    </row>
    <row r="146" spans="1:36" s="11" customFormat="1" ht="30" hidden="1" customHeight="1" x14ac:dyDescent="0.2">
      <c r="A146" s="10" t="s">
        <v>46</v>
      </c>
      <c r="B146" s="49" t="e">
        <f t="shared" si="30"/>
        <v>#DIV/0!</v>
      </c>
      <c r="C146" s="49" t="e">
        <f t="shared" si="30"/>
        <v>#DIV/0!</v>
      </c>
      <c r="D146" s="13" t="e">
        <f t="shared" si="24"/>
        <v>#DIV/0!</v>
      </c>
      <c r="E146" s="49" t="e">
        <f>E141/E134*10</f>
        <v>#DIV/0!</v>
      </c>
      <c r="F146" s="49" t="e">
        <f t="shared" si="32"/>
        <v>#DIV/0!</v>
      </c>
      <c r="G146" s="49" t="e">
        <f t="shared" si="32"/>
        <v>#DIV/0!</v>
      </c>
      <c r="H146" s="49" t="e">
        <f t="shared" si="32"/>
        <v>#DIV/0!</v>
      </c>
      <c r="I146" s="49" t="e">
        <f t="shared" si="32"/>
        <v>#DIV/0!</v>
      </c>
      <c r="J146" s="49" t="e">
        <f t="shared" si="32"/>
        <v>#DIV/0!</v>
      </c>
      <c r="K146" s="49"/>
      <c r="L146" s="49"/>
      <c r="M146" s="49" t="e">
        <f t="shared" si="32"/>
        <v>#DIV/0!</v>
      </c>
      <c r="N146" s="49" t="e">
        <f t="shared" si="32"/>
        <v>#DIV/0!</v>
      </c>
      <c r="O146" s="49" t="e">
        <f t="shared" si="32"/>
        <v>#DIV/0!</v>
      </c>
      <c r="P146" s="49" t="e">
        <f>P141/P134*10</f>
        <v>#DIV/0!</v>
      </c>
      <c r="Q146" s="49" t="e">
        <f>Q141/Q134*10</f>
        <v>#DIV/0!</v>
      </c>
      <c r="R146" s="49" t="e">
        <f>R141/R134*10</f>
        <v>#DIV/0!</v>
      </c>
      <c r="S146" s="49"/>
      <c r="T146" s="49"/>
      <c r="U146" s="49"/>
      <c r="V146" s="49" t="e">
        <f>V141/V134*10</f>
        <v>#DIV/0!</v>
      </c>
      <c r="W146" s="49" t="e">
        <f t="shared" si="33"/>
        <v>#DIV/0!</v>
      </c>
      <c r="X146" s="49"/>
      <c r="Y146" s="49"/>
      <c r="Z146" s="49" t="e">
        <f t="shared" si="33"/>
        <v>#DIV/0!</v>
      </c>
      <c r="AA146" s="49" t="e">
        <f t="shared" si="33"/>
        <v>#DIV/0!</v>
      </c>
      <c r="AB146" s="49" t="e">
        <f>AB141/AB134*10</f>
        <v>#DIV/0!</v>
      </c>
      <c r="AC146" s="49" t="e">
        <f>AC141/AC134*10</f>
        <v>#DIV/0!</v>
      </c>
      <c r="AD146" s="49"/>
      <c r="AE146" s="49" t="e">
        <f>AE141/AE134*10</f>
        <v>#DIV/0!</v>
      </c>
      <c r="AF146" s="49"/>
      <c r="AG146" s="49"/>
      <c r="AH146" s="49"/>
      <c r="AI146" s="49" t="e">
        <f>AI141/AI134*10</f>
        <v>#DIV/0!</v>
      </c>
    </row>
    <row r="147" spans="1:36" s="11" customFormat="1" ht="30" hidden="1" customHeight="1" x14ac:dyDescent="0.2">
      <c r="A147" s="10" t="s">
        <v>47</v>
      </c>
      <c r="B147" s="49" t="e">
        <f t="shared" si="30"/>
        <v>#DIV/0!</v>
      </c>
      <c r="C147" s="49" t="e">
        <f t="shared" si="30"/>
        <v>#DIV/0!</v>
      </c>
      <c r="D147" s="13" t="e">
        <f t="shared" si="24"/>
        <v>#DIV/0!</v>
      </c>
      <c r="E147" s="49" t="e">
        <f t="shared" si="30"/>
        <v>#DIV/0!</v>
      </c>
      <c r="F147" s="49"/>
      <c r="G147" s="49">
        <v>10</v>
      </c>
      <c r="H147" s="49"/>
      <c r="I147" s="49" t="e">
        <f>I142/I135*10</f>
        <v>#DIV/0!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 t="e">
        <f>V142/V135*10</f>
        <v>#DIV/0!</v>
      </c>
      <c r="W147" s="49" t="e">
        <f>W142/W135*10</f>
        <v>#DIV/0!</v>
      </c>
      <c r="X147" s="49"/>
      <c r="Y147" s="49"/>
      <c r="Z147" s="49"/>
      <c r="AA147" s="49"/>
      <c r="AB147" s="49"/>
      <c r="AC147" s="49" t="e">
        <f>AC142/AC135*10</f>
        <v>#DIV/0!</v>
      </c>
      <c r="AD147" s="49"/>
      <c r="AE147" s="49"/>
      <c r="AF147" s="49"/>
      <c r="AG147" s="49"/>
      <c r="AH147" s="49"/>
      <c r="AI147" s="49"/>
    </row>
    <row r="148" spans="1:36" s="11" customFormat="1" ht="30" hidden="1" customHeight="1" outlineLevel="1" x14ac:dyDescent="0.2">
      <c r="A148" s="50" t="s">
        <v>98</v>
      </c>
      <c r="B148" s="20"/>
      <c r="C148" s="22">
        <f>SUM(E148:AI148)</f>
        <v>0</v>
      </c>
      <c r="D148" s="13"/>
      <c r="E148" s="33"/>
      <c r="F148" s="32"/>
      <c r="G148" s="53"/>
      <c r="H148" s="32"/>
      <c r="I148" s="32"/>
      <c r="J148" s="32"/>
      <c r="K148" s="32"/>
      <c r="L148" s="32"/>
      <c r="M148" s="32"/>
      <c r="N148" s="49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49"/>
      <c r="AA148" s="22"/>
      <c r="AB148" s="74"/>
      <c r="AC148" s="74"/>
      <c r="AD148" s="74"/>
      <c r="AE148" s="22"/>
      <c r="AF148" s="22"/>
      <c r="AG148" s="22"/>
      <c r="AH148" s="22"/>
      <c r="AI148" s="32"/>
    </row>
    <row r="149" spans="1:36" s="11" customFormat="1" ht="30" hidden="1" customHeight="1" x14ac:dyDescent="0.2">
      <c r="A149" s="27" t="s">
        <v>99</v>
      </c>
      <c r="B149" s="20"/>
      <c r="C149" s="22">
        <f>SUM(E149:AI149)</f>
        <v>0</v>
      </c>
      <c r="D149" s="13"/>
      <c r="E149" s="33"/>
      <c r="F149" s="32"/>
      <c r="G149" s="32"/>
      <c r="H149" s="32"/>
      <c r="I149" s="32"/>
      <c r="J149" s="32"/>
      <c r="K149" s="32"/>
      <c r="L149" s="32"/>
      <c r="M149" s="32"/>
      <c r="N149" s="49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49"/>
      <c r="AA149" s="22"/>
      <c r="AB149" s="74"/>
      <c r="AC149" s="74"/>
      <c r="AD149" s="74"/>
      <c r="AE149" s="22"/>
      <c r="AF149" s="22"/>
      <c r="AG149" s="22"/>
      <c r="AH149" s="22"/>
      <c r="AI149" s="32"/>
    </row>
    <row r="150" spans="1:36" s="11" customFormat="1" ht="30" hidden="1" customHeight="1" x14ac:dyDescent="0.2">
      <c r="A150" s="27" t="s">
        <v>50</v>
      </c>
      <c r="B150" s="55"/>
      <c r="C150" s="55" t="e">
        <f>C149/C148*10</f>
        <v>#DIV/0!</v>
      </c>
      <c r="D150" s="53"/>
      <c r="E150" s="53"/>
      <c r="F150" s="53"/>
      <c r="G150" s="53"/>
      <c r="H150" s="53" t="e">
        <f>H149/H148*10</f>
        <v>#DIV/0!</v>
      </c>
      <c r="I150" s="53"/>
      <c r="J150" s="53"/>
      <c r="K150" s="53"/>
      <c r="L150" s="53"/>
      <c r="M150" s="53"/>
      <c r="N150" s="53"/>
      <c r="O150" s="53" t="e">
        <f>O149/O148*10</f>
        <v>#DIV/0!</v>
      </c>
      <c r="P150" s="53"/>
      <c r="Q150" s="53"/>
      <c r="R150" s="53" t="e">
        <f>R149/R148*10</f>
        <v>#DIV/0!</v>
      </c>
      <c r="S150" s="53"/>
      <c r="T150" s="53"/>
      <c r="U150" s="53"/>
      <c r="V150" s="53"/>
      <c r="W150" s="49" t="e">
        <f>W149/W148*10</f>
        <v>#DIV/0!</v>
      </c>
      <c r="X150" s="49"/>
      <c r="Y150" s="49"/>
      <c r="Z150" s="49"/>
      <c r="AA150" s="49" t="e">
        <f>AA149/AA148*10</f>
        <v>#DIV/0!</v>
      </c>
      <c r="AB150" s="53"/>
      <c r="AC150" s="53"/>
      <c r="AD150" s="53"/>
      <c r="AE150" s="49" t="e">
        <f>AE149/AE148*10</f>
        <v>#DIV/0!</v>
      </c>
      <c r="AF150" s="49"/>
      <c r="AG150" s="49"/>
      <c r="AH150" s="49"/>
      <c r="AI150" s="33"/>
    </row>
    <row r="151" spans="1:36" s="11" customFormat="1" ht="30" hidden="1" customHeight="1" x14ac:dyDescent="0.2">
      <c r="A151" s="50" t="s">
        <v>51</v>
      </c>
      <c r="B151" s="51"/>
      <c r="C151" s="51">
        <f>SUM(E151:AI151)</f>
        <v>0</v>
      </c>
      <c r="D151" s="13" t="e">
        <f t="shared" si="24"/>
        <v>#DIV/0!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6" s="11" customFormat="1" ht="30" hidden="1" customHeight="1" x14ac:dyDescent="0.2">
      <c r="A152" s="27" t="s">
        <v>52</v>
      </c>
      <c r="B152" s="23"/>
      <c r="C152" s="23">
        <f>SUM(E152:AI152)</f>
        <v>0</v>
      </c>
      <c r="D152" s="13" t="e">
        <f t="shared" si="24"/>
        <v>#DIV/0!</v>
      </c>
      <c r="E152" s="21"/>
      <c r="F152" s="21"/>
      <c r="G152" s="21"/>
      <c r="H152" s="21"/>
      <c r="I152" s="21"/>
      <c r="J152" s="21"/>
      <c r="K152" s="21"/>
      <c r="L152" s="21"/>
      <c r="M152" s="22"/>
      <c r="N152" s="22"/>
      <c r="O152" s="22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6" s="11" customFormat="1" ht="30" hidden="1" customHeight="1" x14ac:dyDescent="0.2">
      <c r="A153" s="27" t="s">
        <v>53</v>
      </c>
      <c r="B153" s="49"/>
      <c r="C153" s="49" t="e">
        <f>C151/C152</f>
        <v>#DIV/0!</v>
      </c>
      <c r="D153" s="13" t="e">
        <f t="shared" si="24"/>
        <v>#DIV/0!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6" s="11" customFormat="1" ht="30" hidden="1" customHeight="1" x14ac:dyDescent="0.2">
      <c r="A154" s="10" t="s">
        <v>54</v>
      </c>
      <c r="B154" s="23"/>
      <c r="C154" s="23"/>
      <c r="D154" s="13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</row>
    <row r="155" spans="1:36" s="11" customFormat="1" ht="27" hidden="1" customHeight="1" x14ac:dyDescent="0.2">
      <c r="A155" s="12" t="s">
        <v>55</v>
      </c>
      <c r="B155" s="20"/>
      <c r="C155" s="23">
        <f>SUM(E155:AI155)</f>
        <v>0</v>
      </c>
      <c r="D155" s="13"/>
      <c r="E155" s="46"/>
      <c r="F155" s="46"/>
      <c r="G155" s="46"/>
      <c r="H155" s="46"/>
      <c r="I155" s="46"/>
      <c r="J155" s="46"/>
      <c r="K155" s="46"/>
      <c r="L155" s="46"/>
      <c r="M155" s="46"/>
      <c r="N155" s="22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9"/>
      <c r="AB155" s="46"/>
      <c r="AC155" s="46"/>
      <c r="AD155" s="46"/>
      <c r="AE155" s="46"/>
      <c r="AF155" s="46"/>
      <c r="AG155" s="46"/>
      <c r="AH155" s="46"/>
      <c r="AI155" s="46"/>
    </row>
    <row r="156" spans="1:36" s="11" customFormat="1" ht="31.9" hidden="1" customHeight="1" outlineLevel="1" x14ac:dyDescent="0.2">
      <c r="A156" s="12" t="s">
        <v>56</v>
      </c>
      <c r="B156" s="23"/>
      <c r="C156" s="23"/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61"/>
    </row>
    <row r="157" spans="1:36" s="11" customFormat="1" ht="30" hidden="1" customHeight="1" outlineLevel="1" x14ac:dyDescent="0.2">
      <c r="A157" s="50" t="s">
        <v>57</v>
      </c>
      <c r="B157" s="20"/>
      <c r="C157" s="23">
        <f>SUM(E157:AI157)</f>
        <v>0</v>
      </c>
      <c r="D157" s="13" t="e">
        <f t="shared" ref="D157:D197" si="34">C157/B157</f>
        <v>#DIV/0!</v>
      </c>
      <c r="E157" s="34"/>
      <c r="F157" s="34"/>
      <c r="G157" s="34"/>
      <c r="H157" s="34"/>
      <c r="I157" s="34"/>
      <c r="J157" s="34"/>
      <c r="K157" s="78"/>
      <c r="L157" s="78"/>
      <c r="M157" s="34"/>
      <c r="N157" s="34"/>
      <c r="O157" s="34"/>
      <c r="P157" s="34"/>
      <c r="Q157" s="34"/>
      <c r="R157" s="34"/>
      <c r="S157" s="78"/>
      <c r="T157" s="78"/>
      <c r="U157" s="78"/>
      <c r="V157" s="34"/>
      <c r="W157" s="34"/>
      <c r="X157" s="78"/>
      <c r="Y157" s="78"/>
      <c r="Z157" s="34"/>
      <c r="AA157" s="34"/>
      <c r="AB157" s="34"/>
      <c r="AC157" s="34"/>
      <c r="AD157" s="78"/>
      <c r="AE157" s="34"/>
      <c r="AF157" s="78"/>
      <c r="AG157" s="78"/>
      <c r="AH157" s="78"/>
      <c r="AI157" s="34"/>
    </row>
    <row r="158" spans="1:36" s="11" customFormat="1" ht="19.149999999999999" hidden="1" customHeight="1" x14ac:dyDescent="0.2">
      <c r="A158" s="12" t="s">
        <v>117</v>
      </c>
      <c r="B158" s="28" t="e">
        <f>B157/B156</f>
        <v>#DIV/0!</v>
      </c>
      <c r="C158" s="28" t="e">
        <f>C157/C156</f>
        <v>#DIV/0!</v>
      </c>
      <c r="D158" s="13"/>
      <c r="E158" s="30" t="e">
        <f t="shared" ref="E158:AI158" si="35">E157/E156</f>
        <v>#DIV/0!</v>
      </c>
      <c r="F158" s="30" t="e">
        <f t="shared" si="35"/>
        <v>#DIV/0!</v>
      </c>
      <c r="G158" s="30" t="e">
        <f t="shared" si="35"/>
        <v>#DIV/0!</v>
      </c>
      <c r="H158" s="30" t="e">
        <f t="shared" si="35"/>
        <v>#DIV/0!</v>
      </c>
      <c r="I158" s="30" t="e">
        <f t="shared" si="35"/>
        <v>#DIV/0!</v>
      </c>
      <c r="J158" s="30" t="e">
        <f t="shared" si="35"/>
        <v>#DIV/0!</v>
      </c>
      <c r="K158" s="30"/>
      <c r="L158" s="30"/>
      <c r="M158" s="30" t="e">
        <f t="shared" si="35"/>
        <v>#DIV/0!</v>
      </c>
      <c r="N158" s="30" t="e">
        <f t="shared" si="35"/>
        <v>#DIV/0!</v>
      </c>
      <c r="O158" s="30" t="e">
        <f t="shared" si="35"/>
        <v>#DIV/0!</v>
      </c>
      <c r="P158" s="30" t="e">
        <f t="shared" si="35"/>
        <v>#DIV/0!</v>
      </c>
      <c r="Q158" s="30" t="e">
        <f t="shared" si="35"/>
        <v>#DIV/0!</v>
      </c>
      <c r="R158" s="30" t="e">
        <f t="shared" si="35"/>
        <v>#DIV/0!</v>
      </c>
      <c r="S158" s="30"/>
      <c r="T158" s="30"/>
      <c r="U158" s="30"/>
      <c r="V158" s="30" t="e">
        <f t="shared" si="35"/>
        <v>#DIV/0!</v>
      </c>
      <c r="W158" s="30" t="e">
        <f t="shared" si="35"/>
        <v>#DIV/0!</v>
      </c>
      <c r="X158" s="30"/>
      <c r="Y158" s="30"/>
      <c r="Z158" s="30" t="e">
        <f t="shared" si="35"/>
        <v>#DIV/0!</v>
      </c>
      <c r="AA158" s="30" t="e">
        <f t="shared" si="35"/>
        <v>#DIV/0!</v>
      </c>
      <c r="AB158" s="30" t="e">
        <f t="shared" si="35"/>
        <v>#DIV/0!</v>
      </c>
      <c r="AC158" s="30" t="e">
        <f t="shared" si="35"/>
        <v>#DIV/0!</v>
      </c>
      <c r="AD158" s="30"/>
      <c r="AE158" s="30" t="e">
        <f t="shared" si="35"/>
        <v>#DIV/0!</v>
      </c>
      <c r="AF158" s="30"/>
      <c r="AG158" s="30"/>
      <c r="AH158" s="30"/>
      <c r="AI158" s="30" t="e">
        <f t="shared" si="35"/>
        <v>#DIV/0!</v>
      </c>
    </row>
    <row r="159" spans="1:36" s="72" customFormat="1" ht="21" hidden="1" customHeight="1" x14ac:dyDescent="0.2">
      <c r="A159" s="70" t="s">
        <v>48</v>
      </c>
      <c r="B159" s="71">
        <f>B156-B157</f>
        <v>0</v>
      </c>
      <c r="C159" s="71">
        <f>C156-C157</f>
        <v>0</v>
      </c>
      <c r="D159" s="71"/>
      <c r="E159" s="71">
        <f t="shared" ref="E159:AI159" si="36">E156-E157</f>
        <v>0</v>
      </c>
      <c r="F159" s="71">
        <f t="shared" si="36"/>
        <v>0</v>
      </c>
      <c r="G159" s="71">
        <f t="shared" si="36"/>
        <v>0</v>
      </c>
      <c r="H159" s="71">
        <f t="shared" si="36"/>
        <v>0</v>
      </c>
      <c r="I159" s="71">
        <f t="shared" si="36"/>
        <v>0</v>
      </c>
      <c r="J159" s="71">
        <f t="shared" si="36"/>
        <v>0</v>
      </c>
      <c r="K159" s="71"/>
      <c r="L159" s="71"/>
      <c r="M159" s="71">
        <f t="shared" si="36"/>
        <v>0</v>
      </c>
      <c r="N159" s="71">
        <f t="shared" si="36"/>
        <v>0</v>
      </c>
      <c r="O159" s="71">
        <f t="shared" si="36"/>
        <v>0</v>
      </c>
      <c r="P159" s="71">
        <f t="shared" si="36"/>
        <v>0</v>
      </c>
      <c r="Q159" s="71">
        <f t="shared" si="36"/>
        <v>0</v>
      </c>
      <c r="R159" s="71">
        <f t="shared" si="36"/>
        <v>0</v>
      </c>
      <c r="S159" s="71"/>
      <c r="T159" s="71"/>
      <c r="U159" s="71"/>
      <c r="V159" s="71">
        <f t="shared" si="36"/>
        <v>0</v>
      </c>
      <c r="W159" s="71">
        <f t="shared" si="36"/>
        <v>0</v>
      </c>
      <c r="X159" s="71"/>
      <c r="Y159" s="71"/>
      <c r="Z159" s="71">
        <f t="shared" si="36"/>
        <v>0</v>
      </c>
      <c r="AA159" s="71">
        <f t="shared" si="36"/>
        <v>0</v>
      </c>
      <c r="AB159" s="71">
        <f t="shared" si="36"/>
        <v>0</v>
      </c>
      <c r="AC159" s="71">
        <f t="shared" si="36"/>
        <v>0</v>
      </c>
      <c r="AD159" s="71"/>
      <c r="AE159" s="71">
        <f t="shared" si="36"/>
        <v>0</v>
      </c>
      <c r="AF159" s="71"/>
      <c r="AG159" s="71"/>
      <c r="AH159" s="71"/>
      <c r="AI159" s="71">
        <f t="shared" si="36"/>
        <v>0</v>
      </c>
    </row>
    <row r="160" spans="1:36" s="11" customFormat="1" ht="22.9" hidden="1" customHeight="1" x14ac:dyDescent="0.2">
      <c r="A160" s="12" t="s">
        <v>118</v>
      </c>
      <c r="B160" s="34"/>
      <c r="C160" s="22"/>
      <c r="D160" s="14" t="e">
        <f t="shared" si="34"/>
        <v>#DIV/0!</v>
      </c>
      <c r="E160" s="34"/>
      <c r="F160" s="34"/>
      <c r="G160" s="34"/>
      <c r="H160" s="34"/>
      <c r="I160" s="34"/>
      <c r="J160" s="34"/>
      <c r="K160" s="78"/>
      <c r="L160" s="78"/>
      <c r="M160" s="34"/>
      <c r="N160" s="34"/>
      <c r="O160" s="34"/>
      <c r="P160" s="34"/>
      <c r="Q160" s="34"/>
      <c r="R160" s="34"/>
      <c r="S160" s="78"/>
      <c r="T160" s="78"/>
      <c r="U160" s="78"/>
      <c r="V160" s="34"/>
      <c r="W160" s="34"/>
      <c r="X160" s="78"/>
      <c r="Y160" s="78"/>
      <c r="Z160" s="34"/>
      <c r="AA160" s="34"/>
      <c r="AB160" s="34"/>
      <c r="AC160" s="34"/>
      <c r="AD160" s="78"/>
      <c r="AE160" s="34"/>
      <c r="AF160" s="78"/>
      <c r="AG160" s="78"/>
      <c r="AH160" s="78"/>
      <c r="AI160" s="34"/>
    </row>
    <row r="161" spans="1:35" s="11" customFormat="1" ht="30" hidden="1" customHeight="1" x14ac:dyDescent="0.2">
      <c r="A161" s="27" t="s">
        <v>58</v>
      </c>
      <c r="B161" s="20"/>
      <c r="C161" s="23">
        <f>SUM(E161:AI161)</f>
        <v>0</v>
      </c>
      <c r="D161" s="13" t="e">
        <f t="shared" si="34"/>
        <v>#DIV/0!</v>
      </c>
      <c r="E161" s="34"/>
      <c r="F161" s="34"/>
      <c r="G161" s="34"/>
      <c r="H161" s="34"/>
      <c r="I161" s="34"/>
      <c r="J161" s="34"/>
      <c r="K161" s="78"/>
      <c r="L161" s="78"/>
      <c r="M161" s="34"/>
      <c r="N161" s="34"/>
      <c r="O161" s="34"/>
      <c r="P161" s="34"/>
      <c r="Q161" s="34"/>
      <c r="R161" s="34"/>
      <c r="S161" s="78"/>
      <c r="T161" s="78"/>
      <c r="U161" s="78"/>
      <c r="V161" s="34"/>
      <c r="W161" s="34"/>
      <c r="X161" s="78"/>
      <c r="Y161" s="78"/>
      <c r="Z161" s="34"/>
      <c r="AA161" s="34"/>
      <c r="AB161" s="34"/>
      <c r="AC161" s="34"/>
      <c r="AD161" s="78"/>
      <c r="AE161" s="34"/>
      <c r="AF161" s="78"/>
      <c r="AG161" s="78"/>
      <c r="AH161" s="78"/>
      <c r="AI161" s="34"/>
    </row>
    <row r="162" spans="1:35" s="11" customFormat="1" ht="31.15" hidden="1" customHeight="1" x14ac:dyDescent="0.2">
      <c r="A162" s="12" t="s">
        <v>5</v>
      </c>
      <c r="B162" s="13" t="e">
        <f>B161/B160</f>
        <v>#DIV/0!</v>
      </c>
      <c r="C162" s="8" t="e">
        <f>C161/C160</f>
        <v>#DIV/0!</v>
      </c>
      <c r="D162" s="13"/>
      <c r="E162" s="24" t="e">
        <f t="shared" ref="E162:AI162" si="37">E161/E160</f>
        <v>#DIV/0!</v>
      </c>
      <c r="F162" s="24" t="e">
        <f t="shared" si="37"/>
        <v>#DIV/0!</v>
      </c>
      <c r="G162" s="24" t="e">
        <f t="shared" si="37"/>
        <v>#DIV/0!</v>
      </c>
      <c r="H162" s="24" t="e">
        <f t="shared" si="37"/>
        <v>#DIV/0!</v>
      </c>
      <c r="I162" s="24" t="e">
        <f t="shared" si="37"/>
        <v>#DIV/0!</v>
      </c>
      <c r="J162" s="24" t="e">
        <f t="shared" si="37"/>
        <v>#DIV/0!</v>
      </c>
      <c r="K162" s="24"/>
      <c r="L162" s="24"/>
      <c r="M162" s="24" t="e">
        <f t="shared" si="37"/>
        <v>#DIV/0!</v>
      </c>
      <c r="N162" s="24" t="e">
        <f t="shared" si="37"/>
        <v>#DIV/0!</v>
      </c>
      <c r="O162" s="24" t="e">
        <f t="shared" si="37"/>
        <v>#DIV/0!</v>
      </c>
      <c r="P162" s="24" t="e">
        <f t="shared" si="37"/>
        <v>#DIV/0!</v>
      </c>
      <c r="Q162" s="24" t="e">
        <f t="shared" si="37"/>
        <v>#DIV/0!</v>
      </c>
      <c r="R162" s="24" t="e">
        <f t="shared" si="37"/>
        <v>#DIV/0!</v>
      </c>
      <c r="S162" s="24"/>
      <c r="T162" s="24"/>
      <c r="U162" s="24"/>
      <c r="V162" s="24" t="e">
        <f t="shared" si="37"/>
        <v>#DIV/0!</v>
      </c>
      <c r="W162" s="24" t="e">
        <f t="shared" si="37"/>
        <v>#DIV/0!</v>
      </c>
      <c r="X162" s="24"/>
      <c r="Y162" s="24"/>
      <c r="Z162" s="24" t="e">
        <f t="shared" si="37"/>
        <v>#DIV/0!</v>
      </c>
      <c r="AA162" s="24" t="e">
        <f t="shared" si="37"/>
        <v>#DIV/0!</v>
      </c>
      <c r="AB162" s="24" t="e">
        <f t="shared" si="37"/>
        <v>#DIV/0!</v>
      </c>
      <c r="AC162" s="24" t="e">
        <f t="shared" si="37"/>
        <v>#DIV/0!</v>
      </c>
      <c r="AD162" s="24"/>
      <c r="AE162" s="24" t="e">
        <f t="shared" si="37"/>
        <v>#DIV/0!</v>
      </c>
      <c r="AF162" s="24"/>
      <c r="AG162" s="24"/>
      <c r="AH162" s="24"/>
      <c r="AI162" s="24" t="e">
        <f t="shared" si="37"/>
        <v>#DIV/0!</v>
      </c>
    </row>
    <row r="163" spans="1:35" s="11" customFormat="1" ht="30" hidden="1" customHeight="1" x14ac:dyDescent="0.2">
      <c r="A163" s="27" t="s">
        <v>50</v>
      </c>
      <c r="B163" s="55" t="e">
        <f>B161/B157*10</f>
        <v>#DIV/0!</v>
      </c>
      <c r="C163" s="55" t="e">
        <f>C161/C157*10</f>
        <v>#DIV/0!</v>
      </c>
      <c r="D163" s="13" t="e">
        <f t="shared" si="34"/>
        <v>#DIV/0!</v>
      </c>
      <c r="E163" s="53" t="e">
        <f t="shared" ref="E163:R163" si="38">E161/E157*10</f>
        <v>#DIV/0!</v>
      </c>
      <c r="F163" s="53" t="e">
        <f t="shared" si="38"/>
        <v>#DIV/0!</v>
      </c>
      <c r="G163" s="53" t="e">
        <f t="shared" si="38"/>
        <v>#DIV/0!</v>
      </c>
      <c r="H163" s="53" t="e">
        <f t="shared" si="38"/>
        <v>#DIV/0!</v>
      </c>
      <c r="I163" s="53" t="e">
        <f t="shared" si="38"/>
        <v>#DIV/0!</v>
      </c>
      <c r="J163" s="53" t="e">
        <f t="shared" si="38"/>
        <v>#DIV/0!</v>
      </c>
      <c r="K163" s="53"/>
      <c r="L163" s="53"/>
      <c r="M163" s="53" t="e">
        <f t="shared" si="38"/>
        <v>#DIV/0!</v>
      </c>
      <c r="N163" s="53" t="e">
        <f t="shared" si="38"/>
        <v>#DIV/0!</v>
      </c>
      <c r="O163" s="53" t="e">
        <f t="shared" si="38"/>
        <v>#DIV/0!</v>
      </c>
      <c r="P163" s="53" t="e">
        <f t="shared" si="38"/>
        <v>#DIV/0!</v>
      </c>
      <c r="Q163" s="53" t="e">
        <f t="shared" si="38"/>
        <v>#DIV/0!</v>
      </c>
      <c r="R163" s="53" t="e">
        <f t="shared" si="38"/>
        <v>#DIV/0!</v>
      </c>
      <c r="S163" s="53"/>
      <c r="T163" s="53"/>
      <c r="U163" s="53"/>
      <c r="V163" s="53" t="e">
        <f t="shared" ref="V163:AB163" si="39">V161/V157*10</f>
        <v>#DIV/0!</v>
      </c>
      <c r="W163" s="53" t="e">
        <f t="shared" si="39"/>
        <v>#DIV/0!</v>
      </c>
      <c r="X163" s="53"/>
      <c r="Y163" s="53"/>
      <c r="Z163" s="53" t="e">
        <f t="shared" si="39"/>
        <v>#DIV/0!</v>
      </c>
      <c r="AA163" s="53" t="e">
        <f t="shared" si="39"/>
        <v>#DIV/0!</v>
      </c>
      <c r="AB163" s="53" t="e">
        <f t="shared" si="39"/>
        <v>#DIV/0!</v>
      </c>
      <c r="AC163" s="53" t="e">
        <f>AC161/AC157*10</f>
        <v>#DIV/0!</v>
      </c>
      <c r="AD163" s="53"/>
      <c r="AE163" s="53" t="e">
        <f>AE161/AE157*10</f>
        <v>#DIV/0!</v>
      </c>
      <c r="AF163" s="53"/>
      <c r="AG163" s="53"/>
      <c r="AH163" s="53"/>
      <c r="AI163" s="53" t="e">
        <f>AI161/AI157*10</f>
        <v>#DIV/0!</v>
      </c>
    </row>
    <row r="164" spans="1:35" s="11" customFormat="1" ht="30" hidden="1" customHeight="1" outlineLevel="1" x14ac:dyDescent="0.2">
      <c r="A164" s="10" t="s">
        <v>59</v>
      </c>
      <c r="B164" s="7"/>
      <c r="C164" s="23" t="e">
        <f>E164+F164+G164+H164+I164+J164+M164+N164+O164+P164+Q164+R164+V164+W164+Z164+AA164+#REF!+AB164+AC164+AE164+AI164</f>
        <v>#REF!</v>
      </c>
      <c r="D164" s="13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11" customFormat="1" ht="30" hidden="1" customHeight="1" x14ac:dyDescent="0.2">
      <c r="A165" s="10" t="s">
        <v>60</v>
      </c>
      <c r="B165" s="52"/>
      <c r="C165" s="23">
        <f>SUM(E165:AI165)</f>
        <v>0</v>
      </c>
      <c r="D165" s="13"/>
      <c r="E165" s="53"/>
      <c r="F165" s="53"/>
      <c r="G165" s="54"/>
      <c r="H165" s="53"/>
      <c r="I165" s="53"/>
      <c r="J165" s="53"/>
      <c r="K165" s="53"/>
      <c r="L165" s="53"/>
      <c r="M165" s="53"/>
      <c r="N165" s="22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49"/>
      <c r="AB165" s="53"/>
      <c r="AC165" s="53"/>
      <c r="AD165" s="53"/>
      <c r="AE165" s="52"/>
      <c r="AF165" s="52"/>
      <c r="AG165" s="52"/>
      <c r="AH165" s="52"/>
      <c r="AI165" s="53"/>
    </row>
    <row r="166" spans="1:35" s="11" customFormat="1" ht="30" hidden="1" customHeight="1" outlineLevel="1" x14ac:dyDescent="0.2">
      <c r="A166" s="10" t="s">
        <v>61</v>
      </c>
      <c r="B166" s="51"/>
      <c r="C166" s="51" t="e">
        <f>C164-C165</f>
        <v>#REF!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11" customFormat="1" ht="30" hidden="1" customHeight="1" outlineLevel="1" x14ac:dyDescent="0.2">
      <c r="A167" s="50" t="s">
        <v>109</v>
      </c>
      <c r="B167" s="20"/>
      <c r="C167" s="23">
        <f>SUM(E167:AI167)</f>
        <v>0</v>
      </c>
      <c r="D167" s="13" t="e">
        <f t="shared" si="34"/>
        <v>#DIV/0!</v>
      </c>
      <c r="E167" s="34"/>
      <c r="F167" s="34"/>
      <c r="G167" s="34"/>
      <c r="H167" s="34"/>
      <c r="I167" s="34"/>
      <c r="J167" s="34"/>
      <c r="K167" s="78"/>
      <c r="L167" s="78"/>
      <c r="M167" s="34"/>
      <c r="N167" s="34"/>
      <c r="O167" s="34"/>
      <c r="P167" s="34"/>
      <c r="Q167" s="34"/>
      <c r="R167" s="34"/>
      <c r="S167" s="78"/>
      <c r="T167" s="78"/>
      <c r="U167" s="78"/>
      <c r="V167" s="34"/>
      <c r="W167" s="34"/>
      <c r="X167" s="78"/>
      <c r="Y167" s="78"/>
      <c r="Z167" s="34"/>
      <c r="AA167" s="34"/>
      <c r="AB167" s="34"/>
      <c r="AC167" s="34"/>
      <c r="AD167" s="78"/>
      <c r="AE167" s="34"/>
      <c r="AF167" s="78"/>
      <c r="AG167" s="78"/>
      <c r="AH167" s="78"/>
      <c r="AI167" s="34"/>
    </row>
    <row r="168" spans="1:35" s="11" customFormat="1" ht="27" hidden="1" customHeight="1" x14ac:dyDescent="0.2">
      <c r="A168" s="12" t="s">
        <v>117</v>
      </c>
      <c r="B168" s="28" t="e">
        <f>B167/B166</f>
        <v>#DIV/0!</v>
      </c>
      <c r="C168" s="28" t="e">
        <f>C167/C166</f>
        <v>#REF!</v>
      </c>
      <c r="D168" s="13"/>
      <c r="E168" s="24" t="e">
        <f>E167/E166</f>
        <v>#DIV/0!</v>
      </c>
      <c r="F168" s="24" t="e">
        <f t="shared" ref="F168:AI168" si="40">F167/F166</f>
        <v>#DIV/0!</v>
      </c>
      <c r="G168" s="24" t="e">
        <f t="shared" si="40"/>
        <v>#DIV/0!</v>
      </c>
      <c r="H168" s="24" t="e">
        <f t="shared" si="40"/>
        <v>#DIV/0!</v>
      </c>
      <c r="I168" s="24" t="e">
        <f t="shared" si="40"/>
        <v>#DIV/0!</v>
      </c>
      <c r="J168" s="24" t="e">
        <f t="shared" si="40"/>
        <v>#DIV/0!</v>
      </c>
      <c r="K168" s="24"/>
      <c r="L168" s="24"/>
      <c r="M168" s="24" t="e">
        <f t="shared" si="40"/>
        <v>#DIV/0!</v>
      </c>
      <c r="N168" s="24" t="e">
        <f t="shared" si="40"/>
        <v>#DIV/0!</v>
      </c>
      <c r="O168" s="24" t="e">
        <f t="shared" si="40"/>
        <v>#DIV/0!</v>
      </c>
      <c r="P168" s="24" t="e">
        <f t="shared" si="40"/>
        <v>#DIV/0!</v>
      </c>
      <c r="Q168" s="24" t="e">
        <f t="shared" si="40"/>
        <v>#DIV/0!</v>
      </c>
      <c r="R168" s="24" t="e">
        <f t="shared" si="40"/>
        <v>#DIV/0!</v>
      </c>
      <c r="S168" s="24"/>
      <c r="T168" s="24"/>
      <c r="U168" s="24"/>
      <c r="V168" s="24"/>
      <c r="W168" s="24" t="e">
        <f t="shared" si="40"/>
        <v>#DIV/0!</v>
      </c>
      <c r="X168" s="24"/>
      <c r="Y168" s="24"/>
      <c r="Z168" s="24" t="e">
        <f t="shared" si="40"/>
        <v>#DIV/0!</v>
      </c>
      <c r="AA168" s="24" t="e">
        <f t="shared" si="40"/>
        <v>#DIV/0!</v>
      </c>
      <c r="AB168" s="24" t="e">
        <f t="shared" si="40"/>
        <v>#DIV/0!</v>
      </c>
      <c r="AC168" s="24" t="e">
        <f t="shared" si="40"/>
        <v>#DIV/0!</v>
      </c>
      <c r="AD168" s="24"/>
      <c r="AE168" s="24" t="e">
        <f t="shared" si="40"/>
        <v>#DIV/0!</v>
      </c>
      <c r="AF168" s="24"/>
      <c r="AG168" s="24"/>
      <c r="AH168" s="24"/>
      <c r="AI168" s="24" t="e">
        <f t="shared" si="40"/>
        <v>#DIV/0!</v>
      </c>
    </row>
    <row r="169" spans="1:35" s="11" customFormat="1" ht="31.15" hidden="1" customHeight="1" x14ac:dyDescent="0.2">
      <c r="A169" s="12" t="s">
        <v>119</v>
      </c>
      <c r="B169" s="34"/>
      <c r="C169" s="34"/>
      <c r="D169" s="14" t="e">
        <f t="shared" si="34"/>
        <v>#DIV/0!</v>
      </c>
      <c r="E169" s="34"/>
      <c r="F169" s="34"/>
      <c r="G169" s="34"/>
      <c r="H169" s="34"/>
      <c r="I169" s="34"/>
      <c r="J169" s="34"/>
      <c r="K169" s="78"/>
      <c r="L169" s="78"/>
      <c r="M169" s="34"/>
      <c r="N169" s="34"/>
      <c r="O169" s="34"/>
      <c r="P169" s="34"/>
      <c r="Q169" s="34"/>
      <c r="R169" s="34"/>
      <c r="S169" s="78"/>
      <c r="T169" s="78"/>
      <c r="U169" s="78"/>
      <c r="V169" s="34"/>
      <c r="W169" s="34"/>
      <c r="X169" s="78"/>
      <c r="Y169" s="78"/>
      <c r="Z169" s="34"/>
      <c r="AA169" s="34"/>
      <c r="AB169" s="34"/>
      <c r="AC169" s="34"/>
      <c r="AD169" s="78"/>
      <c r="AE169" s="34"/>
      <c r="AF169" s="78"/>
      <c r="AG169" s="78"/>
      <c r="AH169" s="78"/>
      <c r="AI169" s="34"/>
    </row>
    <row r="170" spans="1:35" s="11" customFormat="1" ht="30" hidden="1" customHeight="1" x14ac:dyDescent="0.2">
      <c r="A170" s="27" t="s">
        <v>62</v>
      </c>
      <c r="B170" s="20"/>
      <c r="C170" s="23">
        <f>SUM(E170:AI170)</f>
        <v>0</v>
      </c>
      <c r="D170" s="13" t="e">
        <f t="shared" si="34"/>
        <v>#DIV/0!</v>
      </c>
      <c r="E170" s="34"/>
      <c r="F170" s="34"/>
      <c r="G170" s="34"/>
      <c r="H170" s="34"/>
      <c r="I170" s="34"/>
      <c r="J170" s="34"/>
      <c r="K170" s="78"/>
      <c r="L170" s="78"/>
      <c r="M170" s="34"/>
      <c r="N170" s="34"/>
      <c r="O170" s="34"/>
      <c r="P170" s="34"/>
      <c r="Q170" s="34"/>
      <c r="R170" s="34"/>
      <c r="S170" s="78"/>
      <c r="T170" s="78"/>
      <c r="U170" s="78"/>
      <c r="V170" s="34"/>
      <c r="W170" s="34"/>
      <c r="X170" s="78"/>
      <c r="Y170" s="78"/>
      <c r="Z170" s="34"/>
      <c r="AA170" s="34"/>
      <c r="AB170" s="34"/>
      <c r="AC170" s="34"/>
      <c r="AD170" s="78"/>
      <c r="AE170" s="34"/>
      <c r="AF170" s="78"/>
      <c r="AG170" s="78"/>
      <c r="AH170" s="78"/>
      <c r="AI170" s="34"/>
    </row>
    <row r="171" spans="1:35" s="11" customFormat="1" ht="30" hidden="1" customHeight="1" x14ac:dyDescent="0.2">
      <c r="A171" s="12" t="s">
        <v>5</v>
      </c>
      <c r="B171" s="25" t="e">
        <f>B170/B169</f>
        <v>#DIV/0!</v>
      </c>
      <c r="C171" s="25" t="e">
        <f>C170/C169</f>
        <v>#DIV/0!</v>
      </c>
      <c r="D171" s="8"/>
      <c r="E171" s="25" t="e">
        <f t="shared" ref="E171:O171" si="41">E170/E169</f>
        <v>#DIV/0!</v>
      </c>
      <c r="F171" s="25" t="e">
        <f t="shared" si="41"/>
        <v>#DIV/0!</v>
      </c>
      <c r="G171" s="25" t="e">
        <f t="shared" si="41"/>
        <v>#DIV/0!</v>
      </c>
      <c r="H171" s="25" t="e">
        <f t="shared" si="41"/>
        <v>#DIV/0!</v>
      </c>
      <c r="I171" s="25" t="e">
        <f t="shared" si="41"/>
        <v>#DIV/0!</v>
      </c>
      <c r="J171" s="25" t="e">
        <f t="shared" si="41"/>
        <v>#DIV/0!</v>
      </c>
      <c r="K171" s="77"/>
      <c r="L171" s="77"/>
      <c r="M171" s="25" t="e">
        <f t="shared" si="41"/>
        <v>#DIV/0!</v>
      </c>
      <c r="N171" s="25" t="e">
        <f t="shared" si="41"/>
        <v>#DIV/0!</v>
      </c>
      <c r="O171" s="25" t="e">
        <f t="shared" si="41"/>
        <v>#DIV/0!</v>
      </c>
      <c r="P171" s="25"/>
      <c r="Q171" s="25" t="e">
        <f>Q170/Q169</f>
        <v>#DIV/0!</v>
      </c>
      <c r="R171" s="25" t="e">
        <f>R170/R169</f>
        <v>#DIV/0!</v>
      </c>
      <c r="S171" s="77"/>
      <c r="T171" s="77"/>
      <c r="U171" s="77"/>
      <c r="V171" s="25"/>
      <c r="W171" s="25" t="e">
        <f>W170/W169</f>
        <v>#DIV/0!</v>
      </c>
      <c r="X171" s="77"/>
      <c r="Y171" s="77"/>
      <c r="Z171" s="25" t="e">
        <f>Z170/Z169</f>
        <v>#DIV/0!</v>
      </c>
      <c r="AA171" s="25" t="e">
        <f>AA170/AA169</f>
        <v>#DIV/0!</v>
      </c>
      <c r="AB171" s="25"/>
      <c r="AC171" s="25" t="e">
        <f>AC170/AC169</f>
        <v>#DIV/0!</v>
      </c>
      <c r="AD171" s="77"/>
      <c r="AE171" s="25" t="e">
        <f>AE170/AE169</f>
        <v>#DIV/0!</v>
      </c>
      <c r="AF171" s="77"/>
      <c r="AG171" s="77"/>
      <c r="AH171" s="77"/>
      <c r="AI171" s="25" t="e">
        <f>AI170/AI169</f>
        <v>#DIV/0!</v>
      </c>
    </row>
    <row r="172" spans="1:35" s="11" customFormat="1" ht="30" hidden="1" customHeight="1" x14ac:dyDescent="0.2">
      <c r="A172" s="27" t="s">
        <v>50</v>
      </c>
      <c r="B172" s="55" t="e">
        <f>B170/B167*10</f>
        <v>#DIV/0!</v>
      </c>
      <c r="C172" s="55" t="e">
        <f>C170/C167*10</f>
        <v>#DIV/0!</v>
      </c>
      <c r="D172" s="13" t="e">
        <f t="shared" si="34"/>
        <v>#DIV/0!</v>
      </c>
      <c r="E172" s="53" t="e">
        <f>E170/E167*10</f>
        <v>#DIV/0!</v>
      </c>
      <c r="F172" s="53" t="e">
        <f>F170/F167*10</f>
        <v>#DIV/0!</v>
      </c>
      <c r="G172" s="53" t="e">
        <f>G170/G167*10</f>
        <v>#DIV/0!</v>
      </c>
      <c r="H172" s="53" t="e">
        <f t="shared" ref="H172:P172" si="42">H170/H167*10</f>
        <v>#DIV/0!</v>
      </c>
      <c r="I172" s="53" t="e">
        <f t="shared" si="42"/>
        <v>#DIV/0!</v>
      </c>
      <c r="J172" s="53" t="e">
        <f t="shared" si="42"/>
        <v>#DIV/0!</v>
      </c>
      <c r="K172" s="53"/>
      <c r="L172" s="53"/>
      <c r="M172" s="53" t="e">
        <f t="shared" si="42"/>
        <v>#DIV/0!</v>
      </c>
      <c r="N172" s="53" t="e">
        <f t="shared" si="42"/>
        <v>#DIV/0!</v>
      </c>
      <c r="O172" s="53" t="e">
        <f t="shared" si="42"/>
        <v>#DIV/0!</v>
      </c>
      <c r="P172" s="53" t="e">
        <f t="shared" si="42"/>
        <v>#DIV/0!</v>
      </c>
      <c r="Q172" s="53" t="e">
        <f>Q170/Q167*10</f>
        <v>#DIV/0!</v>
      </c>
      <c r="R172" s="53" t="e">
        <f>R170/R167*10</f>
        <v>#DIV/0!</v>
      </c>
      <c r="S172" s="53"/>
      <c r="T172" s="53"/>
      <c r="U172" s="53"/>
      <c r="V172" s="53"/>
      <c r="W172" s="53" t="e">
        <f t="shared" ref="W172:AI172" si="43">W170/W167*10</f>
        <v>#DIV/0!</v>
      </c>
      <c r="X172" s="53"/>
      <c r="Y172" s="53"/>
      <c r="Z172" s="53" t="e">
        <f t="shared" si="43"/>
        <v>#DIV/0!</v>
      </c>
      <c r="AA172" s="53" t="e">
        <f t="shared" si="43"/>
        <v>#DIV/0!</v>
      </c>
      <c r="AB172" s="53" t="e">
        <f t="shared" si="43"/>
        <v>#DIV/0!</v>
      </c>
      <c r="AC172" s="53" t="e">
        <f t="shared" si="43"/>
        <v>#DIV/0!</v>
      </c>
      <c r="AD172" s="53"/>
      <c r="AE172" s="53" t="e">
        <f t="shared" si="43"/>
        <v>#DIV/0!</v>
      </c>
      <c r="AF172" s="53"/>
      <c r="AG172" s="53"/>
      <c r="AH172" s="53"/>
      <c r="AI172" s="53" t="e">
        <f t="shared" si="43"/>
        <v>#DIV/0!</v>
      </c>
    </row>
    <row r="173" spans="1:35" s="11" customFormat="1" ht="30" hidden="1" customHeight="1" outlineLevel="1" x14ac:dyDescent="0.2">
      <c r="A173" s="50" t="s">
        <v>110</v>
      </c>
      <c r="B173" s="20"/>
      <c r="C173" s="23">
        <f>SUM(E173:AI173)</f>
        <v>0</v>
      </c>
      <c r="D173" s="13" t="e">
        <f t="shared" si="34"/>
        <v>#DIV/0!</v>
      </c>
      <c r="E173" s="33"/>
      <c r="F173" s="32"/>
      <c r="G173" s="5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56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s="11" customFormat="1" ht="30" hidden="1" customHeight="1" x14ac:dyDescent="0.2">
      <c r="A174" s="27" t="s">
        <v>111</v>
      </c>
      <c r="B174" s="20"/>
      <c r="C174" s="23">
        <f>SUM(E174:AI174)</f>
        <v>0</v>
      </c>
      <c r="D174" s="13" t="e">
        <f t="shared" si="34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56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34"/>
        <v>#DIV/0!</v>
      </c>
      <c r="E175" s="33"/>
      <c r="F175" s="53"/>
      <c r="G175" s="53" t="e">
        <f>G174/G173*10</f>
        <v>#DIV/0!</v>
      </c>
      <c r="H175" s="53"/>
      <c r="I175" s="53"/>
      <c r="J175" s="53"/>
      <c r="K175" s="53"/>
      <c r="L175" s="53"/>
      <c r="M175" s="53"/>
      <c r="N175" s="53" t="e">
        <f>N174/N173*10</f>
        <v>#DIV/0!</v>
      </c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33"/>
      <c r="AC175" s="53"/>
      <c r="AD175" s="53"/>
      <c r="AE175" s="33"/>
      <c r="AF175" s="33"/>
      <c r="AG175" s="33"/>
      <c r="AH175" s="33"/>
      <c r="AI175" s="53" t="e">
        <f>AI174/AI173*10</f>
        <v>#DIV/0!</v>
      </c>
    </row>
    <row r="176" spans="1:35" s="11" customFormat="1" ht="30" hidden="1" customHeight="1" outlineLevel="1" x14ac:dyDescent="0.2">
      <c r="A176" s="50" t="s">
        <v>63</v>
      </c>
      <c r="B176" s="17"/>
      <c r="C176" s="48">
        <f>SUM(E176:AI176)</f>
        <v>0</v>
      </c>
      <c r="D176" s="13" t="e">
        <f t="shared" si="34"/>
        <v>#DIV/0!</v>
      </c>
      <c r="E176" s="33"/>
      <c r="F176" s="32"/>
      <c r="G176" s="5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56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s="11" customFormat="1" ht="30" hidden="1" customHeight="1" x14ac:dyDescent="0.2">
      <c r="A177" s="27" t="s">
        <v>64</v>
      </c>
      <c r="B177" s="17"/>
      <c r="C177" s="48">
        <f>SUM(E177:AI177)</f>
        <v>0</v>
      </c>
      <c r="D177" s="13" t="e">
        <f t="shared" si="34"/>
        <v>#DIV/0!</v>
      </c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56"/>
      <c r="AA177" s="32"/>
      <c r="AB177" s="32"/>
      <c r="AC177" s="56"/>
      <c r="AD177" s="56"/>
      <c r="AE177" s="32"/>
      <c r="AF177" s="32"/>
      <c r="AG177" s="32"/>
      <c r="AH177" s="32"/>
      <c r="AI177" s="32"/>
    </row>
    <row r="178" spans="1:35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34"/>
        <v>#DIV/0!</v>
      </c>
      <c r="E178" s="33"/>
      <c r="F178" s="53"/>
      <c r="G178" s="53"/>
      <c r="H178" s="53" t="e">
        <f>H177/H176*10</f>
        <v>#DIV/0!</v>
      </c>
      <c r="I178" s="53"/>
      <c r="J178" s="53"/>
      <c r="K178" s="53"/>
      <c r="L178" s="53"/>
      <c r="M178" s="53"/>
      <c r="N178" s="53"/>
      <c r="O178" s="53"/>
      <c r="P178" s="53" t="e">
        <f>P177/P176*10</f>
        <v>#DIV/0!</v>
      </c>
      <c r="Q178" s="53"/>
      <c r="R178" s="53"/>
      <c r="S178" s="53"/>
      <c r="T178" s="53"/>
      <c r="U178" s="53"/>
      <c r="V178" s="53"/>
      <c r="W178" s="53" t="e">
        <f>W177/W176*10</f>
        <v>#DIV/0!</v>
      </c>
      <c r="X178" s="53"/>
      <c r="Y178" s="53"/>
      <c r="Z178" s="53" t="e">
        <f>Z177/Z176*10</f>
        <v>#DIV/0!</v>
      </c>
      <c r="AA178" s="53"/>
      <c r="AB178" s="53"/>
      <c r="AC178" s="53" t="e">
        <f>AC177/AC176*10</f>
        <v>#DIV/0!</v>
      </c>
      <c r="AD178" s="53"/>
      <c r="AE178" s="33"/>
      <c r="AF178" s="33"/>
      <c r="AG178" s="33"/>
      <c r="AH178" s="33"/>
      <c r="AI178" s="33"/>
    </row>
    <row r="179" spans="1:35" s="11" customFormat="1" ht="30" hidden="1" customHeight="1" x14ac:dyDescent="0.2">
      <c r="A179" s="50" t="s">
        <v>96</v>
      </c>
      <c r="B179" s="55"/>
      <c r="C179" s="48">
        <f>SUM(E179:AI179)</f>
        <v>0</v>
      </c>
      <c r="D179" s="13" t="e">
        <f t="shared" si="34"/>
        <v>#DIV/0!</v>
      </c>
      <c r="E179" s="3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33"/>
      <c r="AC179" s="53"/>
      <c r="AD179" s="53"/>
      <c r="AE179" s="33"/>
      <c r="AF179" s="33"/>
      <c r="AG179" s="33"/>
      <c r="AH179" s="33"/>
      <c r="AI179" s="33"/>
    </row>
    <row r="180" spans="1:35" s="11" customFormat="1" ht="30" hidden="1" customHeight="1" x14ac:dyDescent="0.2">
      <c r="A180" s="27" t="s">
        <v>97</v>
      </c>
      <c r="B180" s="55"/>
      <c r="C180" s="48">
        <f>SUM(E180:AI180)</f>
        <v>0</v>
      </c>
      <c r="D180" s="13" t="e">
        <f t="shared" si="34"/>
        <v>#DIV/0!</v>
      </c>
      <c r="E180" s="3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33"/>
      <c r="AC180" s="53"/>
      <c r="AD180" s="53"/>
      <c r="AE180" s="33"/>
      <c r="AF180" s="33"/>
      <c r="AG180" s="33"/>
      <c r="AH180" s="33"/>
      <c r="AI180" s="33"/>
    </row>
    <row r="181" spans="1:35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34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/>
      <c r="O181" s="53" t="e">
        <f>O180/O179*10</f>
        <v>#DIV/0!</v>
      </c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 t="e">
        <f>AA180/AA179*10</f>
        <v>#DIV/0!</v>
      </c>
      <c r="AB181" s="33"/>
      <c r="AC181" s="53"/>
      <c r="AD181" s="53"/>
      <c r="AE181" s="33"/>
      <c r="AF181" s="33"/>
      <c r="AG181" s="33"/>
      <c r="AH181" s="33"/>
      <c r="AI181" s="33"/>
    </row>
    <row r="182" spans="1:35" s="11" customFormat="1" ht="30" hidden="1" customHeight="1" x14ac:dyDescent="0.2">
      <c r="A182" s="50" t="s">
        <v>65</v>
      </c>
      <c r="B182" s="23"/>
      <c r="C182" s="23">
        <f>SUM(E182:AI182)</f>
        <v>0</v>
      </c>
      <c r="D182" s="13" t="e">
        <f t="shared" si="34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1:35" s="11" customFormat="1" ht="30" hidden="1" customHeight="1" x14ac:dyDescent="0.2">
      <c r="A183" s="27" t="s">
        <v>66</v>
      </c>
      <c r="B183" s="23"/>
      <c r="C183" s="23">
        <f>SUM(E183:AI183)</f>
        <v>0</v>
      </c>
      <c r="D183" s="13" t="e">
        <f t="shared" si="34"/>
        <v>#DIV/0!</v>
      </c>
      <c r="E183" s="32"/>
      <c r="F183" s="30"/>
      <c r="G183" s="53"/>
      <c r="H183" s="22"/>
      <c r="I183" s="22"/>
      <c r="J183" s="22"/>
      <c r="K183" s="22"/>
      <c r="L183" s="22"/>
      <c r="M183" s="22"/>
      <c r="N183" s="33"/>
      <c r="O183" s="33"/>
      <c r="P183" s="30"/>
      <c r="Q183" s="30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0"/>
    </row>
    <row r="184" spans="1:35" s="11" customFormat="1" ht="30" hidden="1" customHeight="1" x14ac:dyDescent="0.2">
      <c r="A184" s="27" t="s">
        <v>50</v>
      </c>
      <c r="B184" s="48" t="e">
        <f>B183/B182*10</f>
        <v>#DIV/0!</v>
      </c>
      <c r="C184" s="48" t="e">
        <f>C183/C182*10</f>
        <v>#DIV/0!</v>
      </c>
      <c r="D184" s="13" t="e">
        <f t="shared" si="34"/>
        <v>#DIV/0!</v>
      </c>
      <c r="E184" s="49" t="e">
        <f>E183/E182*10</f>
        <v>#DIV/0!</v>
      </c>
      <c r="F184" s="49"/>
      <c r="G184" s="49"/>
      <c r="H184" s="49" t="e">
        <f t="shared" ref="H184:O184" si="44">H183/H182*10</f>
        <v>#DIV/0!</v>
      </c>
      <c r="I184" s="49" t="e">
        <f t="shared" si="44"/>
        <v>#DIV/0!</v>
      </c>
      <c r="J184" s="49" t="e">
        <f t="shared" si="44"/>
        <v>#DIV/0!</v>
      </c>
      <c r="K184" s="49"/>
      <c r="L184" s="49"/>
      <c r="M184" s="49" t="e">
        <f t="shared" si="44"/>
        <v>#DIV/0!</v>
      </c>
      <c r="N184" s="49" t="e">
        <f t="shared" si="44"/>
        <v>#DIV/0!</v>
      </c>
      <c r="O184" s="49" t="e">
        <f t="shared" si="44"/>
        <v>#DIV/0!</v>
      </c>
      <c r="P184" s="22"/>
      <c r="Q184" s="22"/>
      <c r="R184" s="49" t="e">
        <f>R183/R182*10</f>
        <v>#DIV/0!</v>
      </c>
      <c r="S184" s="49"/>
      <c r="T184" s="49"/>
      <c r="U184" s="49"/>
      <c r="V184" s="49" t="e">
        <f>V183/V182*10</f>
        <v>#DIV/0!</v>
      </c>
      <c r="W184" s="49"/>
      <c r="X184" s="49"/>
      <c r="Y184" s="49"/>
      <c r="Z184" s="49" t="e">
        <f t="shared" ref="Z184:AE184" si="45">Z183/Z182*10</f>
        <v>#DIV/0!</v>
      </c>
      <c r="AA184" s="49" t="e">
        <f t="shared" si="45"/>
        <v>#DIV/0!</v>
      </c>
      <c r="AB184" s="49" t="e">
        <f t="shared" si="45"/>
        <v>#DIV/0!</v>
      </c>
      <c r="AC184" s="49" t="e">
        <f t="shared" si="45"/>
        <v>#DIV/0!</v>
      </c>
      <c r="AD184" s="49"/>
      <c r="AE184" s="49" t="e">
        <f t="shared" si="45"/>
        <v>#DIV/0!</v>
      </c>
      <c r="AF184" s="49"/>
      <c r="AG184" s="49"/>
      <c r="AH184" s="49"/>
      <c r="AI184" s="22"/>
    </row>
    <row r="185" spans="1:35" s="11" customFormat="1" ht="30" hidden="1" customHeight="1" x14ac:dyDescent="0.2">
      <c r="A185" s="50" t="s">
        <v>115</v>
      </c>
      <c r="B185" s="23"/>
      <c r="C185" s="23">
        <f>SUM(E185:AI185)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1:35" s="11" customFormat="1" ht="30" hidden="1" customHeight="1" x14ac:dyDescent="0.2">
      <c r="A186" s="27" t="s">
        <v>116</v>
      </c>
      <c r="B186" s="23"/>
      <c r="C186" s="23">
        <f>SUM(E186:AI186)</f>
        <v>0</v>
      </c>
      <c r="D186" s="13"/>
      <c r="E186" s="32"/>
      <c r="F186" s="30"/>
      <c r="G186" s="53"/>
      <c r="H186" s="22"/>
      <c r="I186" s="22"/>
      <c r="J186" s="22"/>
      <c r="K186" s="22"/>
      <c r="L186" s="22"/>
      <c r="M186" s="22"/>
      <c r="N186" s="33"/>
      <c r="O186" s="33"/>
      <c r="P186" s="22"/>
      <c r="Q186" s="30"/>
      <c r="R186" s="30"/>
      <c r="S186" s="30"/>
      <c r="T186" s="30"/>
      <c r="U186" s="30"/>
      <c r="V186" s="33"/>
      <c r="W186" s="33"/>
      <c r="X186" s="33"/>
      <c r="Y186" s="33"/>
      <c r="Z186" s="33"/>
      <c r="AA186" s="30"/>
      <c r="AB186" s="33"/>
      <c r="AC186" s="30"/>
      <c r="AD186" s="30"/>
      <c r="AE186" s="33"/>
      <c r="AF186" s="33"/>
      <c r="AG186" s="33"/>
      <c r="AH186" s="33"/>
      <c r="AI186" s="30"/>
    </row>
    <row r="187" spans="1:35" s="11" customFormat="1" ht="30" hidden="1" customHeight="1" x14ac:dyDescent="0.2">
      <c r="A187" s="27" t="s">
        <v>50</v>
      </c>
      <c r="B187" s="48"/>
      <c r="C187" s="48" t="e">
        <f>C186/C185*10</f>
        <v>#DIV/0!</v>
      </c>
      <c r="D187" s="13"/>
      <c r="E187" s="49"/>
      <c r="F187" s="49"/>
      <c r="G187" s="49"/>
      <c r="H187" s="49" t="e">
        <f>H186/H185*10</f>
        <v>#DIV/0!</v>
      </c>
      <c r="I187" s="49" t="e">
        <f>I186/I185*10</f>
        <v>#DIV/0!</v>
      </c>
      <c r="J187" s="49" t="e">
        <f>J186/J185*10</f>
        <v>#DIV/0!</v>
      </c>
      <c r="K187" s="49"/>
      <c r="L187" s="49"/>
      <c r="M187" s="49" t="e">
        <f>M186/M185*10</f>
        <v>#DIV/0!</v>
      </c>
      <c r="N187" s="49"/>
      <c r="O187" s="49" t="e">
        <f>O186/O185*10</f>
        <v>#DIV/0!</v>
      </c>
      <c r="P187" s="49"/>
      <c r="Q187" s="22"/>
      <c r="R187" s="22"/>
      <c r="S187" s="22"/>
      <c r="T187" s="22"/>
      <c r="U187" s="22"/>
      <c r="V187" s="49" t="e">
        <f>V186/V185*10</f>
        <v>#DIV/0!</v>
      </c>
      <c r="W187" s="49" t="e">
        <f>W186/W185*10</f>
        <v>#DIV/0!</v>
      </c>
      <c r="X187" s="49"/>
      <c r="Y187" s="49"/>
      <c r="Z187" s="49"/>
      <c r="AA187" s="22"/>
      <c r="AB187" s="49" t="e">
        <f>AB186/AB185*10</f>
        <v>#DIV/0!</v>
      </c>
      <c r="AC187" s="49"/>
      <c r="AD187" s="49"/>
      <c r="AE187" s="49" t="e">
        <f>AE186/AE185*10</f>
        <v>#DIV/0!</v>
      </c>
      <c r="AF187" s="49"/>
      <c r="AG187" s="49"/>
      <c r="AH187" s="49"/>
      <c r="AI187" s="22"/>
    </row>
    <row r="188" spans="1:35" s="11" customFormat="1" ht="30" hidden="1" customHeight="1" x14ac:dyDescent="0.2">
      <c r="A188" s="50" t="s">
        <v>112</v>
      </c>
      <c r="B188" s="23">
        <v>75</v>
      </c>
      <c r="C188" s="23">
        <f>SUM(E188:AI188)</f>
        <v>165</v>
      </c>
      <c r="D188" s="13">
        <f>C188/B188</f>
        <v>2.2000000000000002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>
        <v>50</v>
      </c>
      <c r="W188" s="32"/>
      <c r="X188" s="32"/>
      <c r="Y188" s="32"/>
      <c r="Z188" s="32"/>
      <c r="AA188" s="32">
        <v>115</v>
      </c>
      <c r="AB188" s="32"/>
      <c r="AC188" s="32"/>
      <c r="AD188" s="32"/>
      <c r="AE188" s="32"/>
      <c r="AF188" s="32"/>
      <c r="AG188" s="32"/>
      <c r="AH188" s="32"/>
      <c r="AI188" s="32"/>
    </row>
    <row r="189" spans="1:35" s="11" customFormat="1" ht="30" hidden="1" customHeight="1" x14ac:dyDescent="0.2">
      <c r="A189" s="27" t="s">
        <v>113</v>
      </c>
      <c r="B189" s="23">
        <v>83</v>
      </c>
      <c r="C189" s="23">
        <f>SUM(E189:AI189)</f>
        <v>104</v>
      </c>
      <c r="D189" s="13">
        <f t="shared" si="34"/>
        <v>1.2530120481927711</v>
      </c>
      <c r="E189" s="32"/>
      <c r="F189" s="30"/>
      <c r="G189" s="53"/>
      <c r="H189" s="30"/>
      <c r="I189" s="30"/>
      <c r="J189" s="30"/>
      <c r="K189" s="30"/>
      <c r="L189" s="30"/>
      <c r="M189" s="33"/>
      <c r="N189" s="33"/>
      <c r="O189" s="33"/>
      <c r="P189" s="30"/>
      <c r="Q189" s="30"/>
      <c r="R189" s="30"/>
      <c r="S189" s="30"/>
      <c r="T189" s="30"/>
      <c r="U189" s="30"/>
      <c r="V189" s="33">
        <v>20</v>
      </c>
      <c r="W189" s="33"/>
      <c r="X189" s="33"/>
      <c r="Y189" s="33"/>
      <c r="Z189" s="33"/>
      <c r="AA189" s="33">
        <v>84</v>
      </c>
      <c r="AB189" s="33"/>
      <c r="AC189" s="30"/>
      <c r="AD189" s="30"/>
      <c r="AE189" s="33"/>
      <c r="AF189" s="33"/>
      <c r="AG189" s="33"/>
      <c r="AH189" s="33"/>
      <c r="AI189" s="30"/>
    </row>
    <row r="190" spans="1:35" s="11" customFormat="1" ht="30" hidden="1" customHeight="1" x14ac:dyDescent="0.2">
      <c r="A190" s="27" t="s">
        <v>50</v>
      </c>
      <c r="B190" s="48">
        <f>B189/B188*10</f>
        <v>11.066666666666666</v>
      </c>
      <c r="C190" s="48">
        <f>C189/C188*10</f>
        <v>6.3030303030303028</v>
      </c>
      <c r="D190" s="13">
        <f t="shared" si="34"/>
        <v>0.56955093099671417</v>
      </c>
      <c r="E190" s="49"/>
      <c r="F190" s="49"/>
      <c r="G190" s="49"/>
      <c r="H190" s="22"/>
      <c r="I190" s="22"/>
      <c r="J190" s="22"/>
      <c r="K190" s="22"/>
      <c r="L190" s="22"/>
      <c r="M190" s="49"/>
      <c r="N190" s="49"/>
      <c r="O190" s="49"/>
      <c r="P190" s="22"/>
      <c r="Q190" s="22"/>
      <c r="R190" s="22"/>
      <c r="S190" s="22"/>
      <c r="T190" s="22"/>
      <c r="U190" s="22"/>
      <c r="V190" s="49">
        <f>V189/V188*10</f>
        <v>4</v>
      </c>
      <c r="W190" s="49"/>
      <c r="X190" s="49"/>
      <c r="Y190" s="49"/>
      <c r="Z190" s="49"/>
      <c r="AA190" s="49">
        <f>AA189/AA188*10</f>
        <v>7.304347826086957</v>
      </c>
      <c r="AB190" s="49"/>
      <c r="AC190" s="49"/>
      <c r="AD190" s="49"/>
      <c r="AE190" s="49"/>
      <c r="AF190" s="49"/>
      <c r="AG190" s="49"/>
      <c r="AH190" s="49"/>
      <c r="AI190" s="22"/>
    </row>
    <row r="191" spans="1:35" s="11" customFormat="1" ht="30" hidden="1" customHeight="1" outlineLevel="1" x14ac:dyDescent="0.2">
      <c r="A191" s="50" t="s">
        <v>67</v>
      </c>
      <c r="B191" s="23"/>
      <c r="C191" s="23">
        <f>SUM(E191:AI191)</f>
        <v>0</v>
      </c>
      <c r="D191" s="13" t="e">
        <f t="shared" si="34"/>
        <v>#DIV/0!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1:35" s="11" customFormat="1" ht="30" hidden="1" customHeight="1" outlineLevel="1" x14ac:dyDescent="0.2">
      <c r="A192" s="27" t="s">
        <v>68</v>
      </c>
      <c r="B192" s="23"/>
      <c r="C192" s="23">
        <f>SUM(E192:AI192)</f>
        <v>0</v>
      </c>
      <c r="D192" s="13" t="e">
        <f t="shared" si="34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:35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34"/>
        <v>#DIV/0!</v>
      </c>
      <c r="E193" s="53"/>
      <c r="F193" s="53"/>
      <c r="G193" s="53" t="e">
        <f>G192/G191*10</f>
        <v>#DIV/0!</v>
      </c>
      <c r="H193" s="53"/>
      <c r="I193" s="53"/>
      <c r="J193" s="53"/>
      <c r="K193" s="53"/>
      <c r="L193" s="53"/>
      <c r="M193" s="53"/>
      <c r="N193" s="53" t="e">
        <f>N192/N191*10</f>
        <v>#DIV/0!</v>
      </c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</row>
    <row r="194" spans="1:35" s="11" customFormat="1" ht="30" hidden="1" customHeight="1" outlineLevel="1" x14ac:dyDescent="0.2">
      <c r="A194" s="50" t="s">
        <v>69</v>
      </c>
      <c r="B194" s="23"/>
      <c r="C194" s="23">
        <f>SUM(E194:AI194)</f>
        <v>0</v>
      </c>
      <c r="D194" s="13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1:35" s="11" customFormat="1" ht="30" hidden="1" customHeight="1" outlineLevel="1" x14ac:dyDescent="0.2">
      <c r="A195" s="27" t="s">
        <v>70</v>
      </c>
      <c r="B195" s="23"/>
      <c r="C195" s="23">
        <f>SUM(E195:AI195)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1:35" s="11" customFormat="1" ht="30" hidden="1" customHeight="1" x14ac:dyDescent="0.2">
      <c r="A196" s="27" t="s">
        <v>50</v>
      </c>
      <c r="B196" s="55" t="e">
        <f>B195/B194*10</f>
        <v>#DIV/0!</v>
      </c>
      <c r="C196" s="55" t="e">
        <f>C195/C194*10</f>
        <v>#DIV/0!</v>
      </c>
      <c r="D196" s="13" t="e">
        <f t="shared" si="34"/>
        <v>#DIV/0!</v>
      </c>
      <c r="E196" s="55"/>
      <c r="F196" s="55"/>
      <c r="G196" s="53" t="e">
        <f>G195/G194*10</f>
        <v>#DIV/0!</v>
      </c>
      <c r="H196" s="55"/>
      <c r="I196" s="55"/>
      <c r="J196" s="53" t="e">
        <f>J195/J194*10</f>
        <v>#DIV/0!</v>
      </c>
      <c r="K196" s="53"/>
      <c r="L196" s="53"/>
      <c r="M196" s="53" t="e">
        <f>M195/M194*10</f>
        <v>#DIV/0!</v>
      </c>
      <c r="N196" s="53" t="e">
        <f>N195/N194*10</f>
        <v>#DIV/0!</v>
      </c>
      <c r="O196" s="53"/>
      <c r="P196" s="53"/>
      <c r="Q196" s="53"/>
      <c r="R196" s="53"/>
      <c r="S196" s="53"/>
      <c r="T196" s="53"/>
      <c r="U196" s="53"/>
      <c r="V196" s="53"/>
      <c r="W196" s="53" t="e">
        <f>W195/W194*10</f>
        <v>#DIV/0!</v>
      </c>
      <c r="X196" s="53"/>
      <c r="Y196" s="53"/>
      <c r="Z196" s="53"/>
      <c r="AA196" s="53"/>
      <c r="AB196" s="53"/>
      <c r="AC196" s="53"/>
      <c r="AD196" s="53"/>
      <c r="AE196" s="53" t="e">
        <f>AE195/AE194*10</f>
        <v>#DIV/0!</v>
      </c>
      <c r="AF196" s="53"/>
      <c r="AG196" s="53"/>
      <c r="AH196" s="53"/>
      <c r="AI196" s="53"/>
    </row>
    <row r="197" spans="1:35" s="11" customFormat="1" ht="30" hidden="1" customHeight="1" x14ac:dyDescent="0.2">
      <c r="A197" s="50" t="s">
        <v>71</v>
      </c>
      <c r="B197" s="20"/>
      <c r="C197" s="23">
        <f>SUM(E197:AI197)</f>
        <v>0</v>
      </c>
      <c r="D197" s="13" t="e">
        <f t="shared" si="34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52"/>
      <c r="S197" s="52"/>
      <c r="T197" s="52"/>
      <c r="U197" s="5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1:35" s="11" customFormat="1" ht="30" hidden="1" customHeight="1" x14ac:dyDescent="0.2">
      <c r="A198" s="50" t="s">
        <v>72</v>
      </c>
      <c r="B198" s="20"/>
      <c r="C198" s="23"/>
      <c r="D198" s="13" t="e">
        <f>C198/B198</f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1:35" s="11" customFormat="1" ht="30" hidden="1" customHeight="1" x14ac:dyDescent="0.2">
      <c r="A199" s="50" t="s">
        <v>73</v>
      </c>
      <c r="B199" s="20"/>
      <c r="C199" s="23"/>
      <c r="D199" s="13" t="e">
        <f>C199/B199</f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1:35" s="45" customFormat="1" ht="30" hidden="1" customHeight="1" x14ac:dyDescent="0.2">
      <c r="A200" s="27" t="s">
        <v>74</v>
      </c>
      <c r="B200" s="20"/>
      <c r="C200" s="23">
        <f>SUM(E200:AI200)</f>
        <v>0</v>
      </c>
      <c r="D200" s="13" t="e">
        <f>C200/B200</f>
        <v>#DIV/0!</v>
      </c>
      <c r="E200" s="34"/>
      <c r="F200" s="34"/>
      <c r="G200" s="34"/>
      <c r="H200" s="34"/>
      <c r="I200" s="34"/>
      <c r="J200" s="34"/>
      <c r="K200" s="78"/>
      <c r="L200" s="78"/>
      <c r="M200" s="34"/>
      <c r="N200" s="34"/>
      <c r="O200" s="34"/>
      <c r="P200" s="34"/>
      <c r="Q200" s="34"/>
      <c r="R200" s="34"/>
      <c r="S200" s="78"/>
      <c r="T200" s="78"/>
      <c r="U200" s="78"/>
      <c r="V200" s="34"/>
      <c r="W200" s="34"/>
      <c r="X200" s="78"/>
      <c r="Y200" s="78"/>
      <c r="Z200" s="34"/>
      <c r="AA200" s="34"/>
      <c r="AB200" s="34"/>
      <c r="AC200" s="34"/>
      <c r="AD200" s="78"/>
      <c r="AE200" s="34"/>
      <c r="AF200" s="78"/>
      <c r="AG200" s="78"/>
      <c r="AH200" s="78"/>
      <c r="AI200" s="34"/>
    </row>
    <row r="201" spans="1:35" s="45" customFormat="1" ht="30" hidden="1" customHeight="1" x14ac:dyDescent="0.2">
      <c r="A201" s="12" t="s">
        <v>75</v>
      </c>
      <c r="B201" s="67"/>
      <c r="C201" s="67" t="e">
        <f>C200/C203</f>
        <v>#DIV/0!</v>
      </c>
      <c r="D201" s="8"/>
      <c r="E201" s="25"/>
      <c r="F201" s="25"/>
      <c r="G201" s="25"/>
      <c r="H201" s="25"/>
      <c r="I201" s="25"/>
      <c r="J201" s="25"/>
      <c r="K201" s="77"/>
      <c r="L201" s="77"/>
      <c r="M201" s="25"/>
      <c r="N201" s="25"/>
      <c r="O201" s="25"/>
      <c r="P201" s="25"/>
      <c r="Q201" s="25"/>
      <c r="R201" s="25"/>
      <c r="S201" s="77"/>
      <c r="T201" s="77"/>
      <c r="U201" s="77"/>
      <c r="V201" s="25"/>
      <c r="W201" s="25"/>
      <c r="X201" s="77"/>
      <c r="Y201" s="77"/>
      <c r="Z201" s="25"/>
      <c r="AA201" s="25"/>
      <c r="AB201" s="25"/>
      <c r="AC201" s="25"/>
      <c r="AD201" s="77"/>
      <c r="AE201" s="25"/>
      <c r="AF201" s="77"/>
      <c r="AG201" s="77"/>
      <c r="AH201" s="77"/>
      <c r="AI201" s="25"/>
    </row>
    <row r="202" spans="1:35" s="11" customFormat="1" ht="30" hidden="1" customHeight="1" x14ac:dyDescent="0.2">
      <c r="A202" s="27" t="s">
        <v>76</v>
      </c>
      <c r="B202" s="20"/>
      <c r="C202" s="23">
        <f>SUM(E202:AI202)</f>
        <v>0</v>
      </c>
      <c r="D202" s="13" t="e">
        <f t="shared" ref="D202:D214" si="46"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s="11" customFormat="1" ht="30" hidden="1" customHeight="1" outlineLevel="1" x14ac:dyDescent="0.2">
      <c r="A203" s="27" t="s">
        <v>77</v>
      </c>
      <c r="B203" s="20"/>
      <c r="C203" s="20"/>
      <c r="D203" s="1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s="11" customFormat="1" ht="30" hidden="1" customHeight="1" outlineLevel="1" x14ac:dyDescent="0.2">
      <c r="A204" s="27" t="s">
        <v>78</v>
      </c>
      <c r="B204" s="20"/>
      <c r="C204" s="23">
        <f>SUM(E204:AI204)</f>
        <v>0</v>
      </c>
      <c r="D204" s="13" t="e">
        <f t="shared" si="46"/>
        <v>#DIV/0!</v>
      </c>
      <c r="E204" s="34"/>
      <c r="F204" s="34"/>
      <c r="G204" s="34"/>
      <c r="H204" s="34"/>
      <c r="I204" s="34"/>
      <c r="J204" s="34"/>
      <c r="K204" s="78"/>
      <c r="L204" s="78"/>
      <c r="M204" s="34"/>
      <c r="N204" s="34"/>
      <c r="O204" s="34"/>
      <c r="P204" s="34"/>
      <c r="Q204" s="34"/>
      <c r="R204" s="34"/>
      <c r="S204" s="78"/>
      <c r="T204" s="78"/>
      <c r="U204" s="78"/>
      <c r="V204" s="34"/>
      <c r="W204" s="34"/>
      <c r="X204" s="78"/>
      <c r="Y204" s="78"/>
      <c r="Z204" s="34"/>
      <c r="AA204" s="34"/>
      <c r="AB204" s="34"/>
      <c r="AC204" s="34"/>
      <c r="AD204" s="78"/>
      <c r="AE204" s="34"/>
      <c r="AF204" s="78"/>
      <c r="AG204" s="78"/>
      <c r="AH204" s="78"/>
      <c r="AI204" s="34"/>
    </row>
    <row r="205" spans="1:35" s="11" customFormat="1" ht="30" hidden="1" customHeight="1" x14ac:dyDescent="0.2">
      <c r="A205" s="12" t="s">
        <v>5</v>
      </c>
      <c r="B205" s="68" t="e">
        <f>B204/B203</f>
        <v>#DIV/0!</v>
      </c>
      <c r="C205" s="68" t="e">
        <f>C204/C203</f>
        <v>#DIV/0!</v>
      </c>
      <c r="D205" s="13"/>
      <c r="E205" s="14" t="e">
        <f>E204/E203</f>
        <v>#DIV/0!</v>
      </c>
      <c r="F205" s="14" t="e">
        <f t="shared" ref="F205:AI205" si="47">F204/F203</f>
        <v>#DIV/0!</v>
      </c>
      <c r="G205" s="14" t="e">
        <f t="shared" si="47"/>
        <v>#DIV/0!</v>
      </c>
      <c r="H205" s="14" t="e">
        <f t="shared" si="47"/>
        <v>#DIV/0!</v>
      </c>
      <c r="I205" s="14" t="e">
        <f t="shared" si="47"/>
        <v>#DIV/0!</v>
      </c>
      <c r="J205" s="14" t="e">
        <f t="shared" si="47"/>
        <v>#DIV/0!</v>
      </c>
      <c r="K205" s="14"/>
      <c r="L205" s="14"/>
      <c r="M205" s="14" t="e">
        <f t="shared" si="47"/>
        <v>#DIV/0!</v>
      </c>
      <c r="N205" s="14" t="e">
        <f t="shared" si="47"/>
        <v>#DIV/0!</v>
      </c>
      <c r="O205" s="14" t="e">
        <f t="shared" si="47"/>
        <v>#DIV/0!</v>
      </c>
      <c r="P205" s="14" t="e">
        <f t="shared" si="47"/>
        <v>#DIV/0!</v>
      </c>
      <c r="Q205" s="14" t="e">
        <f t="shared" si="47"/>
        <v>#DIV/0!</v>
      </c>
      <c r="R205" s="14" t="e">
        <f t="shared" si="47"/>
        <v>#DIV/0!</v>
      </c>
      <c r="S205" s="14"/>
      <c r="T205" s="14"/>
      <c r="U205" s="14"/>
      <c r="V205" s="14" t="e">
        <f t="shared" si="47"/>
        <v>#DIV/0!</v>
      </c>
      <c r="W205" s="14" t="e">
        <f t="shared" si="47"/>
        <v>#DIV/0!</v>
      </c>
      <c r="X205" s="14"/>
      <c r="Y205" s="14"/>
      <c r="Z205" s="14" t="e">
        <f t="shared" si="47"/>
        <v>#DIV/0!</v>
      </c>
      <c r="AA205" s="14" t="e">
        <f t="shared" si="47"/>
        <v>#DIV/0!</v>
      </c>
      <c r="AB205" s="14" t="e">
        <f t="shared" si="47"/>
        <v>#DIV/0!</v>
      </c>
      <c r="AC205" s="14" t="e">
        <f t="shared" si="47"/>
        <v>#DIV/0!</v>
      </c>
      <c r="AD205" s="14"/>
      <c r="AE205" s="14" t="e">
        <f t="shared" si="47"/>
        <v>#DIV/0!</v>
      </c>
      <c r="AF205" s="14"/>
      <c r="AG205" s="14"/>
      <c r="AH205" s="14"/>
      <c r="AI205" s="14" t="e">
        <f t="shared" si="47"/>
        <v>#DIV/0!</v>
      </c>
    </row>
    <row r="206" spans="1:35" s="11" customFormat="1" ht="30" hidden="1" customHeight="1" x14ac:dyDescent="0.2">
      <c r="A206" s="10" t="s">
        <v>79</v>
      </c>
      <c r="B206" s="22"/>
      <c r="C206" s="22">
        <f>SUM(E206:AI206)</f>
        <v>0</v>
      </c>
      <c r="D206" s="13" t="e">
        <f t="shared" si="46"/>
        <v>#DIV/0!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s="11" customFormat="1" ht="30" hidden="1" customHeight="1" x14ac:dyDescent="0.2">
      <c r="A207" s="10" t="s">
        <v>80</v>
      </c>
      <c r="B207" s="22"/>
      <c r="C207" s="22">
        <f>SUM(E207:AI207)</f>
        <v>0</v>
      </c>
      <c r="D207" s="13" t="e">
        <f t="shared" si="46"/>
        <v>#DIV/0!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s="11" customFormat="1" ht="30" hidden="1" customHeight="1" x14ac:dyDescent="0.2">
      <c r="A208" s="27" t="s">
        <v>93</v>
      </c>
      <c r="B208" s="20"/>
      <c r="C208" s="23">
        <f>SUM(E208:AI208)</f>
        <v>0</v>
      </c>
      <c r="D208" s="13" t="e">
        <f t="shared" si="46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1:45" s="45" customFormat="1" ht="30" hidden="1" customHeight="1" outlineLevel="1" x14ac:dyDescent="0.2">
      <c r="A209" s="10" t="s">
        <v>107</v>
      </c>
      <c r="B209" s="23"/>
      <c r="C209" s="23">
        <f>SUM(E209:AI209)</f>
        <v>99083</v>
      </c>
      <c r="D209" s="13" t="e">
        <f t="shared" si="46"/>
        <v>#DIV/0!</v>
      </c>
      <c r="E209" s="26">
        <v>1366</v>
      </c>
      <c r="F209" s="26">
        <v>2847</v>
      </c>
      <c r="G209" s="26">
        <v>5196</v>
      </c>
      <c r="H209" s="26">
        <v>6543</v>
      </c>
      <c r="I209" s="26">
        <v>7357</v>
      </c>
      <c r="J209" s="26">
        <v>5788</v>
      </c>
      <c r="K209" s="26"/>
      <c r="L209" s="26"/>
      <c r="M209" s="26">
        <v>3545</v>
      </c>
      <c r="N209" s="26">
        <v>5170</v>
      </c>
      <c r="O209" s="26">
        <v>3029</v>
      </c>
      <c r="P209" s="26">
        <v>3517</v>
      </c>
      <c r="Q209" s="26">
        <v>3888</v>
      </c>
      <c r="R209" s="26">
        <v>6744</v>
      </c>
      <c r="S209" s="26"/>
      <c r="T209" s="26"/>
      <c r="U209" s="26"/>
      <c r="V209" s="26">
        <v>6037</v>
      </c>
      <c r="W209" s="26">
        <v>3845</v>
      </c>
      <c r="X209" s="26"/>
      <c r="Y209" s="26"/>
      <c r="Z209" s="26">
        <v>3946</v>
      </c>
      <c r="AA209" s="26">
        <v>5043</v>
      </c>
      <c r="AB209" s="26">
        <v>1351</v>
      </c>
      <c r="AC209" s="26">
        <v>8708</v>
      </c>
      <c r="AD209" s="26"/>
      <c r="AE209" s="26">
        <v>9901</v>
      </c>
      <c r="AF209" s="26"/>
      <c r="AG209" s="26"/>
      <c r="AH209" s="26"/>
      <c r="AI209" s="26">
        <v>5262</v>
      </c>
    </row>
    <row r="210" spans="1:45" s="58" customFormat="1" ht="30" hidden="1" customHeight="1" outlineLevel="1" x14ac:dyDescent="0.2">
      <c r="A210" s="27" t="s">
        <v>81</v>
      </c>
      <c r="B210" s="23"/>
      <c r="C210" s="23">
        <f>SUM(E210:AI210)</f>
        <v>97581</v>
      </c>
      <c r="D210" s="13" t="e">
        <f t="shared" si="46"/>
        <v>#DIV/0!</v>
      </c>
      <c r="E210" s="32">
        <v>1366</v>
      </c>
      <c r="F210" s="32">
        <v>2847</v>
      </c>
      <c r="G210" s="32">
        <v>5196</v>
      </c>
      <c r="H210" s="32">
        <v>6543</v>
      </c>
      <c r="I210" s="32">
        <v>7250</v>
      </c>
      <c r="J210" s="32">
        <v>5539</v>
      </c>
      <c r="K210" s="32"/>
      <c r="L210" s="32"/>
      <c r="M210" s="32">
        <v>3467</v>
      </c>
      <c r="N210" s="32">
        <v>5170</v>
      </c>
      <c r="O210" s="32">
        <v>3029</v>
      </c>
      <c r="P210" s="32">
        <v>3517</v>
      </c>
      <c r="Q210" s="32">
        <v>3752</v>
      </c>
      <c r="R210" s="32">
        <v>6565</v>
      </c>
      <c r="S210" s="32"/>
      <c r="T210" s="32"/>
      <c r="U210" s="32"/>
      <c r="V210" s="32">
        <v>6037</v>
      </c>
      <c r="W210" s="32">
        <v>3845</v>
      </c>
      <c r="X210" s="32"/>
      <c r="Y210" s="32"/>
      <c r="Z210" s="32">
        <v>3946</v>
      </c>
      <c r="AA210" s="32">
        <v>5043</v>
      </c>
      <c r="AB210" s="32">
        <v>1351</v>
      </c>
      <c r="AC210" s="32">
        <v>8708</v>
      </c>
      <c r="AD210" s="32"/>
      <c r="AE210" s="32">
        <v>9350</v>
      </c>
      <c r="AF210" s="32"/>
      <c r="AG210" s="32"/>
      <c r="AH210" s="32"/>
      <c r="AI210" s="32">
        <v>5060</v>
      </c>
    </row>
    <row r="211" spans="1:45" s="45" customFormat="1" ht="30" hidden="1" customHeight="1" x14ac:dyDescent="0.2">
      <c r="A211" s="10" t="s">
        <v>82</v>
      </c>
      <c r="B211" s="47"/>
      <c r="C211" s="47">
        <f>C210/C209</f>
        <v>0.98484099189568342</v>
      </c>
      <c r="D211" s="13" t="e">
        <f t="shared" si="46"/>
        <v>#DIV/0!</v>
      </c>
      <c r="E211" s="60">
        <f t="shared" ref="E211:AI211" si="48">E210/E209</f>
        <v>1</v>
      </c>
      <c r="F211" s="60">
        <f t="shared" si="48"/>
        <v>1</v>
      </c>
      <c r="G211" s="60">
        <f t="shared" si="48"/>
        <v>1</v>
      </c>
      <c r="H211" s="60">
        <f t="shared" si="48"/>
        <v>1</v>
      </c>
      <c r="I211" s="60">
        <f t="shared" si="48"/>
        <v>0.98545602827239365</v>
      </c>
      <c r="J211" s="60">
        <f t="shared" si="48"/>
        <v>0.95697995853489981</v>
      </c>
      <c r="K211" s="60"/>
      <c r="L211" s="60"/>
      <c r="M211" s="60">
        <f t="shared" si="48"/>
        <v>0.97799717912552886</v>
      </c>
      <c r="N211" s="60">
        <f t="shared" si="48"/>
        <v>1</v>
      </c>
      <c r="O211" s="60">
        <f t="shared" si="48"/>
        <v>1</v>
      </c>
      <c r="P211" s="60">
        <f t="shared" si="48"/>
        <v>1</v>
      </c>
      <c r="Q211" s="60">
        <f t="shared" si="48"/>
        <v>0.96502057613168724</v>
      </c>
      <c r="R211" s="60">
        <f t="shared" si="48"/>
        <v>0.9734578884934757</v>
      </c>
      <c r="S211" s="60"/>
      <c r="T211" s="60"/>
      <c r="U211" s="60"/>
      <c r="V211" s="60">
        <f t="shared" si="48"/>
        <v>1</v>
      </c>
      <c r="W211" s="60">
        <f t="shared" si="48"/>
        <v>1</v>
      </c>
      <c r="X211" s="60"/>
      <c r="Y211" s="60"/>
      <c r="Z211" s="60">
        <f t="shared" si="48"/>
        <v>1</v>
      </c>
      <c r="AA211" s="60">
        <f t="shared" si="48"/>
        <v>1</v>
      </c>
      <c r="AB211" s="60">
        <f t="shared" si="48"/>
        <v>1</v>
      </c>
      <c r="AC211" s="60">
        <f t="shared" si="48"/>
        <v>1</v>
      </c>
      <c r="AD211" s="60"/>
      <c r="AE211" s="60">
        <f t="shared" si="48"/>
        <v>0.9443490556509444</v>
      </c>
      <c r="AF211" s="60"/>
      <c r="AG211" s="60"/>
      <c r="AH211" s="60"/>
      <c r="AI211" s="60">
        <f t="shared" si="48"/>
        <v>0.9616115545419992</v>
      </c>
    </row>
    <row r="212" spans="1:45" s="45" customFormat="1" ht="30" hidden="1" customHeight="1" outlineLevel="1" x14ac:dyDescent="0.2">
      <c r="A212" s="10" t="s">
        <v>83</v>
      </c>
      <c r="B212" s="23"/>
      <c r="C212" s="23">
        <f>SUM(E212:AI212)</f>
        <v>0</v>
      </c>
      <c r="D212" s="13" t="e">
        <f t="shared" si="46"/>
        <v>#DIV/0!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</row>
    <row r="213" spans="1:45" s="58" customFormat="1" ht="30" hidden="1" customHeight="1" outlineLevel="1" x14ac:dyDescent="0.2">
      <c r="A213" s="27" t="s">
        <v>84</v>
      </c>
      <c r="B213" s="20"/>
      <c r="C213" s="23">
        <f>SUM(E213:AI213)</f>
        <v>15489</v>
      </c>
      <c r="D213" s="13" t="e">
        <f t="shared" si="46"/>
        <v>#DIV/0!</v>
      </c>
      <c r="E213" s="44">
        <v>17</v>
      </c>
      <c r="F213" s="32">
        <v>360</v>
      </c>
      <c r="G213" s="32">
        <v>2381</v>
      </c>
      <c r="H213" s="32">
        <v>435</v>
      </c>
      <c r="I213" s="32">
        <v>387</v>
      </c>
      <c r="J213" s="32">
        <v>1130</v>
      </c>
      <c r="K213" s="32"/>
      <c r="L213" s="32"/>
      <c r="M213" s="32"/>
      <c r="N213" s="32">
        <v>1360</v>
      </c>
      <c r="O213" s="32">
        <v>202</v>
      </c>
      <c r="P213" s="32">
        <v>581</v>
      </c>
      <c r="Q213" s="44">
        <v>217</v>
      </c>
      <c r="R213" s="32">
        <v>663</v>
      </c>
      <c r="S213" s="32"/>
      <c r="T213" s="32"/>
      <c r="U213" s="32"/>
      <c r="V213" s="32">
        <v>1813</v>
      </c>
      <c r="W213" s="32">
        <v>170</v>
      </c>
      <c r="X213" s="32"/>
      <c r="Y213" s="32"/>
      <c r="Z213" s="32">
        <v>630</v>
      </c>
      <c r="AA213" s="32"/>
      <c r="AB213" s="32"/>
      <c r="AC213" s="32">
        <v>1225</v>
      </c>
      <c r="AD213" s="32"/>
      <c r="AE213" s="32">
        <v>3778</v>
      </c>
      <c r="AF213" s="32"/>
      <c r="AG213" s="32"/>
      <c r="AH213" s="32"/>
      <c r="AI213" s="32">
        <v>140</v>
      </c>
    </row>
    <row r="214" spans="1:45" s="45" customFormat="1" ht="30" hidden="1" customHeight="1" x14ac:dyDescent="0.2">
      <c r="A214" s="10" t="s">
        <v>85</v>
      </c>
      <c r="B214" s="13"/>
      <c r="C214" s="13" t="e">
        <f>C213/C212</f>
        <v>#DIV/0!</v>
      </c>
      <c r="D214" s="13" t="e">
        <f t="shared" si="46"/>
        <v>#DIV/0!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45" s="45" customFormat="1" ht="30" hidden="1" customHeight="1" x14ac:dyDescent="0.2">
      <c r="A215" s="12" t="s">
        <v>86</v>
      </c>
      <c r="B215" s="20"/>
      <c r="C215" s="23"/>
      <c r="D215" s="23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spans="1:45" s="58" customFormat="1" ht="30" hidden="1" customHeight="1" outlineLevel="1" x14ac:dyDescent="0.2">
      <c r="A216" s="50" t="s">
        <v>87</v>
      </c>
      <c r="B216" s="20"/>
      <c r="C216" s="23">
        <f>SUM(E216:AI216)</f>
        <v>0</v>
      </c>
      <c r="D216" s="8" t="e">
        <f t="shared" ref="D216:D224" si="49">C216/B216</f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  <row r="217" spans="1:45" s="45" customFormat="1" ht="30" hidden="1" customHeight="1" outlineLevel="1" x14ac:dyDescent="0.2">
      <c r="A217" s="12" t="s">
        <v>88</v>
      </c>
      <c r="B217" s="20"/>
      <c r="C217" s="23">
        <f>SUM(E217:AI217)</f>
        <v>0</v>
      </c>
      <c r="D217" s="8" t="e">
        <f t="shared" si="49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S217" s="45" t="s">
        <v>0</v>
      </c>
    </row>
    <row r="218" spans="1:45" s="45" customFormat="1" ht="30" hidden="1" customHeight="1" outlineLevel="1" x14ac:dyDescent="0.2">
      <c r="A218" s="12" t="s">
        <v>89</v>
      </c>
      <c r="B218" s="23">
        <f>B216*0.45</f>
        <v>0</v>
      </c>
      <c r="C218" s="23">
        <f>C216*0.45</f>
        <v>0</v>
      </c>
      <c r="D218" s="8" t="e">
        <f t="shared" si="49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59"/>
    </row>
    <row r="219" spans="1:45" s="45" customFormat="1" ht="30" hidden="1" customHeight="1" x14ac:dyDescent="0.2">
      <c r="A219" s="12" t="s">
        <v>90</v>
      </c>
      <c r="B219" s="47" t="e">
        <f>B216/B217</f>
        <v>#DIV/0!</v>
      </c>
      <c r="C219" s="47" t="e">
        <f>C216/C217</f>
        <v>#DIV/0!</v>
      </c>
      <c r="D219" s="8"/>
      <c r="E219" s="60" t="e">
        <f t="shared" ref="E219:AI219" si="50">E216/E217</f>
        <v>#DIV/0!</v>
      </c>
      <c r="F219" s="60" t="e">
        <f t="shared" si="50"/>
        <v>#DIV/0!</v>
      </c>
      <c r="G219" s="60" t="e">
        <f t="shared" si="50"/>
        <v>#DIV/0!</v>
      </c>
      <c r="H219" s="60" t="e">
        <f t="shared" si="50"/>
        <v>#DIV/0!</v>
      </c>
      <c r="I219" s="60" t="e">
        <f t="shared" si="50"/>
        <v>#DIV/0!</v>
      </c>
      <c r="J219" s="60" t="e">
        <f t="shared" si="50"/>
        <v>#DIV/0!</v>
      </c>
      <c r="K219" s="60"/>
      <c r="L219" s="60"/>
      <c r="M219" s="60" t="e">
        <f t="shared" si="50"/>
        <v>#DIV/0!</v>
      </c>
      <c r="N219" s="60" t="e">
        <f t="shared" si="50"/>
        <v>#DIV/0!</v>
      </c>
      <c r="O219" s="60" t="e">
        <f t="shared" si="50"/>
        <v>#DIV/0!</v>
      </c>
      <c r="P219" s="60" t="e">
        <f t="shared" si="50"/>
        <v>#DIV/0!</v>
      </c>
      <c r="Q219" s="60" t="e">
        <f t="shared" si="50"/>
        <v>#DIV/0!</v>
      </c>
      <c r="R219" s="60" t="e">
        <f t="shared" si="50"/>
        <v>#DIV/0!</v>
      </c>
      <c r="S219" s="60"/>
      <c r="T219" s="60"/>
      <c r="U219" s="60"/>
      <c r="V219" s="60" t="e">
        <f t="shared" si="50"/>
        <v>#DIV/0!</v>
      </c>
      <c r="W219" s="60" t="e">
        <f t="shared" si="50"/>
        <v>#DIV/0!</v>
      </c>
      <c r="X219" s="60"/>
      <c r="Y219" s="60"/>
      <c r="Z219" s="60" t="e">
        <f t="shared" si="50"/>
        <v>#DIV/0!</v>
      </c>
      <c r="AA219" s="60" t="e">
        <f t="shared" si="50"/>
        <v>#DIV/0!</v>
      </c>
      <c r="AB219" s="60" t="e">
        <f t="shared" si="50"/>
        <v>#DIV/0!</v>
      </c>
      <c r="AC219" s="60" t="e">
        <f t="shared" si="50"/>
        <v>#DIV/0!</v>
      </c>
      <c r="AD219" s="60"/>
      <c r="AE219" s="60" t="e">
        <f t="shared" si="50"/>
        <v>#DIV/0!</v>
      </c>
      <c r="AF219" s="60"/>
      <c r="AG219" s="60"/>
      <c r="AH219" s="60"/>
      <c r="AI219" s="60" t="e">
        <f t="shared" si="50"/>
        <v>#DIV/0!</v>
      </c>
    </row>
    <row r="220" spans="1:45" s="58" customFormat="1" ht="30" hidden="1" customHeight="1" outlineLevel="1" x14ac:dyDescent="0.2">
      <c r="A220" s="50" t="s">
        <v>91</v>
      </c>
      <c r="B220" s="20"/>
      <c r="C220" s="23">
        <f>SUM(E220:AI220)</f>
        <v>0</v>
      </c>
      <c r="D220" s="8" t="e">
        <f t="shared" si="49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</row>
    <row r="221" spans="1:45" s="45" customFormat="1" ht="28.15" hidden="1" customHeight="1" outlineLevel="1" x14ac:dyDescent="0.2">
      <c r="A221" s="12" t="s">
        <v>88</v>
      </c>
      <c r="B221" s="20"/>
      <c r="C221" s="23">
        <f>SUM(E221:AI221)</f>
        <v>0</v>
      </c>
      <c r="D221" s="8" t="e">
        <f t="shared" si="49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45" s="45" customFormat="1" ht="27" hidden="1" customHeight="1" outlineLevel="1" x14ac:dyDescent="0.2">
      <c r="A222" s="12" t="s">
        <v>89</v>
      </c>
      <c r="B222" s="23">
        <f>B220*0.3</f>
        <v>0</v>
      </c>
      <c r="C222" s="23">
        <f>C220*0.3</f>
        <v>0</v>
      </c>
      <c r="D222" s="8" t="e">
        <f t="shared" si="49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</row>
    <row r="223" spans="1:45" s="58" customFormat="1" ht="30" hidden="1" customHeight="1" x14ac:dyDescent="0.2">
      <c r="A223" s="12" t="s">
        <v>90</v>
      </c>
      <c r="B223" s="8" t="e">
        <f>B220/B221</f>
        <v>#DIV/0!</v>
      </c>
      <c r="C223" s="8" t="e">
        <f>C220/C221</f>
        <v>#DIV/0!</v>
      </c>
      <c r="D223" s="8"/>
      <c r="E223" s="25" t="e">
        <f t="shared" ref="E223:AI223" si="51">E220/E221</f>
        <v>#DIV/0!</v>
      </c>
      <c r="F223" s="25" t="e">
        <f t="shared" si="51"/>
        <v>#DIV/0!</v>
      </c>
      <c r="G223" s="25" t="e">
        <f t="shared" si="51"/>
        <v>#DIV/0!</v>
      </c>
      <c r="H223" s="25" t="e">
        <f t="shared" si="51"/>
        <v>#DIV/0!</v>
      </c>
      <c r="I223" s="25" t="e">
        <f t="shared" si="51"/>
        <v>#DIV/0!</v>
      </c>
      <c r="J223" s="25" t="e">
        <f t="shared" si="51"/>
        <v>#DIV/0!</v>
      </c>
      <c r="K223" s="77"/>
      <c r="L223" s="77"/>
      <c r="M223" s="25" t="e">
        <f t="shared" si="51"/>
        <v>#DIV/0!</v>
      </c>
      <c r="N223" s="25" t="e">
        <f t="shared" si="51"/>
        <v>#DIV/0!</v>
      </c>
      <c r="O223" s="25" t="e">
        <f t="shared" si="51"/>
        <v>#DIV/0!</v>
      </c>
      <c r="P223" s="25" t="e">
        <f t="shared" si="51"/>
        <v>#DIV/0!</v>
      </c>
      <c r="Q223" s="25" t="e">
        <f t="shared" si="51"/>
        <v>#DIV/0!</v>
      </c>
      <c r="R223" s="25" t="e">
        <f t="shared" si="51"/>
        <v>#DIV/0!</v>
      </c>
      <c r="S223" s="77"/>
      <c r="T223" s="77"/>
      <c r="U223" s="77"/>
      <c r="V223" s="25" t="e">
        <f t="shared" si="51"/>
        <v>#DIV/0!</v>
      </c>
      <c r="W223" s="25" t="e">
        <f t="shared" si="51"/>
        <v>#DIV/0!</v>
      </c>
      <c r="X223" s="77"/>
      <c r="Y223" s="77"/>
      <c r="Z223" s="25" t="e">
        <f t="shared" si="51"/>
        <v>#DIV/0!</v>
      </c>
      <c r="AA223" s="25" t="e">
        <f t="shared" si="51"/>
        <v>#DIV/0!</v>
      </c>
      <c r="AB223" s="25" t="e">
        <f t="shared" si="51"/>
        <v>#DIV/0!</v>
      </c>
      <c r="AC223" s="25" t="e">
        <f t="shared" si="51"/>
        <v>#DIV/0!</v>
      </c>
      <c r="AD223" s="77"/>
      <c r="AE223" s="25" t="e">
        <f t="shared" si="51"/>
        <v>#DIV/0!</v>
      </c>
      <c r="AF223" s="77"/>
      <c r="AG223" s="77"/>
      <c r="AH223" s="77"/>
      <c r="AI223" s="25" t="e">
        <f t="shared" si="51"/>
        <v>#DIV/0!</v>
      </c>
    </row>
    <row r="224" spans="1:45" s="58" customFormat="1" ht="30" hidden="1" customHeight="1" outlineLevel="1" x14ac:dyDescent="0.2">
      <c r="A224" s="50" t="s">
        <v>92</v>
      </c>
      <c r="B224" s="20"/>
      <c r="C224" s="23">
        <f>SUM(E224:AI224)</f>
        <v>0</v>
      </c>
      <c r="D224" s="8" t="e">
        <f t="shared" si="49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</row>
    <row r="225" collapsed="1" x14ac:dyDescent="0.25"/>
  </sheetData>
  <dataConsolidate/>
  <mergeCells count="37"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  <mergeCell ref="V7:V8"/>
    <mergeCell ref="AG7:AG8"/>
    <mergeCell ref="W7:W8"/>
    <mergeCell ref="AF7:AF8"/>
    <mergeCell ref="X7:X8"/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2022-05-11T05:12:23Z</cp:lastPrinted>
  <dcterms:created xsi:type="dcterms:W3CDTF">2017-06-08T05:54:08Z</dcterms:created>
  <dcterms:modified xsi:type="dcterms:W3CDTF">2022-05-11T05:41:21Z</dcterms:modified>
</cp:coreProperties>
</file>