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'Свод'!$A$1:$AT$29</definedName>
  </definedNames>
  <calcPr fullCalcOnLoad="1"/>
</workbook>
</file>

<file path=xl/sharedStrings.xml><?xml version="1.0" encoding="utf-8"?>
<sst xmlns="http://schemas.openxmlformats.org/spreadsheetml/2006/main" count="85" uniqueCount="59">
  <si>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</si>
  <si>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</si>
  <si>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</si>
  <si>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</si>
  <si>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</si>
  <si>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</si>
  <si>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</si>
  <si>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</si>
  <si>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</si>
  <si>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</si>
  <si>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</si>
  <si>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</si>
  <si>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</si>
  <si>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</si>
  <si>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</si>
  <si>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</si>
  <si>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</si>
  <si>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</si>
  <si>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</si>
  <si>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</si>
  <si>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</si>
  <si>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</si>
  <si>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</si>
  <si>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</si>
  <si>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</si>
  <si>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</si>
  <si>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</si>
  <si>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</si>
  <si>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</si>
  <si>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</si>
  <si>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</si>
  <si>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</si>
  <si>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</si>
  <si>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</si>
  <si>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</si>
  <si>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</si>
  <si>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</si>
  <si>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</si>
  <si>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</si>
  <si>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</si>
  <si>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</si>
  <si>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</si>
  <si>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</si>
  <si>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</si>
  <si>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</si>
  <si>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</si>
  <si>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</si>
  <si>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</si>
  <si>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</si>
  <si>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</si>
  <si>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</si>
  <si>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</si>
  <si>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</si>
  <si>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</si>
  <si>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</si>
  <si>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Горчица, га</t>
  </si>
  <si>
    <t>кукуруза</t>
  </si>
  <si>
    <t>Информация о ходе проведения весенних полевых работ в сельхозпредприятиях и К(Ф)Х  Яльчикского района  на 16.05.2022 года</t>
  </si>
  <si>
    <t>Посадка картофеля, 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</si>
</sst>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9" sqref="F29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21.875" style="1" customWidth="1"/>
    <col min="43" max="43" width="22.625" style="1" customWidth="1"/>
    <col min="44" max="44" width="18.00390625" style="1" customWidth="1"/>
    <col min="45" max="45" width="16.875" style="1" customWidth="1"/>
    <col min="46" max="46" width="16.125" style="1" customWidth="1"/>
    <col min="47" max="16384" width="9.125" style="1" customWidth="1"/>
  </cols>
  <sheetData>
    <row r="1" spans="2:25" s="2" customFormat="1" ht="175.5" customHeight="1">
      <c r="B1" s="5"/>
      <c r="C1" s="5"/>
      <c r="D1" s="68" t="s">
        <v>57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"/>
      <c r="X1" s="5"/>
      <c r="Y1" s="5"/>
    </row>
    <row r="2" spans="1:46" s="3" customFormat="1" ht="139.5" customHeight="1">
      <c r="A2" s="70" t="s">
        <v>13</v>
      </c>
      <c r="B2" s="72" t="s">
        <v>26</v>
      </c>
      <c r="C2" s="73" t="s">
        <v>45</v>
      </c>
      <c r="D2" s="73" t="s">
        <v>29</v>
      </c>
      <c r="E2" s="75" t="s">
        <v>46</v>
      </c>
      <c r="F2" s="75"/>
      <c r="G2" s="75"/>
      <c r="H2" s="75"/>
      <c r="I2" s="75"/>
      <c r="J2" s="75"/>
      <c r="K2" s="74" t="s">
        <v>47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90" t="s">
        <v>48</v>
      </c>
      <c r="X2" s="91"/>
      <c r="Y2" s="92"/>
      <c r="Z2" s="70" t="s">
        <v>31</v>
      </c>
      <c r="AA2" s="79"/>
      <c r="AB2" s="79"/>
      <c r="AC2" s="93" t="s">
        <v>32</v>
      </c>
      <c r="AD2" s="94"/>
      <c r="AE2" s="94"/>
      <c r="AF2" s="94"/>
      <c r="AG2" s="94"/>
      <c r="AH2" s="94"/>
      <c r="AI2" s="61"/>
      <c r="AJ2" s="61"/>
      <c r="AK2" s="98" t="s">
        <v>49</v>
      </c>
      <c r="AL2" s="102"/>
      <c r="AM2" s="99"/>
      <c r="AN2" s="98" t="s">
        <v>50</v>
      </c>
      <c r="AO2" s="99"/>
      <c r="AP2" s="71" t="s">
        <v>53</v>
      </c>
      <c r="AQ2" s="71" t="s">
        <v>55</v>
      </c>
      <c r="AR2" s="98" t="s">
        <v>58</v>
      </c>
      <c r="AS2" s="102"/>
      <c r="AT2" s="99"/>
    </row>
    <row r="3" spans="1:46" s="3" customFormat="1" ht="73.5" customHeight="1">
      <c r="A3" s="70"/>
      <c r="B3" s="72"/>
      <c r="C3" s="80"/>
      <c r="D3" s="80"/>
      <c r="E3" s="82" t="s">
        <v>24</v>
      </c>
      <c r="F3" s="83"/>
      <c r="G3" s="84"/>
      <c r="H3" s="77" t="s">
        <v>25</v>
      </c>
      <c r="I3" s="78"/>
      <c r="J3" s="78"/>
      <c r="K3" s="85" t="s">
        <v>22</v>
      </c>
      <c r="L3" s="85" t="s">
        <v>21</v>
      </c>
      <c r="M3" s="85" t="s">
        <v>28</v>
      </c>
      <c r="N3" s="82" t="s">
        <v>24</v>
      </c>
      <c r="O3" s="83"/>
      <c r="P3" s="84"/>
      <c r="Q3" s="77" t="s">
        <v>25</v>
      </c>
      <c r="R3" s="78"/>
      <c r="S3" s="78"/>
      <c r="T3" s="70" t="s">
        <v>23</v>
      </c>
      <c r="U3" s="79"/>
      <c r="V3" s="79"/>
      <c r="W3" s="70"/>
      <c r="X3" s="79"/>
      <c r="Y3" s="79"/>
      <c r="Z3" s="85" t="s">
        <v>14</v>
      </c>
      <c r="AA3" s="85" t="s">
        <v>15</v>
      </c>
      <c r="AB3" s="85" t="s">
        <v>16</v>
      </c>
      <c r="AC3" s="87" t="s">
        <v>33</v>
      </c>
      <c r="AD3" s="87" t="s">
        <v>34</v>
      </c>
      <c r="AE3" s="87" t="s">
        <v>35</v>
      </c>
      <c r="AF3" s="87" t="s">
        <v>36</v>
      </c>
      <c r="AG3" s="87" t="s">
        <v>37</v>
      </c>
      <c r="AH3" s="66" t="s">
        <v>38</v>
      </c>
      <c r="AI3" s="66" t="s">
        <v>54</v>
      </c>
      <c r="AJ3" s="66" t="s">
        <v>56</v>
      </c>
      <c r="AK3" s="85" t="s">
        <v>14</v>
      </c>
      <c r="AL3" s="85" t="s">
        <v>15</v>
      </c>
      <c r="AM3" s="85" t="s">
        <v>16</v>
      </c>
      <c r="AN3" s="100" t="s">
        <v>51</v>
      </c>
      <c r="AO3" s="100" t="s">
        <v>52</v>
      </c>
      <c r="AP3" s="96"/>
      <c r="AQ3" s="96"/>
      <c r="AR3" s="85" t="s">
        <v>14</v>
      </c>
      <c r="AS3" s="85" t="s">
        <v>15</v>
      </c>
      <c r="AT3" s="85" t="s">
        <v>16</v>
      </c>
    </row>
    <row r="4" spans="1:46" s="3" customFormat="1" ht="73.5" customHeight="1">
      <c r="A4" s="71"/>
      <c r="B4" s="73"/>
      <c r="C4" s="81"/>
      <c r="D4" s="8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86"/>
      <c r="L4" s="86"/>
      <c r="M4" s="86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95"/>
      <c r="AA4" s="86"/>
      <c r="AB4" s="86"/>
      <c r="AC4" s="89"/>
      <c r="AD4" s="89"/>
      <c r="AE4" s="88"/>
      <c r="AF4" s="88"/>
      <c r="AG4" s="89"/>
      <c r="AH4" s="67"/>
      <c r="AI4" s="67"/>
      <c r="AJ4" s="67"/>
      <c r="AK4" s="95"/>
      <c r="AL4" s="86"/>
      <c r="AM4" s="86"/>
      <c r="AN4" s="101"/>
      <c r="AO4" s="101"/>
      <c r="AP4" s="97"/>
      <c r="AQ4" s="97"/>
      <c r="AR4" s="95"/>
      <c r="AS4" s="86"/>
      <c r="AT4" s="86"/>
    </row>
    <row r="5" spans="1:46" s="20" customFormat="1" ht="49.5" customHeight="1" outlineLevel="1">
      <c r="A5" s="26">
        <v>1</v>
      </c>
      <c r="B5" s="25" t="s">
        <v>0</v>
      </c>
      <c r="C5" s="39">
        <v>500</v>
      </c>
      <c r="D5" s="39"/>
      <c r="E5" s="10">
        <v>1004</v>
      </c>
      <c r="F5" s="27">
        <v>1004</v>
      </c>
      <c r="G5" s="16">
        <f>F5/E5*100</f>
        <v>100</v>
      </c>
      <c r="H5" s="10">
        <v>1087</v>
      </c>
      <c r="I5" s="27">
        <v>0</v>
      </c>
      <c r="J5" s="27">
        <f>I5/H5*100</f>
        <v>0</v>
      </c>
      <c r="K5" s="10">
        <f>N5+Q5+T5</f>
        <v>4945</v>
      </c>
      <c r="L5" s="10">
        <f aca="true" t="shared" si="0" ref="L5:L27">O5+R5+U5</f>
        <v>4308</v>
      </c>
      <c r="M5" s="10">
        <f>L5/K5*100</f>
        <v>87.11830131445905</v>
      </c>
      <c r="N5" s="10">
        <v>924</v>
      </c>
      <c r="O5" s="10">
        <v>1004</v>
      </c>
      <c r="P5" s="17">
        <f aca="true" t="shared" si="1" ref="P5:P26">O5/N5*100</f>
        <v>108.65800865800865</v>
      </c>
      <c r="Q5" s="10">
        <v>1087</v>
      </c>
      <c r="R5" s="27">
        <v>1087</v>
      </c>
      <c r="S5" s="27">
        <f>R5/Q5*100</f>
        <v>100</v>
      </c>
      <c r="T5" s="18">
        <v>2934</v>
      </c>
      <c r="U5" s="17">
        <v>2217</v>
      </c>
      <c r="V5" s="17">
        <f>U5/T5*100</f>
        <v>75.56237218813907</v>
      </c>
      <c r="W5" s="18">
        <v>1930</v>
      </c>
      <c r="X5" s="17">
        <v>1619</v>
      </c>
      <c r="Y5" s="17">
        <f>X5/W5*100</f>
        <v>83.8860103626943</v>
      </c>
      <c r="Z5" s="18">
        <v>1222</v>
      </c>
      <c r="AA5" s="43">
        <f>AC5+AD5+AE5+AG5+AH5+AI5</f>
        <v>898</v>
      </c>
      <c r="AB5" s="44">
        <f>AA5/Z5*100</f>
        <v>73.48608837970541</v>
      </c>
      <c r="AC5" s="40">
        <v>254</v>
      </c>
      <c r="AD5" s="40">
        <v>419</v>
      </c>
      <c r="AE5" s="40">
        <v>50</v>
      </c>
      <c r="AF5" s="40"/>
      <c r="AG5" s="40"/>
      <c r="AH5" s="62">
        <v>100</v>
      </c>
      <c r="AI5" s="62">
        <v>75</v>
      </c>
      <c r="AJ5" s="62"/>
      <c r="AK5" s="53">
        <v>1462</v>
      </c>
      <c r="AL5" s="52">
        <v>675</v>
      </c>
      <c r="AM5" s="55">
        <f>AL5/AK5*100</f>
        <v>46.16963064295486</v>
      </c>
      <c r="AN5" s="52"/>
      <c r="AO5" s="52"/>
      <c r="AP5" s="52"/>
      <c r="AQ5" s="63"/>
      <c r="AR5" s="52"/>
      <c r="AS5" s="103"/>
      <c r="AT5" s="52"/>
    </row>
    <row r="6" spans="1:46" s="20" customFormat="1" ht="49.5" customHeight="1" outlineLevel="1">
      <c r="A6" s="15">
        <v>2</v>
      </c>
      <c r="B6" s="14" t="s">
        <v>1</v>
      </c>
      <c r="C6" s="40">
        <v>280</v>
      </c>
      <c r="D6" s="40"/>
      <c r="E6" s="18">
        <v>100</v>
      </c>
      <c r="F6" s="17">
        <v>100</v>
      </c>
      <c r="G6" s="16">
        <f>F6/E6*100</f>
        <v>100</v>
      </c>
      <c r="H6" s="18">
        <v>351</v>
      </c>
      <c r="I6" s="17">
        <v>351</v>
      </c>
      <c r="J6" s="17">
        <f aca="true" t="shared" si="2" ref="J6:J29">I6/H6*100</f>
        <v>100</v>
      </c>
      <c r="K6" s="10">
        <f aca="true" t="shared" si="3" ref="K6:K18">N6+Q6+T6</f>
        <v>1686</v>
      </c>
      <c r="L6" s="18">
        <f t="shared" si="0"/>
        <v>1606</v>
      </c>
      <c r="M6" s="18">
        <f aca="true" t="shared" si="4" ref="M6:M29">L6/K6*100</f>
        <v>95.25504151838672</v>
      </c>
      <c r="N6" s="18">
        <v>100</v>
      </c>
      <c r="O6" s="18">
        <v>100</v>
      </c>
      <c r="P6" s="17">
        <f t="shared" si="1"/>
        <v>100</v>
      </c>
      <c r="Q6" s="18">
        <v>351</v>
      </c>
      <c r="R6" s="17">
        <v>351</v>
      </c>
      <c r="S6" s="17">
        <f aca="true" t="shared" si="5" ref="S6:S29">R6/Q6*100</f>
        <v>100</v>
      </c>
      <c r="T6" s="18">
        <v>1235</v>
      </c>
      <c r="U6" s="17">
        <v>1155</v>
      </c>
      <c r="V6" s="17">
        <f aca="true" t="shared" si="6" ref="V6:V29">U6/T6*100</f>
        <v>93.52226720647774</v>
      </c>
      <c r="W6" s="18">
        <v>1230</v>
      </c>
      <c r="X6" s="17">
        <v>1170</v>
      </c>
      <c r="Y6" s="17">
        <f aca="true" t="shared" si="7" ref="Y6:Y29">X6/W6*100</f>
        <v>95.1219512195122</v>
      </c>
      <c r="Z6" s="18">
        <v>897</v>
      </c>
      <c r="AA6" s="43">
        <f>AC6+AD6+AE6+AG6+AH6+AI6+AJ6</f>
        <v>927</v>
      </c>
      <c r="AB6" s="44">
        <f aca="true" t="shared" si="8" ref="AB6:AB27">AA6/Z6*100</f>
        <v>103.34448160535116</v>
      </c>
      <c r="AC6" s="40">
        <v>371</v>
      </c>
      <c r="AD6" s="40">
        <v>361</v>
      </c>
      <c r="AE6" s="40">
        <v>65</v>
      </c>
      <c r="AF6" s="40"/>
      <c r="AG6" s="40">
        <v>30</v>
      </c>
      <c r="AH6" s="48">
        <v>60</v>
      </c>
      <c r="AI6" s="48"/>
      <c r="AJ6" s="48">
        <v>40</v>
      </c>
      <c r="AK6" s="53">
        <v>80</v>
      </c>
      <c r="AL6" s="52">
        <v>20</v>
      </c>
      <c r="AM6" s="55">
        <f aca="true" t="shared" si="9" ref="AM6:AM29">AL6/AK6*100</f>
        <v>25</v>
      </c>
      <c r="AN6" s="52">
        <v>72</v>
      </c>
      <c r="AO6" s="52">
        <v>60</v>
      </c>
      <c r="AP6" s="52">
        <v>100</v>
      </c>
      <c r="AQ6" s="63"/>
      <c r="AR6" s="52"/>
      <c r="AS6" s="103"/>
      <c r="AT6" s="52"/>
    </row>
    <row r="7" spans="1:46" s="21" customFormat="1" ht="49.5" customHeight="1" outlineLevel="1">
      <c r="A7" s="15">
        <v>3</v>
      </c>
      <c r="B7" s="14" t="s">
        <v>2</v>
      </c>
      <c r="C7" s="40">
        <v>120</v>
      </c>
      <c r="D7" s="40"/>
      <c r="E7" s="19">
        <v>0</v>
      </c>
      <c r="F7" s="16"/>
      <c r="G7" s="16">
        <v>0</v>
      </c>
      <c r="H7" s="19">
        <v>353</v>
      </c>
      <c r="I7" s="16">
        <v>105</v>
      </c>
      <c r="J7" s="17">
        <f t="shared" si="2"/>
        <v>29.745042492917843</v>
      </c>
      <c r="K7" s="10">
        <f t="shared" si="3"/>
        <v>1361</v>
      </c>
      <c r="L7" s="18">
        <f t="shared" si="0"/>
        <v>953</v>
      </c>
      <c r="M7" s="18">
        <f t="shared" si="4"/>
        <v>70.02204261572373</v>
      </c>
      <c r="N7" s="19">
        <v>0</v>
      </c>
      <c r="O7" s="18"/>
      <c r="P7" s="17">
        <v>0</v>
      </c>
      <c r="Q7" s="19">
        <v>353</v>
      </c>
      <c r="R7" s="16">
        <v>353</v>
      </c>
      <c r="S7" s="17">
        <f t="shared" si="5"/>
        <v>100</v>
      </c>
      <c r="T7" s="19">
        <v>1008</v>
      </c>
      <c r="U7" s="17">
        <v>600</v>
      </c>
      <c r="V7" s="17">
        <f t="shared" si="6"/>
        <v>59.523809523809526</v>
      </c>
      <c r="W7" s="19">
        <v>1010</v>
      </c>
      <c r="X7" s="17">
        <v>400</v>
      </c>
      <c r="Y7" s="17">
        <f t="shared" si="7"/>
        <v>39.603960396039604</v>
      </c>
      <c r="Z7" s="19">
        <v>708</v>
      </c>
      <c r="AA7" s="43">
        <f>AC7+AD7+AE7+AG7+AH7+AI7+AJ7</f>
        <v>270</v>
      </c>
      <c r="AB7" s="44">
        <f t="shared" si="8"/>
        <v>38.13559322033898</v>
      </c>
      <c r="AC7" s="40">
        <v>200</v>
      </c>
      <c r="AD7" s="40">
        <v>20</v>
      </c>
      <c r="AE7" s="40">
        <v>50</v>
      </c>
      <c r="AF7" s="45"/>
      <c r="AG7" s="45"/>
      <c r="AH7" s="48"/>
      <c r="AI7" s="48"/>
      <c r="AJ7" s="48"/>
      <c r="AK7" s="53">
        <v>200</v>
      </c>
      <c r="AL7" s="52">
        <v>0</v>
      </c>
      <c r="AM7" s="55">
        <f t="shared" si="9"/>
        <v>0</v>
      </c>
      <c r="AN7" s="56"/>
      <c r="AO7" s="56"/>
      <c r="AP7" s="56"/>
      <c r="AQ7" s="64"/>
      <c r="AR7" s="56"/>
      <c r="AS7" s="104"/>
      <c r="AT7" s="56"/>
    </row>
    <row r="8" spans="1:46" s="20" customFormat="1" ht="49.5" customHeight="1" outlineLevel="1">
      <c r="A8" s="26">
        <v>4</v>
      </c>
      <c r="B8" s="14" t="s">
        <v>4</v>
      </c>
      <c r="C8" s="40">
        <v>80</v>
      </c>
      <c r="D8" s="40"/>
      <c r="E8" s="19">
        <v>200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1310</v>
      </c>
      <c r="M8" s="18">
        <f t="shared" si="4"/>
        <v>58.24811027123166</v>
      </c>
      <c r="N8" s="19">
        <v>200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1239</v>
      </c>
      <c r="U8" s="17">
        <v>500</v>
      </c>
      <c r="V8" s="17">
        <f t="shared" si="6"/>
        <v>40.35512510088781</v>
      </c>
      <c r="W8" s="29">
        <v>1240</v>
      </c>
      <c r="X8" s="17">
        <v>300</v>
      </c>
      <c r="Y8" s="17">
        <f t="shared" si="7"/>
        <v>24.193548387096776</v>
      </c>
      <c r="Z8" s="19">
        <v>1010</v>
      </c>
      <c r="AA8" s="43">
        <f>AC8+AD8+AE8+AG8+AH8+AI8+AJ8</f>
        <v>260</v>
      </c>
      <c r="AB8" s="44">
        <f t="shared" si="8"/>
        <v>25.742574257425744</v>
      </c>
      <c r="AC8" s="40">
        <v>150</v>
      </c>
      <c r="AD8" s="40">
        <v>110</v>
      </c>
      <c r="AE8" s="40"/>
      <c r="AF8" s="40"/>
      <c r="AG8" s="40"/>
      <c r="AH8" s="48"/>
      <c r="AI8" s="48"/>
      <c r="AJ8" s="48"/>
      <c r="AK8" s="53">
        <v>149</v>
      </c>
      <c r="AL8" s="52"/>
      <c r="AM8" s="55">
        <f t="shared" si="9"/>
        <v>0</v>
      </c>
      <c r="AN8" s="52"/>
      <c r="AO8" s="52"/>
      <c r="AP8" s="52"/>
      <c r="AQ8" s="63"/>
      <c r="AR8" s="52"/>
      <c r="AS8" s="52"/>
      <c r="AT8" s="52"/>
    </row>
    <row r="9" spans="1:46" s="20" customFormat="1" ht="49.5" customHeight="1" outlineLevel="1">
      <c r="A9" s="15">
        <v>5</v>
      </c>
      <c r="B9" s="14" t="s">
        <v>5</v>
      </c>
      <c r="C9" s="40">
        <v>420</v>
      </c>
      <c r="D9" s="40"/>
      <c r="E9" s="19">
        <v>105</v>
      </c>
      <c r="F9" s="16">
        <v>105</v>
      </c>
      <c r="G9" s="16">
        <f>F9/E9*100</f>
        <v>100</v>
      </c>
      <c r="H9" s="19">
        <v>422</v>
      </c>
      <c r="I9" s="16">
        <v>422</v>
      </c>
      <c r="J9" s="17">
        <f t="shared" si="2"/>
        <v>100</v>
      </c>
      <c r="K9" s="10">
        <f t="shared" si="3"/>
        <v>2648</v>
      </c>
      <c r="L9" s="18">
        <f t="shared" si="0"/>
        <v>2077</v>
      </c>
      <c r="M9" s="18">
        <f t="shared" si="4"/>
        <v>78.43655589123867</v>
      </c>
      <c r="N9" s="19">
        <v>105</v>
      </c>
      <c r="O9" s="18">
        <v>105</v>
      </c>
      <c r="P9" s="17">
        <f t="shared" si="1"/>
        <v>100</v>
      </c>
      <c r="Q9" s="19">
        <v>422</v>
      </c>
      <c r="R9" s="16">
        <v>422</v>
      </c>
      <c r="S9" s="17">
        <f t="shared" si="5"/>
        <v>100</v>
      </c>
      <c r="T9" s="19">
        <v>2121</v>
      </c>
      <c r="U9" s="17">
        <v>1550</v>
      </c>
      <c r="V9" s="17">
        <f t="shared" si="6"/>
        <v>73.07873644507308</v>
      </c>
      <c r="W9" s="19">
        <v>2120</v>
      </c>
      <c r="X9" s="17">
        <v>1350</v>
      </c>
      <c r="Y9" s="17">
        <f t="shared" si="7"/>
        <v>63.67924528301887</v>
      </c>
      <c r="Z9" s="19">
        <v>1695</v>
      </c>
      <c r="AA9" s="43">
        <f>AC9+AD9+AE9+AG9+AH9+AI9+AJ9</f>
        <v>1352</v>
      </c>
      <c r="AB9" s="44">
        <f t="shared" si="8"/>
        <v>79.76401179941003</v>
      </c>
      <c r="AC9" s="40">
        <v>700</v>
      </c>
      <c r="AD9" s="40">
        <v>340</v>
      </c>
      <c r="AE9" s="40">
        <v>132</v>
      </c>
      <c r="AF9" s="40"/>
      <c r="AG9" s="40">
        <v>60</v>
      </c>
      <c r="AH9" s="48">
        <v>100</v>
      </c>
      <c r="AI9" s="48"/>
      <c r="AJ9" s="48">
        <v>20</v>
      </c>
      <c r="AK9" s="53">
        <v>296</v>
      </c>
      <c r="AL9" s="52">
        <v>20</v>
      </c>
      <c r="AM9" s="55">
        <f t="shared" si="9"/>
        <v>6.756756756756757</v>
      </c>
      <c r="AN9" s="52"/>
      <c r="AO9" s="52">
        <v>150</v>
      </c>
      <c r="AP9" s="52"/>
      <c r="AQ9" s="63"/>
      <c r="AR9" s="52"/>
      <c r="AS9" s="52"/>
      <c r="AT9" s="52"/>
    </row>
    <row r="10" spans="1:46" s="20" customFormat="1" ht="49.5" customHeight="1" outlineLevel="1">
      <c r="A10" s="15">
        <v>6</v>
      </c>
      <c r="B10" s="14" t="s">
        <v>6</v>
      </c>
      <c r="C10" s="40">
        <v>390</v>
      </c>
      <c r="D10" s="40"/>
      <c r="E10" s="19">
        <v>0</v>
      </c>
      <c r="F10" s="16"/>
      <c r="G10" s="16">
        <v>0</v>
      </c>
      <c r="H10" s="19">
        <v>279</v>
      </c>
      <c r="I10" s="16">
        <v>175</v>
      </c>
      <c r="J10" s="17">
        <f t="shared" si="2"/>
        <v>62.72401433691756</v>
      </c>
      <c r="K10" s="10">
        <f t="shared" si="3"/>
        <v>1124</v>
      </c>
      <c r="L10" s="18">
        <f t="shared" si="0"/>
        <v>935</v>
      </c>
      <c r="M10" s="18">
        <f t="shared" si="4"/>
        <v>83.18505338078292</v>
      </c>
      <c r="N10" s="19">
        <v>0</v>
      </c>
      <c r="O10" s="18"/>
      <c r="P10" s="17">
        <v>0</v>
      </c>
      <c r="Q10" s="19">
        <v>279</v>
      </c>
      <c r="R10" s="16">
        <v>235</v>
      </c>
      <c r="S10" s="17">
        <f t="shared" si="5"/>
        <v>84.22939068100358</v>
      </c>
      <c r="T10" s="29">
        <v>845</v>
      </c>
      <c r="U10" s="17">
        <v>700</v>
      </c>
      <c r="V10" s="17">
        <f t="shared" si="6"/>
        <v>82.84023668639054</v>
      </c>
      <c r="W10" s="29">
        <v>840</v>
      </c>
      <c r="X10" s="17">
        <v>445</v>
      </c>
      <c r="Y10" s="17">
        <f t="shared" si="7"/>
        <v>52.976190476190474</v>
      </c>
      <c r="Z10" s="29">
        <v>582</v>
      </c>
      <c r="AA10" s="43">
        <f aca="true" t="shared" si="10" ref="AA10:AA19">AC10+AD10+AE10+AG10+AH10+AI10</f>
        <v>443</v>
      </c>
      <c r="AB10" s="44">
        <f t="shared" si="8"/>
        <v>76.1168384879725</v>
      </c>
      <c r="AC10" s="40">
        <v>150</v>
      </c>
      <c r="AD10" s="40">
        <v>240</v>
      </c>
      <c r="AE10" s="40">
        <v>53</v>
      </c>
      <c r="AF10" s="40"/>
      <c r="AG10" s="40"/>
      <c r="AH10" s="48"/>
      <c r="AI10" s="48"/>
      <c r="AJ10" s="48"/>
      <c r="AK10" s="53">
        <v>173</v>
      </c>
      <c r="AL10" s="52">
        <v>130</v>
      </c>
      <c r="AM10" s="55">
        <f t="shared" si="9"/>
        <v>75.14450867052022</v>
      </c>
      <c r="AN10" s="52"/>
      <c r="AO10" s="52"/>
      <c r="AP10" s="52"/>
      <c r="AQ10" s="63"/>
      <c r="AR10" s="52"/>
      <c r="AS10" s="52"/>
      <c r="AT10" s="52"/>
    </row>
    <row r="11" spans="1:46" s="20" customFormat="1" ht="49.5" customHeight="1" outlineLevel="1">
      <c r="A11" s="26">
        <v>7</v>
      </c>
      <c r="B11" s="14" t="s">
        <v>7</v>
      </c>
      <c r="C11" s="40">
        <v>100</v>
      </c>
      <c r="D11" s="40"/>
      <c r="E11" s="18">
        <v>0</v>
      </c>
      <c r="F11" s="17"/>
      <c r="G11" s="16">
        <v>0</v>
      </c>
      <c r="H11" s="18"/>
      <c r="I11" s="17"/>
      <c r="J11" s="17">
        <v>0</v>
      </c>
      <c r="K11" s="10">
        <f t="shared" si="3"/>
        <v>950</v>
      </c>
      <c r="L11" s="18">
        <f t="shared" si="0"/>
        <v>450</v>
      </c>
      <c r="M11" s="18">
        <f t="shared" si="4"/>
        <v>47.368421052631575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450</v>
      </c>
      <c r="V11" s="17">
        <f t="shared" si="6"/>
        <v>47.368421052631575</v>
      </c>
      <c r="W11" s="19">
        <v>950</v>
      </c>
      <c r="X11" s="17">
        <v>350</v>
      </c>
      <c r="Y11" s="17">
        <f t="shared" si="7"/>
        <v>36.84210526315789</v>
      </c>
      <c r="Z11" s="19">
        <v>630</v>
      </c>
      <c r="AA11" s="43">
        <f t="shared" si="10"/>
        <v>320</v>
      </c>
      <c r="AB11" s="44">
        <f t="shared" si="8"/>
        <v>50.79365079365079</v>
      </c>
      <c r="AC11" s="40">
        <v>320</v>
      </c>
      <c r="AD11" s="40"/>
      <c r="AE11" s="40"/>
      <c r="AF11" s="40"/>
      <c r="AG11" s="40"/>
      <c r="AH11" s="48"/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63"/>
      <c r="AR11" s="52"/>
      <c r="AS11" s="52"/>
      <c r="AT11" s="52"/>
    </row>
    <row r="12" spans="1:46" s="20" customFormat="1" ht="49.5" customHeight="1" outlineLevel="1">
      <c r="A12" s="15">
        <v>8</v>
      </c>
      <c r="B12" s="14" t="s">
        <v>9</v>
      </c>
      <c r="C12" s="40">
        <v>110</v>
      </c>
      <c r="D12" s="40"/>
      <c r="E12" s="19">
        <v>120</v>
      </c>
      <c r="F12" s="16">
        <v>120</v>
      </c>
      <c r="G12" s="16">
        <f>F12/E12*100</f>
        <v>100</v>
      </c>
      <c r="H12" s="19"/>
      <c r="I12" s="16"/>
      <c r="J12" s="17">
        <v>0</v>
      </c>
      <c r="K12" s="10">
        <v>964</v>
      </c>
      <c r="L12" s="18">
        <f t="shared" si="0"/>
        <v>600</v>
      </c>
      <c r="M12" s="18">
        <f t="shared" si="4"/>
        <v>62.24066390041494</v>
      </c>
      <c r="N12" s="19">
        <v>120</v>
      </c>
      <c r="O12" s="18"/>
      <c r="P12" s="17">
        <f t="shared" si="1"/>
        <v>0</v>
      </c>
      <c r="Q12" s="19"/>
      <c r="R12" s="16"/>
      <c r="S12" s="17">
        <v>0</v>
      </c>
      <c r="T12" s="19">
        <v>944</v>
      </c>
      <c r="U12" s="17">
        <v>600</v>
      </c>
      <c r="V12" s="17">
        <f t="shared" si="6"/>
        <v>63.559322033898304</v>
      </c>
      <c r="W12" s="19">
        <v>940</v>
      </c>
      <c r="X12" s="17">
        <v>460</v>
      </c>
      <c r="Y12" s="17">
        <f t="shared" si="7"/>
        <v>48.93617021276596</v>
      </c>
      <c r="Z12" s="19">
        <v>744</v>
      </c>
      <c r="AA12" s="43">
        <f t="shared" si="10"/>
        <v>405</v>
      </c>
      <c r="AB12" s="44">
        <f t="shared" si="8"/>
        <v>54.43548387096774</v>
      </c>
      <c r="AC12" s="40">
        <v>300</v>
      </c>
      <c r="AD12" s="40">
        <v>105</v>
      </c>
      <c r="AE12" s="40"/>
      <c r="AF12" s="40"/>
      <c r="AG12" s="40"/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50</v>
      </c>
      <c r="AQ12" s="63"/>
      <c r="AR12" s="52"/>
      <c r="AS12" s="52"/>
      <c r="AT12" s="52"/>
    </row>
    <row r="13" spans="1:46" s="20" customFormat="1" ht="49.5" customHeight="1" outlineLevel="1">
      <c r="A13" s="15">
        <v>9</v>
      </c>
      <c r="B13" s="14" t="s">
        <v>10</v>
      </c>
      <c r="C13" s="40">
        <v>140</v>
      </c>
      <c r="D13" s="40"/>
      <c r="E13" s="29">
        <v>100</v>
      </c>
      <c r="F13" s="32">
        <v>200</v>
      </c>
      <c r="G13" s="16">
        <f aca="true" t="shared" si="11" ref="G13:G29">F13/E13*100</f>
        <v>200</v>
      </c>
      <c r="H13" s="29">
        <v>369</v>
      </c>
      <c r="I13" s="32">
        <v>369</v>
      </c>
      <c r="J13" s="17">
        <f t="shared" si="2"/>
        <v>100</v>
      </c>
      <c r="K13" s="10">
        <f t="shared" si="3"/>
        <v>1320</v>
      </c>
      <c r="L13" s="18">
        <f t="shared" si="0"/>
        <v>829</v>
      </c>
      <c r="M13" s="18">
        <f t="shared" si="4"/>
        <v>62.803030303030305</v>
      </c>
      <c r="N13" s="29">
        <v>100</v>
      </c>
      <c r="O13" s="18"/>
      <c r="P13" s="17">
        <f t="shared" si="1"/>
        <v>0</v>
      </c>
      <c r="Q13" s="29">
        <v>369</v>
      </c>
      <c r="R13" s="32">
        <v>219</v>
      </c>
      <c r="S13" s="17">
        <f t="shared" si="5"/>
        <v>59.34959349593496</v>
      </c>
      <c r="T13" s="29">
        <v>851</v>
      </c>
      <c r="U13" s="17">
        <v>610</v>
      </c>
      <c r="V13" s="17">
        <f t="shared" si="6"/>
        <v>71.68037602820212</v>
      </c>
      <c r="W13" s="29">
        <v>950</v>
      </c>
      <c r="X13" s="17">
        <v>540</v>
      </c>
      <c r="Y13" s="17">
        <f t="shared" si="7"/>
        <v>56.84210526315789</v>
      </c>
      <c r="Z13" s="19">
        <v>555</v>
      </c>
      <c r="AA13" s="43">
        <f t="shared" si="10"/>
        <v>426</v>
      </c>
      <c r="AB13" s="44">
        <f t="shared" si="8"/>
        <v>76.75675675675676</v>
      </c>
      <c r="AC13" s="40">
        <v>146</v>
      </c>
      <c r="AD13" s="40">
        <v>200</v>
      </c>
      <c r="AE13" s="40"/>
      <c r="AF13" s="40"/>
      <c r="AG13" s="40">
        <v>20</v>
      </c>
      <c r="AH13" s="48">
        <v>60</v>
      </c>
      <c r="AI13" s="48"/>
      <c r="AJ13" s="48"/>
      <c r="AK13" s="53">
        <v>226</v>
      </c>
      <c r="AL13" s="52">
        <v>100</v>
      </c>
      <c r="AM13" s="55">
        <f t="shared" si="9"/>
        <v>44.24778761061947</v>
      </c>
      <c r="AN13" s="52"/>
      <c r="AO13" s="52"/>
      <c r="AP13" s="52"/>
      <c r="AQ13" s="63"/>
      <c r="AR13" s="52"/>
      <c r="AS13" s="52"/>
      <c r="AT13" s="52"/>
    </row>
    <row r="14" spans="1:46" s="20" customFormat="1" ht="49.5" customHeight="1" outlineLevel="1">
      <c r="A14" s="26">
        <v>10</v>
      </c>
      <c r="B14" s="14" t="s">
        <v>12</v>
      </c>
      <c r="C14" s="40">
        <v>450</v>
      </c>
      <c r="D14" s="40"/>
      <c r="E14" s="19">
        <v>0</v>
      </c>
      <c r="F14" s="16"/>
      <c r="G14" s="16">
        <v>0</v>
      </c>
      <c r="H14" s="19">
        <v>553</v>
      </c>
      <c r="I14" s="16">
        <v>450</v>
      </c>
      <c r="J14" s="17">
        <f t="shared" si="2"/>
        <v>81.374321880651</v>
      </c>
      <c r="K14" s="10">
        <f t="shared" si="3"/>
        <v>2705</v>
      </c>
      <c r="L14" s="18">
        <f t="shared" si="0"/>
        <v>1950</v>
      </c>
      <c r="M14" s="18">
        <f t="shared" si="4"/>
        <v>72.08872458410352</v>
      </c>
      <c r="N14" s="19">
        <v>0</v>
      </c>
      <c r="O14" s="18"/>
      <c r="P14" s="17">
        <v>0</v>
      </c>
      <c r="Q14" s="19">
        <v>553</v>
      </c>
      <c r="R14" s="16">
        <v>450</v>
      </c>
      <c r="S14" s="17">
        <f t="shared" si="5"/>
        <v>81.374321880651</v>
      </c>
      <c r="T14" s="19">
        <v>2152</v>
      </c>
      <c r="U14" s="17">
        <v>1500</v>
      </c>
      <c r="V14" s="17">
        <f t="shared" si="6"/>
        <v>69.70260223048327</v>
      </c>
      <c r="W14" s="19">
        <v>2150</v>
      </c>
      <c r="X14" s="17">
        <v>1200</v>
      </c>
      <c r="Y14" s="17">
        <f t="shared" si="7"/>
        <v>55.81395348837209</v>
      </c>
      <c r="Z14" s="19">
        <v>1531</v>
      </c>
      <c r="AA14" s="43">
        <f t="shared" si="10"/>
        <v>1016</v>
      </c>
      <c r="AB14" s="44">
        <f t="shared" si="8"/>
        <v>66.36185499673417</v>
      </c>
      <c r="AC14" s="40">
        <v>228</v>
      </c>
      <c r="AD14" s="40">
        <v>688</v>
      </c>
      <c r="AE14" s="40"/>
      <c r="AF14" s="40"/>
      <c r="AG14" s="40"/>
      <c r="AH14" s="48">
        <v>100</v>
      </c>
      <c r="AI14" s="48"/>
      <c r="AJ14" s="48"/>
      <c r="AK14" s="53">
        <v>231</v>
      </c>
      <c r="AL14" s="52">
        <v>175</v>
      </c>
      <c r="AM14" s="55">
        <f t="shared" si="9"/>
        <v>75.75757575757575</v>
      </c>
      <c r="AN14" s="52"/>
      <c r="AO14" s="52">
        <v>190</v>
      </c>
      <c r="AP14" s="52"/>
      <c r="AQ14" s="63"/>
      <c r="AR14" s="52"/>
      <c r="AS14" s="52"/>
      <c r="AT14" s="52"/>
    </row>
    <row r="15" spans="1:46" s="20" customFormat="1" ht="49.5" customHeight="1" outlineLevel="1">
      <c r="A15" s="15">
        <v>11</v>
      </c>
      <c r="B15" s="14" t="s">
        <v>11</v>
      </c>
      <c r="C15" s="40">
        <v>100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f aca="true" t="shared" si="12" ref="K15:L17">N15+Q15+T15</f>
        <v>1340</v>
      </c>
      <c r="L15" s="18">
        <f t="shared" si="12"/>
        <v>1298</v>
      </c>
      <c r="M15" s="18">
        <f>L15/K15*100</f>
        <v>96.86567164179104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842</v>
      </c>
      <c r="U15" s="17">
        <v>800</v>
      </c>
      <c r="V15" s="17">
        <f>U15/T15*100</f>
        <v>95.01187648456056</v>
      </c>
      <c r="W15" s="19">
        <v>840</v>
      </c>
      <c r="X15" s="17">
        <v>450</v>
      </c>
      <c r="Y15" s="17">
        <f>X15/W15*100</f>
        <v>53.57142857142857</v>
      </c>
      <c r="Z15" s="29">
        <v>530</v>
      </c>
      <c r="AA15" s="43">
        <f t="shared" si="10"/>
        <v>321</v>
      </c>
      <c r="AB15" s="44">
        <f>AA15/Z15*100</f>
        <v>60.56603773584905</v>
      </c>
      <c r="AC15" s="40">
        <v>36</v>
      </c>
      <c r="AD15" s="40">
        <v>255</v>
      </c>
      <c r="AE15" s="40">
        <v>30</v>
      </c>
      <c r="AF15" s="40"/>
      <c r="AG15" s="40"/>
      <c r="AH15" s="48"/>
      <c r="AI15" s="48"/>
      <c r="AJ15" s="48"/>
      <c r="AK15" s="53">
        <v>98</v>
      </c>
      <c r="AL15" s="52"/>
      <c r="AM15" s="55">
        <f t="shared" si="9"/>
        <v>0</v>
      </c>
      <c r="AN15" s="52"/>
      <c r="AO15" s="52"/>
      <c r="AP15" s="52"/>
      <c r="AQ15" s="63"/>
      <c r="AR15" s="52"/>
      <c r="AS15" s="52"/>
      <c r="AT15" s="52"/>
    </row>
    <row r="16" spans="1:46" s="20" customFormat="1" ht="49.5" customHeight="1" outlineLevel="1">
      <c r="A16" s="15">
        <v>12</v>
      </c>
      <c r="B16" s="14" t="s">
        <v>8</v>
      </c>
      <c r="C16" s="40">
        <v>120</v>
      </c>
      <c r="D16" s="40"/>
      <c r="E16" s="19">
        <v>0</v>
      </c>
      <c r="F16" s="16"/>
      <c r="G16" s="16">
        <v>0</v>
      </c>
      <c r="H16" s="19">
        <v>33</v>
      </c>
      <c r="I16" s="16">
        <v>30</v>
      </c>
      <c r="J16" s="17">
        <f>I16/H16*100</f>
        <v>90.9090909090909</v>
      </c>
      <c r="K16" s="10">
        <v>1128</v>
      </c>
      <c r="L16" s="18">
        <f t="shared" si="12"/>
        <v>730</v>
      </c>
      <c r="M16" s="18">
        <f>L16/K16*100</f>
        <v>64.71631205673759</v>
      </c>
      <c r="N16" s="19">
        <v>0</v>
      </c>
      <c r="O16" s="18"/>
      <c r="P16" s="17">
        <v>0</v>
      </c>
      <c r="Q16" s="19">
        <v>33</v>
      </c>
      <c r="R16" s="16">
        <v>30</v>
      </c>
      <c r="S16" s="17">
        <f>R16/Q16*100</f>
        <v>90.9090909090909</v>
      </c>
      <c r="T16" s="18">
        <v>1095</v>
      </c>
      <c r="U16" s="17">
        <v>700</v>
      </c>
      <c r="V16" s="17">
        <f>U16/T16*100</f>
        <v>63.926940639269404</v>
      </c>
      <c r="W16" s="18">
        <v>1010</v>
      </c>
      <c r="X16" s="17">
        <v>460</v>
      </c>
      <c r="Y16" s="17">
        <f>X16/W16*100</f>
        <v>45.54455445544555</v>
      </c>
      <c r="Z16" s="18">
        <v>1023</v>
      </c>
      <c r="AA16" s="43">
        <f t="shared" si="10"/>
        <v>384</v>
      </c>
      <c r="AB16" s="44">
        <f>AA16/Z16*100</f>
        <v>37.5366568914956</v>
      </c>
      <c r="AC16" s="40">
        <v>42</v>
      </c>
      <c r="AD16" s="40">
        <v>342</v>
      </c>
      <c r="AE16" s="40"/>
      <c r="AF16" s="40"/>
      <c r="AG16" s="40"/>
      <c r="AH16" s="48"/>
      <c r="AI16" s="48"/>
      <c r="AJ16" s="48"/>
      <c r="AK16" s="53">
        <v>0</v>
      </c>
      <c r="AL16" s="52"/>
      <c r="AM16" s="55">
        <v>0</v>
      </c>
      <c r="AN16" s="52"/>
      <c r="AO16" s="52"/>
      <c r="AP16" s="52"/>
      <c r="AQ16" s="52">
        <v>43</v>
      </c>
      <c r="AR16" s="52"/>
      <c r="AS16" s="52"/>
      <c r="AT16" s="52"/>
    </row>
    <row r="17" spans="1:46" s="20" customFormat="1" ht="49.5" customHeight="1" outlineLevel="1">
      <c r="A17" s="26">
        <v>13</v>
      </c>
      <c r="B17" s="31" t="s">
        <v>3</v>
      </c>
      <c r="C17" s="35">
        <v>90</v>
      </c>
      <c r="D17" s="35">
        <v>600</v>
      </c>
      <c r="E17" s="29">
        <v>225</v>
      </c>
      <c r="F17" s="32">
        <v>200</v>
      </c>
      <c r="G17" s="16">
        <f>F17/E17*100</f>
        <v>88.88888888888889</v>
      </c>
      <c r="H17" s="29">
        <v>293</v>
      </c>
      <c r="I17" s="32"/>
      <c r="J17" s="17">
        <f>I17/H17*100</f>
        <v>0</v>
      </c>
      <c r="K17" s="10">
        <v>1400</v>
      </c>
      <c r="L17" s="18">
        <f t="shared" si="12"/>
        <v>470</v>
      </c>
      <c r="M17" s="18">
        <f>L17/K17*100</f>
        <v>33.57142857142857</v>
      </c>
      <c r="N17" s="29">
        <v>225</v>
      </c>
      <c r="O17" s="18">
        <v>130</v>
      </c>
      <c r="P17" s="17">
        <f>O17/N17*100</f>
        <v>57.77777777777777</v>
      </c>
      <c r="Q17" s="29">
        <v>293</v>
      </c>
      <c r="R17" s="32"/>
      <c r="S17" s="17">
        <f>R17/Q17*100</f>
        <v>0</v>
      </c>
      <c r="T17" s="19">
        <v>882</v>
      </c>
      <c r="U17" s="17">
        <v>340</v>
      </c>
      <c r="V17" s="17">
        <f>U17/T17*100</f>
        <v>38.54875283446712</v>
      </c>
      <c r="W17" s="19">
        <v>880</v>
      </c>
      <c r="X17" s="17">
        <v>320</v>
      </c>
      <c r="Y17" s="17">
        <f>X17/W17*100</f>
        <v>36.36363636363637</v>
      </c>
      <c r="Z17" s="29">
        <v>592</v>
      </c>
      <c r="AA17" s="43">
        <f t="shared" si="10"/>
        <v>305</v>
      </c>
      <c r="AB17" s="44">
        <f>AA17/Z17*100</f>
        <v>51.520270270270274</v>
      </c>
      <c r="AC17" s="40">
        <v>305</v>
      </c>
      <c r="AD17" s="40"/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63"/>
      <c r="AR17" s="52">
        <v>240</v>
      </c>
      <c r="AS17" s="52">
        <v>7</v>
      </c>
      <c r="AT17" s="55">
        <f>AS17/AR17*100</f>
        <v>2.9166666666666665</v>
      </c>
    </row>
    <row r="18" spans="1:46" s="21" customFormat="1" ht="49.5" customHeight="1">
      <c r="A18" s="15">
        <v>14</v>
      </c>
      <c r="B18" s="14" t="s">
        <v>18</v>
      </c>
      <c r="C18" s="40">
        <v>200</v>
      </c>
      <c r="D18" s="40"/>
      <c r="E18" s="19">
        <v>400</v>
      </c>
      <c r="F18" s="16">
        <v>400</v>
      </c>
      <c r="G18" s="16">
        <f t="shared" si="11"/>
        <v>100</v>
      </c>
      <c r="H18" s="19">
        <v>695</v>
      </c>
      <c r="I18" s="16">
        <v>150</v>
      </c>
      <c r="J18" s="17">
        <f t="shared" si="2"/>
        <v>21.58273381294964</v>
      </c>
      <c r="K18" s="10">
        <f t="shared" si="3"/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550</v>
      </c>
      <c r="Y18" s="17">
        <f t="shared" si="7"/>
        <v>64.70588235294117</v>
      </c>
      <c r="Z18" s="19">
        <v>600</v>
      </c>
      <c r="AA18" s="43">
        <f t="shared" si="10"/>
        <v>520</v>
      </c>
      <c r="AB18" s="44">
        <f t="shared" si="8"/>
        <v>86.66666666666667</v>
      </c>
      <c r="AC18" s="40">
        <v>200</v>
      </c>
      <c r="AD18" s="40">
        <v>120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100</v>
      </c>
      <c r="AM18" s="55">
        <f t="shared" si="9"/>
        <v>66.66666666666666</v>
      </c>
      <c r="AN18" s="56"/>
      <c r="AO18" s="56">
        <v>100</v>
      </c>
      <c r="AP18" s="56"/>
      <c r="AQ18" s="64"/>
      <c r="AR18" s="53"/>
      <c r="AS18" s="53"/>
      <c r="AT18" s="55"/>
    </row>
    <row r="19" spans="1:46" s="21" customFormat="1" ht="49.5" customHeight="1">
      <c r="A19" s="15">
        <v>15</v>
      </c>
      <c r="B19" s="14" t="s">
        <v>27</v>
      </c>
      <c r="C19" s="40">
        <v>200</v>
      </c>
      <c r="D19" s="40"/>
      <c r="E19" s="19">
        <v>188</v>
      </c>
      <c r="F19" s="16">
        <v>188</v>
      </c>
      <c r="G19" s="16">
        <f t="shared" si="11"/>
        <v>100</v>
      </c>
      <c r="H19" s="19">
        <v>0</v>
      </c>
      <c r="I19" s="16"/>
      <c r="J19" s="17">
        <v>0</v>
      </c>
      <c r="K19" s="10">
        <v>994</v>
      </c>
      <c r="L19" s="18">
        <f t="shared" si="0"/>
        <v>838</v>
      </c>
      <c r="M19" s="18">
        <f t="shared" si="4"/>
        <v>84.30583501006036</v>
      </c>
      <c r="N19" s="19">
        <v>188</v>
      </c>
      <c r="O19" s="18">
        <v>188</v>
      </c>
      <c r="P19" s="17">
        <f t="shared" si="1"/>
        <v>100</v>
      </c>
      <c r="Q19" s="19">
        <v>0</v>
      </c>
      <c r="R19" s="16"/>
      <c r="S19" s="17">
        <v>0</v>
      </c>
      <c r="T19" s="19">
        <v>806</v>
      </c>
      <c r="U19" s="17">
        <v>650</v>
      </c>
      <c r="V19" s="17">
        <f t="shared" si="6"/>
        <v>80.64516129032258</v>
      </c>
      <c r="W19" s="19">
        <v>810</v>
      </c>
      <c r="X19" s="17">
        <v>250</v>
      </c>
      <c r="Y19" s="17">
        <f t="shared" si="7"/>
        <v>30.864197530864196</v>
      </c>
      <c r="Z19" s="19">
        <v>806</v>
      </c>
      <c r="AA19" s="43">
        <f t="shared" si="10"/>
        <v>170</v>
      </c>
      <c r="AB19" s="44">
        <f t="shared" si="8"/>
        <v>21.09181141439206</v>
      </c>
      <c r="AC19" s="40"/>
      <c r="AD19" s="40">
        <v>170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64"/>
      <c r="AR19" s="53"/>
      <c r="AS19" s="53"/>
      <c r="AT19" s="55"/>
    </row>
    <row r="20" spans="1:46" s="21" customFormat="1" ht="49.5" customHeight="1">
      <c r="A20" s="22"/>
      <c r="B20" s="23" t="s">
        <v>17</v>
      </c>
      <c r="C20" s="45">
        <f>SUM(C5:C19)</f>
        <v>3300</v>
      </c>
      <c r="D20" s="18">
        <f>SUM(D5:D19)</f>
        <v>600</v>
      </c>
      <c r="E20" s="18">
        <f>SUM(E5:E19)</f>
        <v>2442</v>
      </c>
      <c r="F20" s="18">
        <f>SUM(F5:F19)</f>
        <v>2317</v>
      </c>
      <c r="G20" s="19">
        <f t="shared" si="11"/>
        <v>94.88124488124488</v>
      </c>
      <c r="H20" s="18">
        <f>SUM(H5:H19)</f>
        <v>5743</v>
      </c>
      <c r="I20" s="18">
        <f>SUM(I5:I19)</f>
        <v>3360</v>
      </c>
      <c r="J20" s="18">
        <f t="shared" si="2"/>
        <v>58.50600731325092</v>
      </c>
      <c r="K20" s="10">
        <v>26959</v>
      </c>
      <c r="L20" s="18">
        <f t="shared" si="0"/>
        <v>20299</v>
      </c>
      <c r="M20" s="18">
        <f t="shared" si="4"/>
        <v>75.29581957787752</v>
      </c>
      <c r="N20" s="18">
        <f>SUM(N5:N19)</f>
        <v>2362</v>
      </c>
      <c r="O20" s="18">
        <f>SUM(O5:O19)</f>
        <v>1927</v>
      </c>
      <c r="P20" s="18">
        <f t="shared" si="1"/>
        <v>81.58340389500424</v>
      </c>
      <c r="Q20" s="18">
        <f>SUM(Q5:Q19)</f>
        <v>5743</v>
      </c>
      <c r="R20" s="18">
        <f>SUM(R5:R19)</f>
        <v>5150</v>
      </c>
      <c r="S20" s="18">
        <f t="shared" si="5"/>
        <v>89.67438620929828</v>
      </c>
      <c r="T20" s="18">
        <f>SUM(T5:T19)</f>
        <v>18754</v>
      </c>
      <c r="U20" s="18">
        <f>SUM(U5:U19)</f>
        <v>13222</v>
      </c>
      <c r="V20" s="18">
        <f t="shared" si="6"/>
        <v>70.50229284419324</v>
      </c>
      <c r="W20" s="18">
        <f>SUM(W5:W19)</f>
        <v>17750</v>
      </c>
      <c r="X20" s="18">
        <f>SUM(X5:X19)</f>
        <v>9864</v>
      </c>
      <c r="Y20" s="18">
        <f t="shared" si="7"/>
        <v>55.5718309859155</v>
      </c>
      <c r="Z20" s="18">
        <f>SUM(Z5:Z19)</f>
        <v>13125</v>
      </c>
      <c r="AA20" s="18">
        <f>SUM(AA5:AA19)</f>
        <v>8017</v>
      </c>
      <c r="AB20" s="58">
        <f t="shared" si="8"/>
        <v>61.08190476190476</v>
      </c>
      <c r="AC20" s="18">
        <f aca="true" t="shared" si="13" ref="AC20:AJ20">SUM(AC5:AC19)</f>
        <v>3402</v>
      </c>
      <c r="AD20" s="18">
        <f t="shared" si="13"/>
        <v>3370</v>
      </c>
      <c r="AE20" s="18">
        <f t="shared" si="13"/>
        <v>480</v>
      </c>
      <c r="AF20" s="18">
        <f t="shared" si="13"/>
        <v>0</v>
      </c>
      <c r="AG20" s="18">
        <f t="shared" si="13"/>
        <v>110</v>
      </c>
      <c r="AH20" s="49">
        <f t="shared" si="13"/>
        <v>520</v>
      </c>
      <c r="AI20" s="49">
        <f t="shared" si="13"/>
        <v>75</v>
      </c>
      <c r="AJ20" s="49">
        <f t="shared" si="13"/>
        <v>60</v>
      </c>
      <c r="AK20" s="53">
        <f>SUM(AK5:AK19)</f>
        <v>3065</v>
      </c>
      <c r="AL20" s="53">
        <f>SUM(AL5:AL19)</f>
        <v>1220</v>
      </c>
      <c r="AM20" s="59">
        <f t="shared" si="9"/>
        <v>39.8042414355628</v>
      </c>
      <c r="AN20" s="53">
        <f>SUM(AN5:AN19)</f>
        <v>72</v>
      </c>
      <c r="AO20" s="53">
        <f>SUM(AO5:AO19)</f>
        <v>500</v>
      </c>
      <c r="AP20" s="53">
        <f>SUM(AP5:AP19)</f>
        <v>150</v>
      </c>
      <c r="AQ20" s="53">
        <f>SUM(AQ5:AQ19)</f>
        <v>43</v>
      </c>
      <c r="AR20" s="53">
        <v>240</v>
      </c>
      <c r="AS20" s="53">
        <f>SUM(AS5:AS19)</f>
        <v>7</v>
      </c>
      <c r="AT20" s="59">
        <f aca="true" t="shared" si="14" ref="AT18:AT29">AS20/AR20*100</f>
        <v>2.9166666666666665</v>
      </c>
    </row>
    <row r="21" spans="1:46" s="21" customFormat="1" ht="49.5" customHeight="1">
      <c r="A21" s="22"/>
      <c r="B21" s="14" t="s">
        <v>39</v>
      </c>
      <c r="C21" s="40">
        <v>120</v>
      </c>
      <c r="D21" s="18">
        <v>30</v>
      </c>
      <c r="E21" s="18">
        <v>130</v>
      </c>
      <c r="F21" s="17">
        <v>130</v>
      </c>
      <c r="G21" s="16">
        <f t="shared" si="11"/>
        <v>100</v>
      </c>
      <c r="H21" s="18">
        <v>9</v>
      </c>
      <c r="I21" s="17">
        <v>9</v>
      </c>
      <c r="J21" s="17">
        <f t="shared" si="2"/>
        <v>100</v>
      </c>
      <c r="K21" s="10">
        <f>N21+Q21+T21</f>
        <v>780</v>
      </c>
      <c r="L21" s="18">
        <f t="shared" si="0"/>
        <v>739</v>
      </c>
      <c r="M21" s="18">
        <f t="shared" si="4"/>
        <v>94.74358974358974</v>
      </c>
      <c r="N21" s="18">
        <v>130</v>
      </c>
      <c r="O21" s="17">
        <v>130</v>
      </c>
      <c r="P21" s="17">
        <f t="shared" si="1"/>
        <v>100</v>
      </c>
      <c r="Q21" s="18">
        <v>9</v>
      </c>
      <c r="R21" s="17">
        <v>9</v>
      </c>
      <c r="S21" s="17">
        <f t="shared" si="5"/>
        <v>100</v>
      </c>
      <c r="T21" s="18">
        <v>641</v>
      </c>
      <c r="U21" s="17">
        <v>600</v>
      </c>
      <c r="V21" s="17">
        <f t="shared" si="6"/>
        <v>93.60374414976599</v>
      </c>
      <c r="W21" s="18">
        <v>640</v>
      </c>
      <c r="X21" s="17">
        <v>400</v>
      </c>
      <c r="Y21" s="17">
        <f t="shared" si="7"/>
        <v>62.5</v>
      </c>
      <c r="Z21" s="18">
        <v>616</v>
      </c>
      <c r="AA21" s="18">
        <f>AC21+AD21+AE21+AF21+AG21+AH21</f>
        <v>360</v>
      </c>
      <c r="AB21" s="44">
        <f t="shared" si="8"/>
        <v>58.44155844155844</v>
      </c>
      <c r="AC21" s="17">
        <v>150</v>
      </c>
      <c r="AD21" s="17">
        <v>100</v>
      </c>
      <c r="AE21" s="17"/>
      <c r="AF21" s="17"/>
      <c r="AG21" s="17"/>
      <c r="AH21" s="65">
        <v>110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64"/>
      <c r="AR21" s="53">
        <v>25</v>
      </c>
      <c r="AS21" s="53"/>
      <c r="AT21" s="55">
        <f t="shared" si="14"/>
        <v>0</v>
      </c>
    </row>
    <row r="22" spans="1:46" s="21" customFormat="1" ht="49.5" customHeight="1">
      <c r="A22" s="22"/>
      <c r="B22" s="14" t="s">
        <v>40</v>
      </c>
      <c r="C22" s="40">
        <v>20</v>
      </c>
      <c r="D22" s="18"/>
      <c r="E22" s="18">
        <v>200</v>
      </c>
      <c r="F22" s="17">
        <v>300</v>
      </c>
      <c r="G22" s="16">
        <f t="shared" si="11"/>
        <v>150</v>
      </c>
      <c r="H22" s="18">
        <v>400</v>
      </c>
      <c r="I22" s="18"/>
      <c r="J22" s="17">
        <v>0</v>
      </c>
      <c r="K22" s="10">
        <f>N22+Q22+T22</f>
        <v>1600</v>
      </c>
      <c r="L22" s="18">
        <f t="shared" si="0"/>
        <v>1190</v>
      </c>
      <c r="M22" s="18">
        <f t="shared" si="4"/>
        <v>74.375</v>
      </c>
      <c r="N22" s="18">
        <v>200</v>
      </c>
      <c r="O22" s="17">
        <v>300</v>
      </c>
      <c r="P22" s="17">
        <f t="shared" si="1"/>
        <v>150</v>
      </c>
      <c r="Q22" s="18">
        <v>400</v>
      </c>
      <c r="R22" s="17">
        <v>290</v>
      </c>
      <c r="S22" s="17">
        <f t="shared" si="5"/>
        <v>72.5</v>
      </c>
      <c r="T22" s="18">
        <v>1000</v>
      </c>
      <c r="U22" s="17">
        <v>600</v>
      </c>
      <c r="V22" s="17">
        <f t="shared" si="6"/>
        <v>60</v>
      </c>
      <c r="W22" s="18">
        <v>1000</v>
      </c>
      <c r="X22" s="40">
        <v>160</v>
      </c>
      <c r="Y22" s="17">
        <f t="shared" si="7"/>
        <v>16</v>
      </c>
      <c r="Z22" s="45">
        <v>550</v>
      </c>
      <c r="AA22" s="18">
        <f aca="true" t="shared" si="15" ref="AA22:AA27">AC22+AD22+AE22+AF22+AG22+AH22</f>
        <v>60</v>
      </c>
      <c r="AB22" s="44">
        <f t="shared" si="8"/>
        <v>10.909090909090908</v>
      </c>
      <c r="AC22" s="40"/>
      <c r="AD22" s="40">
        <v>60</v>
      </c>
      <c r="AE22" s="40"/>
      <c r="AF22" s="40"/>
      <c r="AG22" s="40"/>
      <c r="AH22" s="48"/>
      <c r="AI22" s="48"/>
      <c r="AJ22" s="50"/>
      <c r="AK22" s="53">
        <v>219</v>
      </c>
      <c r="AL22" s="53"/>
      <c r="AM22" s="55">
        <f t="shared" si="9"/>
        <v>0</v>
      </c>
      <c r="AN22" s="56"/>
      <c r="AO22" s="56"/>
      <c r="AP22" s="56"/>
      <c r="AQ22" s="64"/>
      <c r="AR22" s="53">
        <v>1</v>
      </c>
      <c r="AS22" s="53"/>
      <c r="AT22" s="55">
        <f t="shared" si="14"/>
        <v>0</v>
      </c>
    </row>
    <row r="23" spans="1:46" s="21" customFormat="1" ht="49.5" customHeight="1">
      <c r="A23" s="22"/>
      <c r="B23" s="14" t="s">
        <v>41</v>
      </c>
      <c r="C23" s="40">
        <v>80</v>
      </c>
      <c r="D23" s="18"/>
      <c r="E23" s="18">
        <v>80</v>
      </c>
      <c r="F23" s="18">
        <v>80</v>
      </c>
      <c r="G23" s="16">
        <f t="shared" si="11"/>
        <v>100</v>
      </c>
      <c r="H23" s="18">
        <v>10</v>
      </c>
      <c r="I23" s="18"/>
      <c r="J23" s="17">
        <v>0</v>
      </c>
      <c r="K23" s="10">
        <v>526</v>
      </c>
      <c r="L23" s="18">
        <f t="shared" si="0"/>
        <v>390</v>
      </c>
      <c r="M23" s="18">
        <f t="shared" si="4"/>
        <v>74.1444866920152</v>
      </c>
      <c r="N23" s="18">
        <v>80</v>
      </c>
      <c r="O23" s="17">
        <v>80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436</v>
      </c>
      <c r="U23" s="17">
        <v>300</v>
      </c>
      <c r="V23" s="17">
        <f t="shared" si="6"/>
        <v>68.80733944954129</v>
      </c>
      <c r="W23" s="18">
        <v>440</v>
      </c>
      <c r="X23" s="46">
        <v>250</v>
      </c>
      <c r="Y23" s="17">
        <f t="shared" si="7"/>
        <v>56.81818181818182</v>
      </c>
      <c r="Z23" s="46">
        <v>436</v>
      </c>
      <c r="AA23" s="18">
        <f t="shared" si="15"/>
        <v>230</v>
      </c>
      <c r="AB23" s="44">
        <f t="shared" si="8"/>
        <v>52.752293577981646</v>
      </c>
      <c r="AC23" s="46">
        <v>200</v>
      </c>
      <c r="AD23" s="46">
        <v>30</v>
      </c>
      <c r="AE23" s="46"/>
      <c r="AF23" s="46"/>
      <c r="AG23" s="46"/>
      <c r="AH23" s="51"/>
      <c r="AI23" s="51"/>
      <c r="AJ23" s="51"/>
      <c r="AK23" s="53"/>
      <c r="AL23" s="53"/>
      <c r="AM23" s="55">
        <v>0</v>
      </c>
      <c r="AN23" s="56"/>
      <c r="AO23" s="56"/>
      <c r="AP23" s="56"/>
      <c r="AQ23" s="64"/>
      <c r="AR23" s="53"/>
      <c r="AS23" s="53"/>
      <c r="AT23" s="55"/>
    </row>
    <row r="24" spans="1:46" s="21" customFormat="1" ht="49.5" customHeight="1">
      <c r="A24" s="22"/>
      <c r="B24" s="14" t="s">
        <v>30</v>
      </c>
      <c r="C24" s="40">
        <v>150</v>
      </c>
      <c r="D24" s="18"/>
      <c r="E24" s="18">
        <v>50</v>
      </c>
      <c r="F24" s="18">
        <v>50</v>
      </c>
      <c r="G24" s="16">
        <f t="shared" si="11"/>
        <v>100</v>
      </c>
      <c r="H24" s="18">
        <v>180</v>
      </c>
      <c r="I24" s="18"/>
      <c r="J24" s="17">
        <v>0</v>
      </c>
      <c r="K24" s="10">
        <f>N24+Q24+T24</f>
        <v>1080</v>
      </c>
      <c r="L24" s="18">
        <f t="shared" si="0"/>
        <v>1040</v>
      </c>
      <c r="M24" s="18">
        <f t="shared" si="4"/>
        <v>96.29629629629629</v>
      </c>
      <c r="N24" s="18">
        <v>50</v>
      </c>
      <c r="O24" s="17">
        <v>50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850</v>
      </c>
      <c r="U24" s="17">
        <v>810</v>
      </c>
      <c r="V24" s="17">
        <f t="shared" si="6"/>
        <v>95.29411764705881</v>
      </c>
      <c r="W24" s="18">
        <v>850</v>
      </c>
      <c r="X24" s="46">
        <v>450</v>
      </c>
      <c r="Y24" s="17">
        <f t="shared" si="7"/>
        <v>52.94117647058824</v>
      </c>
      <c r="Z24" s="46">
        <v>830</v>
      </c>
      <c r="AA24" s="18">
        <f t="shared" si="15"/>
        <v>430</v>
      </c>
      <c r="AB24" s="44">
        <f t="shared" si="8"/>
        <v>51.80722891566265</v>
      </c>
      <c r="AC24" s="46">
        <v>65</v>
      </c>
      <c r="AD24" s="46">
        <v>365</v>
      </c>
      <c r="AE24" s="46"/>
      <c r="AF24" s="46"/>
      <c r="AG24" s="46"/>
      <c r="AH24" s="51"/>
      <c r="AI24" s="51"/>
      <c r="AJ24" s="51"/>
      <c r="AK24" s="53">
        <v>20</v>
      </c>
      <c r="AL24" s="53"/>
      <c r="AM24" s="55">
        <f t="shared" si="9"/>
        <v>0</v>
      </c>
      <c r="AN24" s="56"/>
      <c r="AO24" s="56"/>
      <c r="AP24" s="56"/>
      <c r="AQ24" s="64"/>
      <c r="AR24" s="53"/>
      <c r="AS24" s="53"/>
      <c r="AT24" s="55"/>
    </row>
    <row r="25" spans="1:46" s="21" customFormat="1" ht="49.5" customHeight="1">
      <c r="A25" s="22"/>
      <c r="B25" s="14" t="s">
        <v>42</v>
      </c>
      <c r="C25" s="40">
        <v>10</v>
      </c>
      <c r="D25" s="18"/>
      <c r="E25" s="18">
        <v>190</v>
      </c>
      <c r="F25" s="18">
        <v>100</v>
      </c>
      <c r="G25" s="16">
        <f t="shared" si="11"/>
        <v>52.63157894736842</v>
      </c>
      <c r="H25" s="18"/>
      <c r="I25" s="18"/>
      <c r="J25" s="17">
        <v>0</v>
      </c>
      <c r="K25" s="10">
        <f>N25+Q25+T25</f>
        <v>639</v>
      </c>
      <c r="L25" s="18">
        <f t="shared" si="0"/>
        <v>499</v>
      </c>
      <c r="M25" s="18">
        <f t="shared" si="4"/>
        <v>78.09076682316119</v>
      </c>
      <c r="N25" s="18">
        <v>190</v>
      </c>
      <c r="O25" s="18">
        <v>50</v>
      </c>
      <c r="P25" s="17">
        <f t="shared" si="1"/>
        <v>26.31578947368421</v>
      </c>
      <c r="Q25" s="18"/>
      <c r="R25" s="17"/>
      <c r="S25" s="17">
        <v>0</v>
      </c>
      <c r="T25" s="18">
        <v>449</v>
      </c>
      <c r="U25" s="17">
        <v>449</v>
      </c>
      <c r="V25" s="17">
        <f t="shared" si="6"/>
        <v>100</v>
      </c>
      <c r="W25" s="18">
        <v>450</v>
      </c>
      <c r="X25" s="46">
        <v>80</v>
      </c>
      <c r="Y25" s="17">
        <f t="shared" si="7"/>
        <v>17.77777777777778</v>
      </c>
      <c r="Z25" s="46">
        <v>373</v>
      </c>
      <c r="AA25" s="18">
        <f t="shared" si="15"/>
        <v>75</v>
      </c>
      <c r="AB25" s="44">
        <f t="shared" si="8"/>
        <v>20.10723860589812</v>
      </c>
      <c r="AC25" s="46"/>
      <c r="AD25" s="46">
        <v>40</v>
      </c>
      <c r="AE25" s="46"/>
      <c r="AF25" s="46"/>
      <c r="AG25" s="46"/>
      <c r="AH25" s="51">
        <v>35</v>
      </c>
      <c r="AI25" s="51"/>
      <c r="AJ25" s="51"/>
      <c r="AK25" s="53">
        <v>25</v>
      </c>
      <c r="AL25" s="53"/>
      <c r="AM25" s="55">
        <f t="shared" si="9"/>
        <v>0</v>
      </c>
      <c r="AN25" s="56"/>
      <c r="AO25" s="56"/>
      <c r="AP25" s="56"/>
      <c r="AQ25" s="64"/>
      <c r="AR25" s="53">
        <v>1</v>
      </c>
      <c r="AS25" s="53"/>
      <c r="AT25" s="55">
        <f t="shared" si="14"/>
        <v>0</v>
      </c>
    </row>
    <row r="26" spans="1:46" s="21" customFormat="1" ht="49.5" customHeight="1">
      <c r="A26" s="22"/>
      <c r="B26" s="14" t="s">
        <v>43</v>
      </c>
      <c r="C26" s="40">
        <v>30</v>
      </c>
      <c r="D26" s="18"/>
      <c r="E26" s="18">
        <v>200</v>
      </c>
      <c r="F26" s="18"/>
      <c r="G26" s="16">
        <f t="shared" si="11"/>
        <v>0</v>
      </c>
      <c r="H26" s="18">
        <v>30</v>
      </c>
      <c r="I26" s="18"/>
      <c r="J26" s="17">
        <v>0</v>
      </c>
      <c r="K26" s="10">
        <f>N26+Q26+T26</f>
        <v>789</v>
      </c>
      <c r="L26" s="18">
        <f t="shared" si="0"/>
        <v>589</v>
      </c>
      <c r="M26" s="18">
        <f t="shared" si="4"/>
        <v>74.65145754119138</v>
      </c>
      <c r="N26" s="18">
        <v>200</v>
      </c>
      <c r="O26" s="18"/>
      <c r="P26" s="17">
        <f t="shared" si="1"/>
        <v>0</v>
      </c>
      <c r="Q26" s="18">
        <v>30</v>
      </c>
      <c r="R26" s="17">
        <v>30</v>
      </c>
      <c r="S26" s="17">
        <f t="shared" si="5"/>
        <v>100</v>
      </c>
      <c r="T26" s="18">
        <v>559</v>
      </c>
      <c r="U26" s="17">
        <v>559</v>
      </c>
      <c r="V26" s="17">
        <f t="shared" si="6"/>
        <v>100</v>
      </c>
      <c r="W26" s="18">
        <v>560</v>
      </c>
      <c r="X26" s="46">
        <v>150</v>
      </c>
      <c r="Y26" s="17">
        <f t="shared" si="7"/>
        <v>26.785714285714285</v>
      </c>
      <c r="Z26" s="46">
        <v>558</v>
      </c>
      <c r="AA26" s="18">
        <f t="shared" si="15"/>
        <v>120</v>
      </c>
      <c r="AB26" s="44">
        <f t="shared" si="8"/>
        <v>21.50537634408602</v>
      </c>
      <c r="AC26" s="46"/>
      <c r="AD26" s="46">
        <v>70</v>
      </c>
      <c r="AE26" s="46"/>
      <c r="AF26" s="46"/>
      <c r="AG26" s="46"/>
      <c r="AH26" s="51">
        <v>50</v>
      </c>
      <c r="AI26" s="51"/>
      <c r="AJ26" s="51"/>
      <c r="AK26" s="53"/>
      <c r="AL26" s="53"/>
      <c r="AM26" s="55">
        <v>0</v>
      </c>
      <c r="AN26" s="56"/>
      <c r="AO26" s="56"/>
      <c r="AP26" s="56"/>
      <c r="AQ26" s="64"/>
      <c r="AR26" s="53">
        <v>1</v>
      </c>
      <c r="AS26" s="53"/>
      <c r="AT26" s="55">
        <f t="shared" si="14"/>
        <v>0</v>
      </c>
    </row>
    <row r="27" spans="1:46" s="21" customFormat="1" ht="49.5" customHeight="1">
      <c r="A27" s="22"/>
      <c r="B27" s="14" t="s">
        <v>44</v>
      </c>
      <c r="C27" s="40">
        <v>50</v>
      </c>
      <c r="D27" s="18"/>
      <c r="E27" s="18">
        <v>0</v>
      </c>
      <c r="F27" s="18"/>
      <c r="G27" s="16">
        <v>0</v>
      </c>
      <c r="H27" s="18">
        <v>39</v>
      </c>
      <c r="I27" s="18"/>
      <c r="J27" s="17">
        <v>0</v>
      </c>
      <c r="K27" s="10">
        <v>516</v>
      </c>
      <c r="L27" s="18">
        <f t="shared" si="0"/>
        <v>308</v>
      </c>
      <c r="M27" s="18">
        <f t="shared" si="4"/>
        <v>59.68992248062015</v>
      </c>
      <c r="N27" s="18">
        <v>0</v>
      </c>
      <c r="O27" s="18"/>
      <c r="P27" s="17">
        <v>0</v>
      </c>
      <c r="Q27" s="18">
        <v>39</v>
      </c>
      <c r="R27" s="18"/>
      <c r="S27" s="17">
        <f t="shared" si="5"/>
        <v>0</v>
      </c>
      <c r="T27" s="18">
        <v>477</v>
      </c>
      <c r="U27" s="17">
        <v>308</v>
      </c>
      <c r="V27" s="17">
        <f t="shared" si="6"/>
        <v>64.57023060796647</v>
      </c>
      <c r="W27" s="18">
        <v>480</v>
      </c>
      <c r="X27" s="46">
        <v>150</v>
      </c>
      <c r="Y27" s="17">
        <f t="shared" si="7"/>
        <v>31.25</v>
      </c>
      <c r="Z27" s="46">
        <v>280</v>
      </c>
      <c r="AA27" s="18">
        <f t="shared" si="15"/>
        <v>135</v>
      </c>
      <c r="AB27" s="44">
        <f t="shared" si="8"/>
        <v>48.214285714285715</v>
      </c>
      <c r="AC27" s="46">
        <v>135</v>
      </c>
      <c r="AD27" s="46"/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64"/>
      <c r="AR27" s="53">
        <v>0</v>
      </c>
      <c r="AS27" s="53"/>
      <c r="AT27" s="55"/>
    </row>
    <row r="28" spans="1:46" s="36" customFormat="1" ht="49.5" customHeight="1" outlineLevel="1">
      <c r="A28" s="33"/>
      <c r="B28" s="34" t="s">
        <v>19</v>
      </c>
      <c r="C28" s="30">
        <v>1052</v>
      </c>
      <c r="D28" s="30">
        <v>87</v>
      </c>
      <c r="E28" s="30">
        <v>988</v>
      </c>
      <c r="F28" s="35">
        <v>1083</v>
      </c>
      <c r="G28" s="16">
        <f t="shared" si="11"/>
        <v>109.61538461538463</v>
      </c>
      <c r="H28" s="30">
        <v>2067</v>
      </c>
      <c r="I28" s="35">
        <v>229</v>
      </c>
      <c r="J28" s="17">
        <f t="shared" si="2"/>
        <v>11.078858248669569</v>
      </c>
      <c r="K28" s="10">
        <v>12007</v>
      </c>
      <c r="L28" s="18">
        <f>O28+R28+U28</f>
        <v>9663</v>
      </c>
      <c r="M28" s="18">
        <f t="shared" si="4"/>
        <v>80.47805446822687</v>
      </c>
      <c r="N28" s="30">
        <v>988</v>
      </c>
      <c r="O28" s="17">
        <v>670</v>
      </c>
      <c r="P28" s="17">
        <f>O28/N28*100</f>
        <v>67.81376518218623</v>
      </c>
      <c r="Q28" s="30">
        <v>2067</v>
      </c>
      <c r="R28" s="35">
        <v>1924</v>
      </c>
      <c r="S28" s="17">
        <f t="shared" si="5"/>
        <v>93.08176100628931</v>
      </c>
      <c r="T28" s="30">
        <v>8852</v>
      </c>
      <c r="U28" s="18">
        <v>7069</v>
      </c>
      <c r="V28" s="17">
        <f t="shared" si="6"/>
        <v>79.85765928603705</v>
      </c>
      <c r="W28" s="30">
        <v>8850</v>
      </c>
      <c r="X28" s="18">
        <v>3951</v>
      </c>
      <c r="Y28" s="17">
        <f t="shared" si="7"/>
        <v>44.64406779661017</v>
      </c>
      <c r="Z28" s="18">
        <v>7161</v>
      </c>
      <c r="AA28" s="18">
        <f>AC28+AD28+AE28+AF28+AG28+AH28</f>
        <v>3360</v>
      </c>
      <c r="AB28" s="44">
        <f>AA28/Z28*100</f>
        <v>46.9208211143695</v>
      </c>
      <c r="AC28" s="18">
        <v>1304</v>
      </c>
      <c r="AD28" s="18">
        <v>1601</v>
      </c>
      <c r="AE28" s="18">
        <v>205</v>
      </c>
      <c r="AF28" s="18"/>
      <c r="AG28" s="18">
        <v>0</v>
      </c>
      <c r="AH28" s="49">
        <v>250</v>
      </c>
      <c r="AI28" s="49"/>
      <c r="AJ28" s="49"/>
      <c r="AK28" s="53">
        <v>470</v>
      </c>
      <c r="AL28" s="53">
        <v>136</v>
      </c>
      <c r="AM28" s="59">
        <f t="shared" si="9"/>
        <v>28.936170212765955</v>
      </c>
      <c r="AN28" s="53">
        <v>5</v>
      </c>
      <c r="AO28" s="53"/>
      <c r="AP28" s="53">
        <v>100</v>
      </c>
      <c r="AQ28" s="105"/>
      <c r="AR28" s="53">
        <v>113</v>
      </c>
      <c r="AS28" s="53">
        <v>3</v>
      </c>
      <c r="AT28" s="59">
        <f t="shared" si="14"/>
        <v>2.6548672566371683</v>
      </c>
    </row>
    <row r="29" spans="1:46" s="60" customFormat="1" ht="49.5" customHeight="1" outlineLevel="1">
      <c r="A29" s="57"/>
      <c r="B29" s="9" t="s">
        <v>20</v>
      </c>
      <c r="C29" s="47">
        <f>C20+C28</f>
        <v>4352</v>
      </c>
      <c r="D29" s="11">
        <f>D28+D20</f>
        <v>687</v>
      </c>
      <c r="E29" s="11">
        <f>E28+E20</f>
        <v>3430</v>
      </c>
      <c r="F29" s="11">
        <f>F28+F20</f>
        <v>3400</v>
      </c>
      <c r="G29" s="19">
        <f t="shared" si="11"/>
        <v>99.12536443148689</v>
      </c>
      <c r="H29" s="11">
        <f>H28+H20</f>
        <v>7810</v>
      </c>
      <c r="I29" s="11">
        <f>I28+I20</f>
        <v>3589</v>
      </c>
      <c r="J29" s="10">
        <f t="shared" si="2"/>
        <v>45.9539052496799</v>
      </c>
      <c r="K29" s="10">
        <f>K28+K20</f>
        <v>38966</v>
      </c>
      <c r="L29" s="10">
        <f>O29+R29+U29</f>
        <v>29962</v>
      </c>
      <c r="M29" s="10">
        <f t="shared" si="4"/>
        <v>76.8926756659652</v>
      </c>
      <c r="N29" s="11">
        <f>N28+N20</f>
        <v>3350</v>
      </c>
      <c r="O29" s="11">
        <f>O28+O20</f>
        <v>2597</v>
      </c>
      <c r="P29" s="18">
        <f>O29/N29*100</f>
        <v>77.5223880597015</v>
      </c>
      <c r="Q29" s="11">
        <f>Q28+Q20</f>
        <v>7810</v>
      </c>
      <c r="R29" s="11">
        <f>R28+R20</f>
        <v>7074</v>
      </c>
      <c r="S29" s="10">
        <f t="shared" si="5"/>
        <v>90.57618437900128</v>
      </c>
      <c r="T29" s="19">
        <f>T28+T20</f>
        <v>27606</v>
      </c>
      <c r="U29" s="18">
        <f>U28+U20</f>
        <v>20291</v>
      </c>
      <c r="V29" s="18">
        <f t="shared" si="6"/>
        <v>73.50213721654713</v>
      </c>
      <c r="W29" s="19">
        <f>W28+W20</f>
        <v>26600</v>
      </c>
      <c r="X29" s="19">
        <f>X20+X28</f>
        <v>13815</v>
      </c>
      <c r="Y29" s="18">
        <f t="shared" si="7"/>
        <v>51.936090225563916</v>
      </c>
      <c r="Z29" s="19">
        <f>Z28+Z20</f>
        <v>20286</v>
      </c>
      <c r="AA29" s="19">
        <f>AA28+AA20</f>
        <v>11377</v>
      </c>
      <c r="AB29" s="58">
        <f>AA29/Z29*100</f>
        <v>56.083012915311045</v>
      </c>
      <c r="AC29" s="19">
        <f aca="true" t="shared" si="16" ref="AC29:AL29">AC28+AC20</f>
        <v>4706</v>
      </c>
      <c r="AD29" s="19">
        <f t="shared" si="16"/>
        <v>4971</v>
      </c>
      <c r="AE29" s="19">
        <f t="shared" si="16"/>
        <v>685</v>
      </c>
      <c r="AF29" s="19">
        <f t="shared" si="16"/>
        <v>0</v>
      </c>
      <c r="AG29" s="19">
        <f t="shared" si="16"/>
        <v>110</v>
      </c>
      <c r="AH29" s="19">
        <f t="shared" si="16"/>
        <v>770</v>
      </c>
      <c r="AI29" s="19">
        <f t="shared" si="16"/>
        <v>75</v>
      </c>
      <c r="AJ29" s="19">
        <f t="shared" si="16"/>
        <v>60</v>
      </c>
      <c r="AK29" s="54">
        <f t="shared" si="16"/>
        <v>3535</v>
      </c>
      <c r="AL29" s="54">
        <f t="shared" si="16"/>
        <v>1356</v>
      </c>
      <c r="AM29" s="59">
        <f t="shared" si="9"/>
        <v>38.35926449787836</v>
      </c>
      <c r="AN29" s="54">
        <f>AN28+AN20</f>
        <v>77</v>
      </c>
      <c r="AO29" s="54">
        <f>AO28+AO20</f>
        <v>500</v>
      </c>
      <c r="AP29" s="54">
        <f>AP28+AP20</f>
        <v>250</v>
      </c>
      <c r="AQ29" s="54">
        <f>AQ28+AQ20</f>
        <v>43</v>
      </c>
      <c r="AR29" s="54">
        <v>353</v>
      </c>
      <c r="AS29" s="54">
        <f>AS28+AS20</f>
        <v>10</v>
      </c>
      <c r="AT29" s="59">
        <f t="shared" si="14"/>
        <v>2.8328611898017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3">
    <mergeCell ref="AR3:AR4"/>
    <mergeCell ref="AS3:AS4"/>
    <mergeCell ref="AT3:AT4"/>
    <mergeCell ref="AR2:AT2"/>
    <mergeCell ref="AQ2:AQ4"/>
    <mergeCell ref="AJ3:AJ4"/>
    <mergeCell ref="AN2:AO2"/>
    <mergeCell ref="AN3:AN4"/>
    <mergeCell ref="AO3:AO4"/>
    <mergeCell ref="AK2:AM2"/>
    <mergeCell ref="AK3:AK4"/>
    <mergeCell ref="AL3:AL4"/>
    <mergeCell ref="AM3:AM4"/>
    <mergeCell ref="AP2:AP4"/>
    <mergeCell ref="Z2:AB2"/>
    <mergeCell ref="AC2:AH2"/>
    <mergeCell ref="W3:Y3"/>
    <mergeCell ref="Z3:Z4"/>
    <mergeCell ref="AA3:AA4"/>
    <mergeCell ref="AE3:AE4"/>
    <mergeCell ref="AB3:AB4"/>
    <mergeCell ref="AC3:AC4"/>
    <mergeCell ref="AD3:AD4"/>
    <mergeCell ref="E2:J2"/>
    <mergeCell ref="H3:J3"/>
    <mergeCell ref="L3:L4"/>
    <mergeCell ref="K3:K4"/>
    <mergeCell ref="AH3:AH4"/>
    <mergeCell ref="AF3:AF4"/>
    <mergeCell ref="AG3:AG4"/>
    <mergeCell ref="M3:M4"/>
    <mergeCell ref="N3:P3"/>
    <mergeCell ref="W2:Y2"/>
    <mergeCell ref="AI3:AI4"/>
    <mergeCell ref="D1:U1"/>
    <mergeCell ref="A2:A4"/>
    <mergeCell ref="B2:B4"/>
    <mergeCell ref="K2:V2"/>
    <mergeCell ref="Q3:S3"/>
    <mergeCell ref="T3:V3"/>
    <mergeCell ref="C2:C4"/>
    <mergeCell ref="D2:D4"/>
    <mergeCell ref="E3:G3"/>
  </mergeCells>
  <printOptions horizontalCentered="1" verticalCentered="1"/>
  <pageMargins left="0" right="0" top="0" bottom="0" header="0" footer="0"/>
  <pageSetup horizontalDpi="600" verticalDpi="600" orientation="landscape" paperSize="9" scale="29" r:id="rId1"/>
  <colBreaks count="1" manualBreakCount="1">
    <brk id="2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2022-05-11T06:01:43Z</cp:lastPrinted>
  <dcterms:created xsi:type="dcterms:W3CDTF">2001-05-07T11:51:26Z</dcterms:created>
  <dcterms:modified xsi:type="dcterms:W3CDTF">2022-05-16T06:10:29Z</dcterms:modified>
  <cp:category/>
  <cp:version/>
  <cp:contentType/>
  <cp:contentStatus/>
</cp:coreProperties>
</file>