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'Свод'!$A$1:$AU$29</definedName>
  </definedNames>
  <calcPr fullCalcOnLoad="1"/>
</workbook>
</file>

<file path=xl/sharedStrings.xml><?xml version="1.0" encoding="utf-8"?>
<sst xmlns="http://schemas.openxmlformats.org/spreadsheetml/2006/main" count="79" uniqueCount="56">
  <si>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</si>
  <si>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</si>
  <si>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</si>
  <si>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</si>
  <si>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</si>
  <si>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</si>
  <si>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</si>
  <si>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</si>
  <si>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</si>
  <si>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</si>
  <si>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</si>
  <si>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</si>
  <si>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</si>
  <si>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</si>
  <si>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</si>
  <si>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</si>
  <si>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</si>
  <si>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</si>
  <si>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</si>
  <si>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</si>
  <si>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</si>
  <si>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</si>
  <si>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</si>
  <si>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</si>
  <si>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</si>
  <si>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</si>
  <si>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</si>
  <si>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</si>
  <si>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</si>
  <si>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</si>
  <si>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</si>
  <si>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</si>
  <si>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</si>
  <si>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</si>
  <si>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</si>
  <si>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</si>
  <si>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</si>
  <si>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</si>
  <si>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</si>
  <si>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</si>
  <si>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</si>
  <si>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</si>
  <si>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</si>
  <si>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</si>
  <si>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</si>
  <si>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</si>
  <si>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</si>
  <si>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</si>
  <si>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</si>
  <si>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</si>
  <si>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</si>
  <si>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</si>
  <si>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</si>
  <si>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Информация о ходе проведения весенних полевых работ в сельхозпредприятиях и К(Ф)Х  Яльчикского района  на 09.05.2022 года</t>
  </si>
  <si>
    <t>Рапс, га</t>
  </si>
  <si>
    <t>гречиха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</si>
</sst>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28" sqref="AL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6" width="15.25390625" style="1" customWidth="1"/>
    <col min="37" max="37" width="14.875" style="1" customWidth="1"/>
    <col min="38" max="38" width="17.25390625" style="1" customWidth="1"/>
    <col min="39" max="40" width="20.625" style="1" customWidth="1"/>
    <col min="41" max="41" width="21.875" style="1" customWidth="1"/>
    <col min="42" max="16384" width="9.125" style="1" customWidth="1"/>
  </cols>
  <sheetData>
    <row r="1" spans="2:25" s="2" customFormat="1" ht="175.5" customHeight="1">
      <c r="B1" s="5"/>
      <c r="C1" s="5"/>
      <c r="D1" s="88" t="s">
        <v>53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6"/>
      <c r="X1" s="5"/>
      <c r="Y1" s="5"/>
    </row>
    <row r="2" spans="1:41" s="3" customFormat="1" ht="139.5" customHeight="1">
      <c r="A2" s="74" t="s">
        <v>13</v>
      </c>
      <c r="B2" s="91" t="s">
        <v>26</v>
      </c>
      <c r="C2" s="92" t="s">
        <v>45</v>
      </c>
      <c r="D2" s="92" t="s">
        <v>29</v>
      </c>
      <c r="E2" s="94" t="s">
        <v>46</v>
      </c>
      <c r="F2" s="94"/>
      <c r="G2" s="94"/>
      <c r="H2" s="94"/>
      <c r="I2" s="94"/>
      <c r="J2" s="94"/>
      <c r="K2" s="93" t="s">
        <v>47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5"/>
      <c r="W2" s="71" t="s">
        <v>48</v>
      </c>
      <c r="X2" s="72"/>
      <c r="Y2" s="73"/>
      <c r="Z2" s="74" t="s">
        <v>31</v>
      </c>
      <c r="AA2" s="75"/>
      <c r="AB2" s="75"/>
      <c r="AC2" s="76" t="s">
        <v>32</v>
      </c>
      <c r="AD2" s="77"/>
      <c r="AE2" s="77"/>
      <c r="AF2" s="77"/>
      <c r="AG2" s="77"/>
      <c r="AH2" s="77"/>
      <c r="AI2" s="62"/>
      <c r="AJ2" s="63" t="s">
        <v>49</v>
      </c>
      <c r="AK2" s="67"/>
      <c r="AL2" s="64"/>
      <c r="AM2" s="63" t="s">
        <v>50</v>
      </c>
      <c r="AN2" s="64"/>
      <c r="AO2" s="90" t="s">
        <v>54</v>
      </c>
    </row>
    <row r="3" spans="1:41" s="3" customFormat="1" ht="73.5" customHeight="1">
      <c r="A3" s="74"/>
      <c r="B3" s="91"/>
      <c r="C3" s="96"/>
      <c r="D3" s="96"/>
      <c r="E3" s="85" t="s">
        <v>24</v>
      </c>
      <c r="F3" s="86"/>
      <c r="G3" s="87"/>
      <c r="H3" s="81" t="s">
        <v>25</v>
      </c>
      <c r="I3" s="82"/>
      <c r="J3" s="82"/>
      <c r="K3" s="68" t="s">
        <v>22</v>
      </c>
      <c r="L3" s="68" t="s">
        <v>21</v>
      </c>
      <c r="M3" s="68" t="s">
        <v>28</v>
      </c>
      <c r="N3" s="85" t="s">
        <v>24</v>
      </c>
      <c r="O3" s="86"/>
      <c r="P3" s="87"/>
      <c r="Q3" s="81" t="s">
        <v>25</v>
      </c>
      <c r="R3" s="82"/>
      <c r="S3" s="82"/>
      <c r="T3" s="74" t="s">
        <v>23</v>
      </c>
      <c r="U3" s="75"/>
      <c r="V3" s="75"/>
      <c r="W3" s="74"/>
      <c r="X3" s="75"/>
      <c r="Y3" s="75"/>
      <c r="Z3" s="68" t="s">
        <v>14</v>
      </c>
      <c r="AA3" s="68" t="s">
        <v>15</v>
      </c>
      <c r="AB3" s="68" t="s">
        <v>16</v>
      </c>
      <c r="AC3" s="78" t="s">
        <v>33</v>
      </c>
      <c r="AD3" s="78" t="s">
        <v>34</v>
      </c>
      <c r="AE3" s="78" t="s">
        <v>35</v>
      </c>
      <c r="AF3" s="78" t="s">
        <v>36</v>
      </c>
      <c r="AG3" s="78" t="s">
        <v>37</v>
      </c>
      <c r="AH3" s="83" t="s">
        <v>38</v>
      </c>
      <c r="AI3" s="83" t="s">
        <v>55</v>
      </c>
      <c r="AJ3" s="68" t="s">
        <v>14</v>
      </c>
      <c r="AK3" s="68" t="s">
        <v>15</v>
      </c>
      <c r="AL3" s="68" t="s">
        <v>16</v>
      </c>
      <c r="AM3" s="65" t="s">
        <v>51</v>
      </c>
      <c r="AN3" s="65" t="s">
        <v>52</v>
      </c>
      <c r="AO3" s="98"/>
    </row>
    <row r="4" spans="1:41" s="3" customFormat="1" ht="73.5" customHeight="1">
      <c r="A4" s="90"/>
      <c r="B4" s="92"/>
      <c r="C4" s="97"/>
      <c r="D4" s="97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0"/>
      <c r="L4" s="70"/>
      <c r="M4" s="70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69"/>
      <c r="AA4" s="70"/>
      <c r="AB4" s="70"/>
      <c r="AC4" s="80"/>
      <c r="AD4" s="80"/>
      <c r="AE4" s="79"/>
      <c r="AF4" s="79"/>
      <c r="AG4" s="80"/>
      <c r="AH4" s="84"/>
      <c r="AI4" s="84"/>
      <c r="AJ4" s="69"/>
      <c r="AK4" s="70"/>
      <c r="AL4" s="70"/>
      <c r="AM4" s="66"/>
      <c r="AN4" s="66"/>
      <c r="AO4" s="99"/>
    </row>
    <row r="5" spans="1:41" s="20" customFormat="1" ht="49.5" customHeight="1" outlineLevel="1">
      <c r="A5" s="26">
        <v>1</v>
      </c>
      <c r="B5" s="25" t="s">
        <v>0</v>
      </c>
      <c r="C5" s="39">
        <v>400</v>
      </c>
      <c r="D5" s="39"/>
      <c r="E5" s="10">
        <v>1004</v>
      </c>
      <c r="F5" s="27">
        <v>1004</v>
      </c>
      <c r="G5" s="16">
        <f>F5/E5*100</f>
        <v>100</v>
      </c>
      <c r="H5" s="10">
        <v>1087</v>
      </c>
      <c r="I5" s="27">
        <v>0</v>
      </c>
      <c r="J5" s="27">
        <f>I5/H5*100</f>
        <v>0</v>
      </c>
      <c r="K5" s="10">
        <f>N5+Q5+T5</f>
        <v>4945</v>
      </c>
      <c r="L5" s="10">
        <f aca="true" t="shared" si="0" ref="L5:L27">O5+R5+U5</f>
        <v>3906</v>
      </c>
      <c r="M5" s="10">
        <f>L5/K5*100</f>
        <v>78.98887765419616</v>
      </c>
      <c r="N5" s="10">
        <v>924</v>
      </c>
      <c r="O5" s="10">
        <v>1004</v>
      </c>
      <c r="P5" s="17">
        <f aca="true" t="shared" si="1" ref="P5:P26">O5/N5*100</f>
        <v>108.65800865800865</v>
      </c>
      <c r="Q5" s="10">
        <v>1087</v>
      </c>
      <c r="R5" s="27">
        <v>1087</v>
      </c>
      <c r="S5" s="27">
        <f>R5/Q5*100</f>
        <v>100</v>
      </c>
      <c r="T5" s="18">
        <v>2934</v>
      </c>
      <c r="U5" s="17">
        <v>1815</v>
      </c>
      <c r="V5" s="17">
        <f>U5/T5*100</f>
        <v>61.86094069529653</v>
      </c>
      <c r="W5" s="18">
        <v>1930</v>
      </c>
      <c r="X5" s="17">
        <v>1350</v>
      </c>
      <c r="Y5" s="17">
        <f>X5/W5*100</f>
        <v>69.94818652849742</v>
      </c>
      <c r="Z5" s="18">
        <v>1222</v>
      </c>
      <c r="AA5" s="43">
        <f>AC5+AD5+AE5+AG5+AH5+AI5</f>
        <v>755</v>
      </c>
      <c r="AB5" s="44">
        <f>AA5/Z5*100</f>
        <v>61.783960720130935</v>
      </c>
      <c r="AC5" s="40">
        <v>175</v>
      </c>
      <c r="AD5" s="40">
        <v>386</v>
      </c>
      <c r="AE5" s="40">
        <v>50</v>
      </c>
      <c r="AF5" s="40"/>
      <c r="AG5" s="40"/>
      <c r="AH5" s="48">
        <v>100</v>
      </c>
      <c r="AI5" s="48">
        <v>44</v>
      </c>
      <c r="AJ5" s="54">
        <v>1462</v>
      </c>
      <c r="AK5" s="53">
        <v>521</v>
      </c>
      <c r="AL5" s="56">
        <f>AK5/AJ5*100</f>
        <v>35.63611491108071</v>
      </c>
      <c r="AM5" s="53"/>
      <c r="AN5" s="53"/>
      <c r="AO5" s="53"/>
    </row>
    <row r="6" spans="1:41" s="20" customFormat="1" ht="49.5" customHeight="1" outlineLevel="1">
      <c r="A6" s="15">
        <v>2</v>
      </c>
      <c r="B6" s="14" t="s">
        <v>1</v>
      </c>
      <c r="C6" s="40">
        <v>240</v>
      </c>
      <c r="D6" s="40"/>
      <c r="E6" s="18">
        <v>100</v>
      </c>
      <c r="F6" s="17">
        <v>100</v>
      </c>
      <c r="G6" s="16">
        <f>F6/E6*100</f>
        <v>100</v>
      </c>
      <c r="H6" s="18">
        <v>351</v>
      </c>
      <c r="I6" s="17">
        <v>351</v>
      </c>
      <c r="J6" s="17">
        <f aca="true" t="shared" si="2" ref="J6:J29">I6/H6*100</f>
        <v>100</v>
      </c>
      <c r="K6" s="10">
        <f aca="true" t="shared" si="3" ref="K6:K18">N6+Q6+T6</f>
        <v>1686</v>
      </c>
      <c r="L6" s="18">
        <f t="shared" si="0"/>
        <v>1506</v>
      </c>
      <c r="M6" s="18">
        <f aca="true" t="shared" si="4" ref="M6:M29">L6/K6*100</f>
        <v>89.32384341637011</v>
      </c>
      <c r="N6" s="18">
        <v>100</v>
      </c>
      <c r="O6" s="18">
        <v>100</v>
      </c>
      <c r="P6" s="17">
        <f t="shared" si="1"/>
        <v>100</v>
      </c>
      <c r="Q6" s="18">
        <v>351</v>
      </c>
      <c r="R6" s="17">
        <v>351</v>
      </c>
      <c r="S6" s="17">
        <f aca="true" t="shared" si="5" ref="S6:S29">R6/Q6*100</f>
        <v>100</v>
      </c>
      <c r="T6" s="18">
        <v>1235</v>
      </c>
      <c r="U6" s="17">
        <v>1055</v>
      </c>
      <c r="V6" s="17">
        <f aca="true" t="shared" si="6" ref="V6:V29">U6/T6*100</f>
        <v>85.4251012145749</v>
      </c>
      <c r="W6" s="18">
        <v>1230</v>
      </c>
      <c r="X6" s="17">
        <v>960</v>
      </c>
      <c r="Y6" s="17">
        <f aca="true" t="shared" si="7" ref="Y6:Y29">X6/W6*100</f>
        <v>78.04878048780488</v>
      </c>
      <c r="Z6" s="18">
        <v>897</v>
      </c>
      <c r="AA6" s="43">
        <f aca="true" t="shared" si="8" ref="AA6:AA19">AC6+AD6+AE6+AG6+AH6+AI6</f>
        <v>801</v>
      </c>
      <c r="AB6" s="44">
        <f aca="true" t="shared" si="9" ref="AB6:AB27">AA6/Z6*100</f>
        <v>89.29765886287625</v>
      </c>
      <c r="AC6" s="40">
        <v>371</v>
      </c>
      <c r="AD6" s="40">
        <v>275</v>
      </c>
      <c r="AE6" s="40">
        <v>65</v>
      </c>
      <c r="AF6" s="40"/>
      <c r="AG6" s="40">
        <v>30</v>
      </c>
      <c r="AH6" s="49">
        <v>60</v>
      </c>
      <c r="AI6" s="49"/>
      <c r="AJ6" s="54">
        <v>80</v>
      </c>
      <c r="AK6" s="53">
        <v>20</v>
      </c>
      <c r="AL6" s="56">
        <f aca="true" t="shared" si="10" ref="AL6:AL29">AK6/AJ6*100</f>
        <v>25</v>
      </c>
      <c r="AM6" s="53">
        <v>72</v>
      </c>
      <c r="AN6" s="53">
        <v>60</v>
      </c>
      <c r="AO6" s="53">
        <v>50</v>
      </c>
    </row>
    <row r="7" spans="1:41" s="21" customFormat="1" ht="49.5" customHeight="1" outlineLevel="1">
      <c r="A7" s="15">
        <v>3</v>
      </c>
      <c r="B7" s="14" t="s">
        <v>2</v>
      </c>
      <c r="C7" s="40">
        <v>100</v>
      </c>
      <c r="D7" s="40"/>
      <c r="E7" s="19">
        <v>0</v>
      </c>
      <c r="F7" s="16"/>
      <c r="G7" s="16">
        <v>0</v>
      </c>
      <c r="H7" s="19">
        <v>353</v>
      </c>
      <c r="I7" s="16">
        <v>105</v>
      </c>
      <c r="J7" s="17">
        <f t="shared" si="2"/>
        <v>29.745042492917843</v>
      </c>
      <c r="K7" s="10">
        <f t="shared" si="3"/>
        <v>1361</v>
      </c>
      <c r="L7" s="18">
        <f t="shared" si="0"/>
        <v>853</v>
      </c>
      <c r="M7" s="18">
        <f t="shared" si="4"/>
        <v>62.674504041146214</v>
      </c>
      <c r="N7" s="19">
        <v>0</v>
      </c>
      <c r="O7" s="18"/>
      <c r="P7" s="17">
        <v>0</v>
      </c>
      <c r="Q7" s="19">
        <v>353</v>
      </c>
      <c r="R7" s="16">
        <v>353</v>
      </c>
      <c r="S7" s="17">
        <f t="shared" si="5"/>
        <v>100</v>
      </c>
      <c r="T7" s="19">
        <v>1008</v>
      </c>
      <c r="U7" s="17">
        <v>500</v>
      </c>
      <c r="V7" s="17">
        <f t="shared" si="6"/>
        <v>49.60317460317461</v>
      </c>
      <c r="W7" s="19">
        <v>1010</v>
      </c>
      <c r="X7" s="17">
        <v>350</v>
      </c>
      <c r="Y7" s="17">
        <f t="shared" si="7"/>
        <v>34.65346534653465</v>
      </c>
      <c r="Z7" s="19">
        <v>708</v>
      </c>
      <c r="AA7" s="43">
        <f t="shared" si="8"/>
        <v>250</v>
      </c>
      <c r="AB7" s="44">
        <f t="shared" si="9"/>
        <v>35.31073446327684</v>
      </c>
      <c r="AC7" s="40">
        <v>200</v>
      </c>
      <c r="AD7" s="40">
        <v>0</v>
      </c>
      <c r="AE7" s="40">
        <v>50</v>
      </c>
      <c r="AF7" s="45"/>
      <c r="AG7" s="45"/>
      <c r="AH7" s="49"/>
      <c r="AI7" s="49"/>
      <c r="AJ7" s="54">
        <v>200</v>
      </c>
      <c r="AK7" s="54">
        <v>90</v>
      </c>
      <c r="AL7" s="56">
        <f t="shared" si="10"/>
        <v>45</v>
      </c>
      <c r="AM7" s="57"/>
      <c r="AN7" s="57"/>
      <c r="AO7" s="57"/>
    </row>
    <row r="8" spans="1:41" s="20" customFormat="1" ht="49.5" customHeight="1" outlineLevel="1">
      <c r="A8" s="26">
        <v>4</v>
      </c>
      <c r="B8" s="14" t="s">
        <v>4</v>
      </c>
      <c r="C8" s="40">
        <v>50</v>
      </c>
      <c r="D8" s="40"/>
      <c r="E8" s="19">
        <v>200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1131</v>
      </c>
      <c r="M8" s="18">
        <f t="shared" si="4"/>
        <v>50.28901734104046</v>
      </c>
      <c r="N8" s="19">
        <v>200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1239</v>
      </c>
      <c r="U8" s="17">
        <v>321</v>
      </c>
      <c r="V8" s="17">
        <f t="shared" si="6"/>
        <v>25.907990314769975</v>
      </c>
      <c r="W8" s="29">
        <v>1240</v>
      </c>
      <c r="X8" s="17">
        <v>200</v>
      </c>
      <c r="Y8" s="17">
        <f t="shared" si="7"/>
        <v>16.129032258064516</v>
      </c>
      <c r="Z8" s="19">
        <v>1010</v>
      </c>
      <c r="AA8" s="43">
        <f t="shared" si="8"/>
        <v>150</v>
      </c>
      <c r="AB8" s="44">
        <f t="shared" si="9"/>
        <v>14.85148514851485</v>
      </c>
      <c r="AC8" s="40">
        <v>150</v>
      </c>
      <c r="AD8" s="40"/>
      <c r="AE8" s="40"/>
      <c r="AF8" s="40"/>
      <c r="AG8" s="40"/>
      <c r="AH8" s="49"/>
      <c r="AI8" s="49"/>
      <c r="AJ8" s="54">
        <v>149</v>
      </c>
      <c r="AK8" s="53"/>
      <c r="AL8" s="56">
        <f t="shared" si="10"/>
        <v>0</v>
      </c>
      <c r="AM8" s="53"/>
      <c r="AN8" s="53"/>
      <c r="AO8" s="53"/>
    </row>
    <row r="9" spans="1:41" s="20" customFormat="1" ht="49.5" customHeight="1" outlineLevel="1">
      <c r="A9" s="15">
        <v>5</v>
      </c>
      <c r="B9" s="14" t="s">
        <v>5</v>
      </c>
      <c r="C9" s="40">
        <v>380</v>
      </c>
      <c r="D9" s="40"/>
      <c r="E9" s="19">
        <v>105</v>
      </c>
      <c r="F9" s="16">
        <v>105</v>
      </c>
      <c r="G9" s="16">
        <f>F9/E9*100</f>
        <v>100</v>
      </c>
      <c r="H9" s="19">
        <v>422</v>
      </c>
      <c r="I9" s="16">
        <v>422</v>
      </c>
      <c r="J9" s="17">
        <f t="shared" si="2"/>
        <v>100</v>
      </c>
      <c r="K9" s="10">
        <f t="shared" si="3"/>
        <v>2648</v>
      </c>
      <c r="L9" s="18">
        <f t="shared" si="0"/>
        <v>2027</v>
      </c>
      <c r="M9" s="18">
        <f t="shared" si="4"/>
        <v>76.54833836858006</v>
      </c>
      <c r="N9" s="19">
        <v>105</v>
      </c>
      <c r="O9" s="18">
        <v>105</v>
      </c>
      <c r="P9" s="17">
        <f t="shared" si="1"/>
        <v>100</v>
      </c>
      <c r="Q9" s="19">
        <v>422</v>
      </c>
      <c r="R9" s="16">
        <v>422</v>
      </c>
      <c r="S9" s="17">
        <f t="shared" si="5"/>
        <v>100</v>
      </c>
      <c r="T9" s="19">
        <v>2121</v>
      </c>
      <c r="U9" s="17">
        <v>1500</v>
      </c>
      <c r="V9" s="17">
        <f t="shared" si="6"/>
        <v>70.72135785007072</v>
      </c>
      <c r="W9" s="19">
        <v>2120</v>
      </c>
      <c r="X9" s="17">
        <v>1230</v>
      </c>
      <c r="Y9" s="17">
        <f t="shared" si="7"/>
        <v>58.01886792452831</v>
      </c>
      <c r="Z9" s="19">
        <v>1695</v>
      </c>
      <c r="AA9" s="43">
        <f t="shared" si="8"/>
        <v>1172</v>
      </c>
      <c r="AB9" s="44">
        <f t="shared" si="9"/>
        <v>69.14454277286136</v>
      </c>
      <c r="AC9" s="40">
        <v>700</v>
      </c>
      <c r="AD9" s="40">
        <v>180</v>
      </c>
      <c r="AE9" s="40">
        <v>132</v>
      </c>
      <c r="AF9" s="40"/>
      <c r="AG9" s="40">
        <v>60</v>
      </c>
      <c r="AH9" s="49">
        <v>100</v>
      </c>
      <c r="AI9" s="49"/>
      <c r="AJ9" s="54">
        <v>296</v>
      </c>
      <c r="AK9" s="53"/>
      <c r="AL9" s="56">
        <f t="shared" si="10"/>
        <v>0</v>
      </c>
      <c r="AM9" s="53"/>
      <c r="AN9" s="53">
        <v>150</v>
      </c>
      <c r="AO9" s="53"/>
    </row>
    <row r="10" spans="1:41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279</v>
      </c>
      <c r="I10" s="16">
        <v>175</v>
      </c>
      <c r="J10" s="17">
        <f t="shared" si="2"/>
        <v>62.72401433691756</v>
      </c>
      <c r="K10" s="10">
        <f t="shared" si="3"/>
        <v>1124</v>
      </c>
      <c r="L10" s="18">
        <f t="shared" si="0"/>
        <v>825</v>
      </c>
      <c r="M10" s="18">
        <f t="shared" si="4"/>
        <v>73.39857651245552</v>
      </c>
      <c r="N10" s="19">
        <v>0</v>
      </c>
      <c r="O10" s="18"/>
      <c r="P10" s="17">
        <v>0</v>
      </c>
      <c r="Q10" s="19">
        <v>279</v>
      </c>
      <c r="R10" s="16">
        <v>175</v>
      </c>
      <c r="S10" s="17">
        <f t="shared" si="5"/>
        <v>62.72401433691756</v>
      </c>
      <c r="T10" s="29">
        <v>845</v>
      </c>
      <c r="U10" s="17">
        <v>650</v>
      </c>
      <c r="V10" s="17">
        <f t="shared" si="6"/>
        <v>76.92307692307693</v>
      </c>
      <c r="W10" s="29">
        <v>840</v>
      </c>
      <c r="X10" s="17">
        <v>550</v>
      </c>
      <c r="Y10" s="17">
        <f t="shared" si="7"/>
        <v>65.47619047619048</v>
      </c>
      <c r="Z10" s="29">
        <v>582</v>
      </c>
      <c r="AA10" s="43">
        <f t="shared" si="8"/>
        <v>413</v>
      </c>
      <c r="AB10" s="44">
        <f t="shared" si="9"/>
        <v>70.96219931271477</v>
      </c>
      <c r="AC10" s="40">
        <v>150</v>
      </c>
      <c r="AD10" s="40">
        <v>210</v>
      </c>
      <c r="AE10" s="40">
        <v>53</v>
      </c>
      <c r="AF10" s="40"/>
      <c r="AG10" s="40"/>
      <c r="AH10" s="49"/>
      <c r="AI10" s="49"/>
      <c r="AJ10" s="54">
        <v>173</v>
      </c>
      <c r="AK10" s="53">
        <v>90</v>
      </c>
      <c r="AL10" s="56">
        <f t="shared" si="10"/>
        <v>52.02312138728323</v>
      </c>
      <c r="AM10" s="53"/>
      <c r="AN10" s="53"/>
      <c r="AO10" s="53"/>
    </row>
    <row r="11" spans="1:41" s="20" customFormat="1" ht="49.5" customHeight="1" outlineLevel="1">
      <c r="A11" s="26">
        <v>7</v>
      </c>
      <c r="B11" s="14" t="s">
        <v>7</v>
      </c>
      <c r="C11" s="40">
        <v>70</v>
      </c>
      <c r="D11" s="40"/>
      <c r="E11" s="18">
        <v>0</v>
      </c>
      <c r="F11" s="17"/>
      <c r="G11" s="16">
        <v>0</v>
      </c>
      <c r="H11" s="18"/>
      <c r="I11" s="17"/>
      <c r="J11" s="17">
        <v>0</v>
      </c>
      <c r="K11" s="10">
        <f t="shared" si="3"/>
        <v>950</v>
      </c>
      <c r="L11" s="18">
        <f t="shared" si="0"/>
        <v>390</v>
      </c>
      <c r="M11" s="18">
        <f t="shared" si="4"/>
        <v>41.05263157894737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390</v>
      </c>
      <c r="V11" s="17">
        <f t="shared" si="6"/>
        <v>41.05263157894737</v>
      </c>
      <c r="W11" s="19">
        <v>950</v>
      </c>
      <c r="X11" s="17">
        <v>300</v>
      </c>
      <c r="Y11" s="17">
        <f t="shared" si="7"/>
        <v>31.57894736842105</v>
      </c>
      <c r="Z11" s="19">
        <v>630</v>
      </c>
      <c r="AA11" s="43">
        <f t="shared" si="8"/>
        <v>240</v>
      </c>
      <c r="AB11" s="44">
        <f t="shared" si="9"/>
        <v>38.095238095238095</v>
      </c>
      <c r="AC11" s="40">
        <v>240</v>
      </c>
      <c r="AD11" s="40"/>
      <c r="AE11" s="40"/>
      <c r="AF11" s="40"/>
      <c r="AG11" s="40"/>
      <c r="AH11" s="49"/>
      <c r="AI11" s="49"/>
      <c r="AJ11" s="54">
        <v>0</v>
      </c>
      <c r="AK11" s="53"/>
      <c r="AL11" s="56">
        <v>0</v>
      </c>
      <c r="AM11" s="53"/>
      <c r="AN11" s="53"/>
      <c r="AO11" s="53"/>
    </row>
    <row r="12" spans="1:41" s="20" customFormat="1" ht="49.5" customHeight="1" outlineLevel="1">
      <c r="A12" s="15">
        <v>8</v>
      </c>
      <c r="B12" s="14" t="s">
        <v>9</v>
      </c>
      <c r="C12" s="40">
        <v>90</v>
      </c>
      <c r="D12" s="40"/>
      <c r="E12" s="19">
        <v>120</v>
      </c>
      <c r="F12" s="16">
        <v>120</v>
      </c>
      <c r="G12" s="16">
        <f>F12/E12*100</f>
        <v>100</v>
      </c>
      <c r="H12" s="19"/>
      <c r="I12" s="16"/>
      <c r="J12" s="17">
        <v>0</v>
      </c>
      <c r="K12" s="10">
        <v>964</v>
      </c>
      <c r="L12" s="18">
        <f t="shared" si="0"/>
        <v>500</v>
      </c>
      <c r="M12" s="18">
        <f t="shared" si="4"/>
        <v>51.867219917012456</v>
      </c>
      <c r="N12" s="19">
        <v>120</v>
      </c>
      <c r="O12" s="18"/>
      <c r="P12" s="17">
        <f t="shared" si="1"/>
        <v>0</v>
      </c>
      <c r="Q12" s="19"/>
      <c r="R12" s="16"/>
      <c r="S12" s="17">
        <v>0</v>
      </c>
      <c r="T12" s="19">
        <v>944</v>
      </c>
      <c r="U12" s="17">
        <v>500</v>
      </c>
      <c r="V12" s="17">
        <f t="shared" si="6"/>
        <v>52.96610169491526</v>
      </c>
      <c r="W12" s="19">
        <v>940</v>
      </c>
      <c r="X12" s="17">
        <v>400</v>
      </c>
      <c r="Y12" s="17">
        <f t="shared" si="7"/>
        <v>42.5531914893617</v>
      </c>
      <c r="Z12" s="19">
        <v>744</v>
      </c>
      <c r="AA12" s="43">
        <f t="shared" si="8"/>
        <v>300</v>
      </c>
      <c r="AB12" s="44">
        <f t="shared" si="9"/>
        <v>40.32258064516129</v>
      </c>
      <c r="AC12" s="40">
        <v>300</v>
      </c>
      <c r="AD12" s="40"/>
      <c r="AE12" s="40"/>
      <c r="AF12" s="40"/>
      <c r="AG12" s="40"/>
      <c r="AH12" s="49"/>
      <c r="AI12" s="49"/>
      <c r="AJ12" s="54">
        <v>0</v>
      </c>
      <c r="AK12" s="53"/>
      <c r="AL12" s="56">
        <v>0</v>
      </c>
      <c r="AM12" s="53"/>
      <c r="AN12" s="53"/>
      <c r="AO12" s="53">
        <v>50</v>
      </c>
    </row>
    <row r="13" spans="1:41" s="20" customFormat="1" ht="49.5" customHeight="1" outlineLevel="1">
      <c r="A13" s="15">
        <v>9</v>
      </c>
      <c r="B13" s="14" t="s">
        <v>10</v>
      </c>
      <c r="C13" s="40">
        <v>120</v>
      </c>
      <c r="D13" s="40"/>
      <c r="E13" s="29">
        <v>100</v>
      </c>
      <c r="F13" s="32"/>
      <c r="G13" s="16">
        <f aca="true" t="shared" si="11" ref="G13:G29">F13/E13*100</f>
        <v>0</v>
      </c>
      <c r="H13" s="29">
        <v>369</v>
      </c>
      <c r="I13" s="32">
        <v>300</v>
      </c>
      <c r="J13" s="17">
        <f t="shared" si="2"/>
        <v>81.30081300813008</v>
      </c>
      <c r="K13" s="10">
        <f t="shared" si="3"/>
        <v>1320</v>
      </c>
      <c r="L13" s="18">
        <f t="shared" si="0"/>
        <v>799</v>
      </c>
      <c r="M13" s="18">
        <f t="shared" si="4"/>
        <v>60.53030303030303</v>
      </c>
      <c r="N13" s="29">
        <v>100</v>
      </c>
      <c r="O13" s="18"/>
      <c r="P13" s="17">
        <f t="shared" si="1"/>
        <v>0</v>
      </c>
      <c r="Q13" s="29">
        <v>369</v>
      </c>
      <c r="R13" s="32">
        <v>219</v>
      </c>
      <c r="S13" s="17">
        <f t="shared" si="5"/>
        <v>59.34959349593496</v>
      </c>
      <c r="T13" s="29">
        <v>851</v>
      </c>
      <c r="U13" s="17">
        <v>580</v>
      </c>
      <c r="V13" s="17">
        <f t="shared" si="6"/>
        <v>68.1551116333725</v>
      </c>
      <c r="W13" s="29">
        <v>950</v>
      </c>
      <c r="X13" s="17">
        <v>430</v>
      </c>
      <c r="Y13" s="17">
        <f t="shared" si="7"/>
        <v>45.26315789473684</v>
      </c>
      <c r="Z13" s="19">
        <v>555</v>
      </c>
      <c r="AA13" s="43">
        <f t="shared" si="8"/>
        <v>310</v>
      </c>
      <c r="AB13" s="44">
        <f t="shared" si="9"/>
        <v>55.85585585585585</v>
      </c>
      <c r="AC13" s="40">
        <v>30</v>
      </c>
      <c r="AD13" s="40">
        <v>200</v>
      </c>
      <c r="AE13" s="40"/>
      <c r="AF13" s="40"/>
      <c r="AG13" s="40">
        <v>20</v>
      </c>
      <c r="AH13" s="49">
        <v>60</v>
      </c>
      <c r="AI13" s="49"/>
      <c r="AJ13" s="54">
        <v>226</v>
      </c>
      <c r="AK13" s="53">
        <v>80</v>
      </c>
      <c r="AL13" s="56">
        <f t="shared" si="10"/>
        <v>35.39823008849557</v>
      </c>
      <c r="AM13" s="53"/>
      <c r="AN13" s="53"/>
      <c r="AO13" s="53"/>
    </row>
    <row r="14" spans="1:41" s="20" customFormat="1" ht="49.5" customHeight="1" outlineLevel="1">
      <c r="A14" s="26">
        <v>10</v>
      </c>
      <c r="B14" s="14" t="s">
        <v>12</v>
      </c>
      <c r="C14" s="40">
        <v>450</v>
      </c>
      <c r="D14" s="40"/>
      <c r="E14" s="19">
        <v>0</v>
      </c>
      <c r="F14" s="16"/>
      <c r="G14" s="16">
        <v>0</v>
      </c>
      <c r="H14" s="19">
        <v>553</v>
      </c>
      <c r="I14" s="16">
        <v>450</v>
      </c>
      <c r="J14" s="17">
        <f t="shared" si="2"/>
        <v>81.374321880651</v>
      </c>
      <c r="K14" s="10">
        <f t="shared" si="3"/>
        <v>2705</v>
      </c>
      <c r="L14" s="18">
        <f t="shared" si="0"/>
        <v>1860</v>
      </c>
      <c r="M14" s="18">
        <f t="shared" si="4"/>
        <v>68.76155268022181</v>
      </c>
      <c r="N14" s="19">
        <v>0</v>
      </c>
      <c r="O14" s="18"/>
      <c r="P14" s="17">
        <v>0</v>
      </c>
      <c r="Q14" s="19">
        <v>553</v>
      </c>
      <c r="R14" s="16">
        <v>450</v>
      </c>
      <c r="S14" s="17">
        <f t="shared" si="5"/>
        <v>81.374321880651</v>
      </c>
      <c r="T14" s="19">
        <v>2152</v>
      </c>
      <c r="U14" s="17">
        <v>1410</v>
      </c>
      <c r="V14" s="17">
        <f t="shared" si="6"/>
        <v>65.52044609665427</v>
      </c>
      <c r="W14" s="19">
        <v>2150</v>
      </c>
      <c r="X14" s="17">
        <v>1100</v>
      </c>
      <c r="Y14" s="17">
        <f t="shared" si="7"/>
        <v>51.162790697674424</v>
      </c>
      <c r="Z14" s="19">
        <v>1531</v>
      </c>
      <c r="AA14" s="43">
        <f t="shared" si="8"/>
        <v>908</v>
      </c>
      <c r="AB14" s="44">
        <f t="shared" si="9"/>
        <v>59.307642064010444</v>
      </c>
      <c r="AC14" s="40">
        <v>120</v>
      </c>
      <c r="AD14" s="40">
        <v>688</v>
      </c>
      <c r="AE14" s="40"/>
      <c r="AF14" s="40"/>
      <c r="AG14" s="40"/>
      <c r="AH14" s="49">
        <v>100</v>
      </c>
      <c r="AI14" s="49"/>
      <c r="AJ14" s="54">
        <v>231</v>
      </c>
      <c r="AK14" s="53">
        <v>130</v>
      </c>
      <c r="AL14" s="56">
        <f t="shared" si="10"/>
        <v>56.27705627705628</v>
      </c>
      <c r="AM14" s="53"/>
      <c r="AN14" s="53"/>
      <c r="AO14" s="53"/>
    </row>
    <row r="15" spans="1:41" s="20" customFormat="1" ht="49.5" customHeight="1" outlineLevel="1">
      <c r="A15" s="15">
        <v>11</v>
      </c>
      <c r="B15" s="14" t="s">
        <v>11</v>
      </c>
      <c r="C15" s="40">
        <v>80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f aca="true" t="shared" si="12" ref="K15:L17">N15+Q15+T15</f>
        <v>1340</v>
      </c>
      <c r="L15" s="18">
        <f t="shared" si="12"/>
        <v>1298</v>
      </c>
      <c r="M15" s="18">
        <f>L15/K15*100</f>
        <v>96.86567164179104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842</v>
      </c>
      <c r="U15" s="17">
        <v>800</v>
      </c>
      <c r="V15" s="17">
        <f>U15/T15*100</f>
        <v>95.01187648456056</v>
      </c>
      <c r="W15" s="19">
        <v>840</v>
      </c>
      <c r="X15" s="17">
        <v>400</v>
      </c>
      <c r="Y15" s="17">
        <f>X15/W15*100</f>
        <v>47.61904761904761</v>
      </c>
      <c r="Z15" s="29">
        <v>530</v>
      </c>
      <c r="AA15" s="43">
        <f t="shared" si="8"/>
        <v>266</v>
      </c>
      <c r="AB15" s="44">
        <f>AA15/Z15*100</f>
        <v>50.18867924528302</v>
      </c>
      <c r="AC15" s="40">
        <v>36</v>
      </c>
      <c r="AD15" s="40">
        <v>200</v>
      </c>
      <c r="AE15" s="40">
        <v>30</v>
      </c>
      <c r="AF15" s="40"/>
      <c r="AG15" s="40"/>
      <c r="AH15" s="49"/>
      <c r="AI15" s="49"/>
      <c r="AJ15" s="54">
        <v>98</v>
      </c>
      <c r="AK15" s="53"/>
      <c r="AL15" s="56">
        <f t="shared" si="10"/>
        <v>0</v>
      </c>
      <c r="AM15" s="53"/>
      <c r="AN15" s="53"/>
      <c r="AO15" s="53"/>
    </row>
    <row r="16" spans="1:41" s="20" customFormat="1" ht="49.5" customHeight="1" outlineLevel="1">
      <c r="A16" s="15">
        <v>12</v>
      </c>
      <c r="B16" s="14" t="s">
        <v>8</v>
      </c>
      <c r="C16" s="40">
        <v>110</v>
      </c>
      <c r="D16" s="40"/>
      <c r="E16" s="19">
        <v>0</v>
      </c>
      <c r="F16" s="16"/>
      <c r="G16" s="16">
        <v>0</v>
      </c>
      <c r="H16" s="19">
        <v>33</v>
      </c>
      <c r="I16" s="16">
        <v>30</v>
      </c>
      <c r="J16" s="17">
        <f>I16/H16*100</f>
        <v>90.9090909090909</v>
      </c>
      <c r="K16" s="10">
        <v>1128</v>
      </c>
      <c r="L16" s="18">
        <f t="shared" si="12"/>
        <v>680</v>
      </c>
      <c r="M16" s="18">
        <f>L16/K16*100</f>
        <v>60.28368794326241</v>
      </c>
      <c r="N16" s="19">
        <v>0</v>
      </c>
      <c r="O16" s="18"/>
      <c r="P16" s="17">
        <v>0</v>
      </c>
      <c r="Q16" s="19">
        <v>33</v>
      </c>
      <c r="R16" s="16">
        <v>30</v>
      </c>
      <c r="S16" s="17">
        <f>R16/Q16*100</f>
        <v>90.9090909090909</v>
      </c>
      <c r="T16" s="18">
        <v>1095</v>
      </c>
      <c r="U16" s="17">
        <v>650</v>
      </c>
      <c r="V16" s="17">
        <f>U16/T16*100</f>
        <v>59.3607305936073</v>
      </c>
      <c r="W16" s="18">
        <v>1010</v>
      </c>
      <c r="X16" s="17">
        <v>410</v>
      </c>
      <c r="Y16" s="17">
        <f>X16/W16*100</f>
        <v>40.5940594059406</v>
      </c>
      <c r="Z16" s="18">
        <v>1023</v>
      </c>
      <c r="AA16" s="43">
        <f t="shared" si="8"/>
        <v>372</v>
      </c>
      <c r="AB16" s="44">
        <f>AA16/Z16*100</f>
        <v>36.36363636363637</v>
      </c>
      <c r="AC16" s="40"/>
      <c r="AD16" s="40">
        <v>342</v>
      </c>
      <c r="AE16" s="40"/>
      <c r="AF16" s="40"/>
      <c r="AG16" s="40">
        <v>30</v>
      </c>
      <c r="AH16" s="49"/>
      <c r="AI16" s="49"/>
      <c r="AJ16" s="54">
        <v>0</v>
      </c>
      <c r="AK16" s="53"/>
      <c r="AL16" s="56">
        <v>0</v>
      </c>
      <c r="AM16" s="53"/>
      <c r="AN16" s="53"/>
      <c r="AO16" s="53"/>
    </row>
    <row r="17" spans="1:41" s="20" customFormat="1" ht="49.5" customHeight="1" outlineLevel="1">
      <c r="A17" s="26">
        <v>13</v>
      </c>
      <c r="B17" s="31" t="s">
        <v>3</v>
      </c>
      <c r="C17" s="35">
        <v>60</v>
      </c>
      <c r="D17" s="35">
        <v>600</v>
      </c>
      <c r="E17" s="29">
        <v>225</v>
      </c>
      <c r="F17" s="32">
        <v>130</v>
      </c>
      <c r="G17" s="16">
        <f>F17/E17*100</f>
        <v>57.77777777777777</v>
      </c>
      <c r="H17" s="29">
        <v>293</v>
      </c>
      <c r="I17" s="32"/>
      <c r="J17" s="17">
        <f>I17/H17*100</f>
        <v>0</v>
      </c>
      <c r="K17" s="10">
        <v>1400</v>
      </c>
      <c r="L17" s="18">
        <f t="shared" si="12"/>
        <v>380</v>
      </c>
      <c r="M17" s="18">
        <f>L17/K17*100</f>
        <v>27.142857142857142</v>
      </c>
      <c r="N17" s="29">
        <v>225</v>
      </c>
      <c r="O17" s="18">
        <v>130</v>
      </c>
      <c r="P17" s="17">
        <f>O17/N17*100</f>
        <v>57.77777777777777</v>
      </c>
      <c r="Q17" s="29">
        <v>293</v>
      </c>
      <c r="R17" s="32"/>
      <c r="S17" s="17">
        <f>R17/Q17*100</f>
        <v>0</v>
      </c>
      <c r="T17" s="19">
        <v>882</v>
      </c>
      <c r="U17" s="17">
        <v>250</v>
      </c>
      <c r="V17" s="17">
        <f>U17/T17*100</f>
        <v>28.34467120181406</v>
      </c>
      <c r="W17" s="19">
        <v>880</v>
      </c>
      <c r="X17" s="17">
        <v>220</v>
      </c>
      <c r="Y17" s="17">
        <f>X17/W17*100</f>
        <v>25</v>
      </c>
      <c r="Z17" s="29">
        <v>592</v>
      </c>
      <c r="AA17" s="43">
        <f t="shared" si="8"/>
        <v>200</v>
      </c>
      <c r="AB17" s="44">
        <f>AA17/Z17*100</f>
        <v>33.78378378378378</v>
      </c>
      <c r="AC17" s="40">
        <v>200</v>
      </c>
      <c r="AD17" s="40"/>
      <c r="AE17" s="40"/>
      <c r="AF17" s="40"/>
      <c r="AG17" s="40"/>
      <c r="AH17" s="49"/>
      <c r="AI17" s="49"/>
      <c r="AJ17" s="54">
        <v>0</v>
      </c>
      <c r="AK17" s="53"/>
      <c r="AL17" s="56">
        <v>0</v>
      </c>
      <c r="AM17" s="53"/>
      <c r="AN17" s="53"/>
      <c r="AO17" s="53"/>
    </row>
    <row r="18" spans="1:41" s="21" customFormat="1" ht="49.5" customHeight="1">
      <c r="A18" s="15">
        <v>14</v>
      </c>
      <c r="B18" s="14" t="s">
        <v>18</v>
      </c>
      <c r="C18" s="40">
        <v>130</v>
      </c>
      <c r="D18" s="40"/>
      <c r="E18" s="19">
        <v>400</v>
      </c>
      <c r="F18" s="16">
        <v>400</v>
      </c>
      <c r="G18" s="16">
        <f t="shared" si="11"/>
        <v>100</v>
      </c>
      <c r="H18" s="19">
        <v>695</v>
      </c>
      <c r="I18" s="16">
        <v>150</v>
      </c>
      <c r="J18" s="17">
        <f t="shared" si="2"/>
        <v>21.58273381294964</v>
      </c>
      <c r="K18" s="10">
        <f t="shared" si="3"/>
        <v>1945</v>
      </c>
      <c r="L18" s="18">
        <f t="shared" si="0"/>
        <v>1865</v>
      </c>
      <c r="M18" s="18">
        <f t="shared" si="4"/>
        <v>95.88688946015425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770</v>
      </c>
      <c r="V18" s="17">
        <f t="shared" si="6"/>
        <v>90.58823529411765</v>
      </c>
      <c r="W18" s="19">
        <v>850</v>
      </c>
      <c r="X18" s="17">
        <v>500</v>
      </c>
      <c r="Y18" s="17">
        <f t="shared" si="7"/>
        <v>58.82352941176471</v>
      </c>
      <c r="Z18" s="19">
        <v>600</v>
      </c>
      <c r="AA18" s="43">
        <f t="shared" si="8"/>
        <v>320</v>
      </c>
      <c r="AB18" s="44">
        <f t="shared" si="9"/>
        <v>53.333333333333336</v>
      </c>
      <c r="AC18" s="40">
        <v>120</v>
      </c>
      <c r="AD18" s="40">
        <v>100</v>
      </c>
      <c r="AE18" s="40">
        <v>100</v>
      </c>
      <c r="AF18" s="40"/>
      <c r="AG18" s="40"/>
      <c r="AH18" s="49"/>
      <c r="AI18" s="49"/>
      <c r="AJ18" s="54">
        <v>150</v>
      </c>
      <c r="AK18" s="53">
        <v>90</v>
      </c>
      <c r="AL18" s="56">
        <f t="shared" si="10"/>
        <v>60</v>
      </c>
      <c r="AM18" s="57"/>
      <c r="AN18" s="57"/>
      <c r="AO18" s="57"/>
    </row>
    <row r="19" spans="1:41" s="21" customFormat="1" ht="49.5" customHeight="1">
      <c r="A19" s="15">
        <v>15</v>
      </c>
      <c r="B19" s="14" t="s">
        <v>27</v>
      </c>
      <c r="C19" s="40"/>
      <c r="D19" s="40"/>
      <c r="E19" s="19">
        <v>188</v>
      </c>
      <c r="F19" s="16">
        <v>100</v>
      </c>
      <c r="G19" s="16">
        <f t="shared" si="11"/>
        <v>53.191489361702125</v>
      </c>
      <c r="H19" s="19">
        <v>0</v>
      </c>
      <c r="I19" s="16"/>
      <c r="J19" s="17">
        <v>0</v>
      </c>
      <c r="K19" s="10">
        <v>994</v>
      </c>
      <c r="L19" s="18">
        <f t="shared" si="0"/>
        <v>250</v>
      </c>
      <c r="M19" s="18">
        <f t="shared" si="4"/>
        <v>25.15090543259557</v>
      </c>
      <c r="N19" s="19">
        <v>188</v>
      </c>
      <c r="O19" s="18"/>
      <c r="P19" s="17">
        <f t="shared" si="1"/>
        <v>0</v>
      </c>
      <c r="Q19" s="19">
        <v>0</v>
      </c>
      <c r="R19" s="16"/>
      <c r="S19" s="17">
        <v>0</v>
      </c>
      <c r="T19" s="19">
        <v>806</v>
      </c>
      <c r="U19" s="17">
        <v>250</v>
      </c>
      <c r="V19" s="17">
        <f t="shared" si="6"/>
        <v>31.017369727047146</v>
      </c>
      <c r="W19" s="19">
        <v>810</v>
      </c>
      <c r="X19" s="17">
        <v>100</v>
      </c>
      <c r="Y19" s="17">
        <f t="shared" si="7"/>
        <v>12.345679012345679</v>
      </c>
      <c r="Z19" s="19">
        <v>806</v>
      </c>
      <c r="AA19" s="43">
        <f t="shared" si="8"/>
        <v>0</v>
      </c>
      <c r="AB19" s="44">
        <f t="shared" si="9"/>
        <v>0</v>
      </c>
      <c r="AC19" s="40"/>
      <c r="AD19" s="40"/>
      <c r="AE19" s="45"/>
      <c r="AF19" s="45"/>
      <c r="AG19" s="45"/>
      <c r="AH19" s="49"/>
      <c r="AI19" s="49"/>
      <c r="AJ19" s="54">
        <v>0</v>
      </c>
      <c r="AK19" s="54"/>
      <c r="AL19" s="56">
        <v>0</v>
      </c>
      <c r="AM19" s="57"/>
      <c r="AN19" s="57"/>
      <c r="AO19" s="57"/>
    </row>
    <row r="20" spans="1:41" s="21" customFormat="1" ht="49.5" customHeight="1">
      <c r="A20" s="22"/>
      <c r="B20" s="23" t="s">
        <v>17</v>
      </c>
      <c r="C20" s="45">
        <f>SUM(C5:C19)</f>
        <v>2430</v>
      </c>
      <c r="D20" s="18">
        <f>SUM(D5:D19)</f>
        <v>600</v>
      </c>
      <c r="E20" s="18">
        <f>SUM(E5:E19)</f>
        <v>2442</v>
      </c>
      <c r="F20" s="18">
        <f>SUM(F5:F19)</f>
        <v>1959</v>
      </c>
      <c r="G20" s="19">
        <f t="shared" si="11"/>
        <v>80.22113022113022</v>
      </c>
      <c r="H20" s="18">
        <f>SUM(H5:H19)</f>
        <v>5743</v>
      </c>
      <c r="I20" s="18">
        <f>SUM(I5:I19)</f>
        <v>3291</v>
      </c>
      <c r="J20" s="18">
        <f t="shared" si="2"/>
        <v>57.30454466306808</v>
      </c>
      <c r="K20" s="10">
        <v>26959</v>
      </c>
      <c r="L20" s="18">
        <f t="shared" si="0"/>
        <v>18270</v>
      </c>
      <c r="M20" s="18">
        <f t="shared" si="4"/>
        <v>67.7695760228495</v>
      </c>
      <c r="N20" s="18">
        <f>SUM(N5:N19)</f>
        <v>2362</v>
      </c>
      <c r="O20" s="18">
        <f>SUM(O5:O19)</f>
        <v>1739</v>
      </c>
      <c r="P20" s="18">
        <f t="shared" si="1"/>
        <v>73.62404741744285</v>
      </c>
      <c r="Q20" s="18">
        <f>SUM(Q5:Q19)</f>
        <v>5743</v>
      </c>
      <c r="R20" s="18">
        <f>SUM(R5:R19)</f>
        <v>5090</v>
      </c>
      <c r="S20" s="18">
        <f t="shared" si="5"/>
        <v>88.62963607870451</v>
      </c>
      <c r="T20" s="18">
        <f>SUM(T5:T19)</f>
        <v>18754</v>
      </c>
      <c r="U20" s="18">
        <f>SUM(U5:U19)</f>
        <v>11441</v>
      </c>
      <c r="V20" s="18">
        <f t="shared" si="6"/>
        <v>61.00565212754613</v>
      </c>
      <c r="W20" s="18">
        <f>SUM(W5:W19)</f>
        <v>17750</v>
      </c>
      <c r="X20" s="18">
        <f>SUM(X5:X19)</f>
        <v>8500</v>
      </c>
      <c r="Y20" s="18">
        <f t="shared" si="7"/>
        <v>47.88732394366197</v>
      </c>
      <c r="Z20" s="18">
        <f>SUM(Z5:Z19)</f>
        <v>13125</v>
      </c>
      <c r="AA20" s="18">
        <f>SUM(AA5:AA19)</f>
        <v>6457</v>
      </c>
      <c r="AB20" s="59">
        <f t="shared" si="9"/>
        <v>49.19619047619047</v>
      </c>
      <c r="AC20" s="18">
        <f aca="true" t="shared" si="13" ref="AC20:AI20">SUM(AC5:AC19)</f>
        <v>2792</v>
      </c>
      <c r="AD20" s="18">
        <f t="shared" si="13"/>
        <v>2581</v>
      </c>
      <c r="AE20" s="18">
        <f t="shared" si="13"/>
        <v>480</v>
      </c>
      <c r="AF20" s="18">
        <f t="shared" si="13"/>
        <v>0</v>
      </c>
      <c r="AG20" s="18">
        <f t="shared" si="13"/>
        <v>140</v>
      </c>
      <c r="AH20" s="50">
        <f t="shared" si="13"/>
        <v>420</v>
      </c>
      <c r="AI20" s="50">
        <f t="shared" si="13"/>
        <v>44</v>
      </c>
      <c r="AJ20" s="54">
        <f>SUM(AJ5:AJ19)</f>
        <v>3065</v>
      </c>
      <c r="AK20" s="54">
        <f>SUM(AK5:AK19)</f>
        <v>1021</v>
      </c>
      <c r="AL20" s="60">
        <f t="shared" si="10"/>
        <v>33.311582381729195</v>
      </c>
      <c r="AM20" s="54">
        <f>SUM(AM5:AM19)</f>
        <v>72</v>
      </c>
      <c r="AN20" s="54">
        <f>SUM(AN5:AN19)</f>
        <v>210</v>
      </c>
      <c r="AO20" s="54">
        <f>SUM(AO5:AO19)</f>
        <v>100</v>
      </c>
    </row>
    <row r="21" spans="1:41" s="21" customFormat="1" ht="49.5" customHeight="1">
      <c r="A21" s="22"/>
      <c r="B21" s="14" t="s">
        <v>39</v>
      </c>
      <c r="C21" s="40">
        <v>90</v>
      </c>
      <c r="D21" s="18">
        <v>25</v>
      </c>
      <c r="E21" s="18">
        <v>130</v>
      </c>
      <c r="F21" s="17">
        <v>130</v>
      </c>
      <c r="G21" s="16">
        <f t="shared" si="11"/>
        <v>100</v>
      </c>
      <c r="H21" s="18">
        <v>9</v>
      </c>
      <c r="I21" s="17">
        <v>9</v>
      </c>
      <c r="J21" s="17">
        <f t="shared" si="2"/>
        <v>100</v>
      </c>
      <c r="K21" s="10">
        <f>N21+Q21+T21</f>
        <v>780</v>
      </c>
      <c r="L21" s="18">
        <f t="shared" si="0"/>
        <v>503</v>
      </c>
      <c r="M21" s="18">
        <f t="shared" si="4"/>
        <v>64.48717948717949</v>
      </c>
      <c r="N21" s="18">
        <v>130</v>
      </c>
      <c r="O21" s="17">
        <v>130</v>
      </c>
      <c r="P21" s="17">
        <f t="shared" si="1"/>
        <v>100</v>
      </c>
      <c r="Q21" s="18">
        <v>9</v>
      </c>
      <c r="R21" s="17">
        <v>9</v>
      </c>
      <c r="S21" s="17">
        <f t="shared" si="5"/>
        <v>100</v>
      </c>
      <c r="T21" s="18">
        <v>641</v>
      </c>
      <c r="U21" s="17">
        <v>364</v>
      </c>
      <c r="V21" s="17">
        <f t="shared" si="6"/>
        <v>56.78627145085804</v>
      </c>
      <c r="W21" s="18">
        <v>640</v>
      </c>
      <c r="X21" s="17">
        <v>320</v>
      </c>
      <c r="Y21" s="17">
        <f t="shared" si="7"/>
        <v>50</v>
      </c>
      <c r="Z21" s="18">
        <v>616</v>
      </c>
      <c r="AA21" s="18">
        <f>AC21+AD21+AE21+AF21+AG21+AH21</f>
        <v>259</v>
      </c>
      <c r="AB21" s="44">
        <f t="shared" si="9"/>
        <v>42.04545454545455</v>
      </c>
      <c r="AC21" s="18">
        <v>70</v>
      </c>
      <c r="AD21" s="18">
        <v>79</v>
      </c>
      <c r="AE21" s="18"/>
      <c r="AF21" s="18"/>
      <c r="AG21" s="18"/>
      <c r="AH21" s="50">
        <v>110</v>
      </c>
      <c r="AI21" s="50"/>
      <c r="AJ21" s="54"/>
      <c r="AK21" s="54"/>
      <c r="AL21" s="56">
        <v>0</v>
      </c>
      <c r="AM21" s="57"/>
      <c r="AN21" s="57"/>
      <c r="AO21" s="57"/>
    </row>
    <row r="22" spans="1:41" s="21" customFormat="1" ht="49.5" customHeight="1">
      <c r="A22" s="22"/>
      <c r="B22" s="14" t="s">
        <v>40</v>
      </c>
      <c r="C22" s="40"/>
      <c r="D22" s="18"/>
      <c r="E22" s="18">
        <v>200</v>
      </c>
      <c r="F22" s="17">
        <v>200</v>
      </c>
      <c r="G22" s="16">
        <f t="shared" si="11"/>
        <v>100</v>
      </c>
      <c r="H22" s="18">
        <v>400</v>
      </c>
      <c r="I22" s="18"/>
      <c r="J22" s="17">
        <v>0</v>
      </c>
      <c r="K22" s="10">
        <f>N22+Q22+T22</f>
        <v>1600</v>
      </c>
      <c r="L22" s="18">
        <f t="shared" si="0"/>
        <v>890</v>
      </c>
      <c r="M22" s="18">
        <f t="shared" si="4"/>
        <v>55.625</v>
      </c>
      <c r="N22" s="18">
        <v>200</v>
      </c>
      <c r="O22" s="17">
        <v>200</v>
      </c>
      <c r="P22" s="17">
        <f t="shared" si="1"/>
        <v>100</v>
      </c>
      <c r="Q22" s="18">
        <v>400</v>
      </c>
      <c r="R22" s="17">
        <v>290</v>
      </c>
      <c r="S22" s="17">
        <f t="shared" si="5"/>
        <v>72.5</v>
      </c>
      <c r="T22" s="18">
        <v>1000</v>
      </c>
      <c r="U22" s="17">
        <v>400</v>
      </c>
      <c r="V22" s="17">
        <f t="shared" si="6"/>
        <v>40</v>
      </c>
      <c r="W22" s="18">
        <v>1000</v>
      </c>
      <c r="X22" s="45">
        <v>80</v>
      </c>
      <c r="Y22" s="17">
        <f t="shared" si="7"/>
        <v>8</v>
      </c>
      <c r="Z22" s="45">
        <v>550</v>
      </c>
      <c r="AA22" s="18">
        <f aca="true" t="shared" si="14" ref="AA22:AA27">AC22+AD22+AE22+AF22+AG22+AH22</f>
        <v>0</v>
      </c>
      <c r="AB22" s="44">
        <f t="shared" si="9"/>
        <v>0</v>
      </c>
      <c r="AC22" s="45"/>
      <c r="AD22" s="45"/>
      <c r="AE22" s="45"/>
      <c r="AF22" s="45"/>
      <c r="AG22" s="45"/>
      <c r="AH22" s="51"/>
      <c r="AI22" s="51"/>
      <c r="AJ22" s="54">
        <v>219</v>
      </c>
      <c r="AK22" s="54"/>
      <c r="AL22" s="56">
        <f t="shared" si="10"/>
        <v>0</v>
      </c>
      <c r="AM22" s="57"/>
      <c r="AN22" s="57"/>
      <c r="AO22" s="57"/>
    </row>
    <row r="23" spans="1:41" s="21" customFormat="1" ht="49.5" customHeight="1">
      <c r="A23" s="22"/>
      <c r="B23" s="14" t="s">
        <v>41</v>
      </c>
      <c r="C23" s="40">
        <v>60</v>
      </c>
      <c r="D23" s="18"/>
      <c r="E23" s="18">
        <v>80</v>
      </c>
      <c r="F23" s="18">
        <v>40</v>
      </c>
      <c r="G23" s="16">
        <f t="shared" si="11"/>
        <v>50</v>
      </c>
      <c r="H23" s="18">
        <v>10</v>
      </c>
      <c r="I23" s="18"/>
      <c r="J23" s="17">
        <v>0</v>
      </c>
      <c r="K23" s="10">
        <v>526</v>
      </c>
      <c r="L23" s="18">
        <f t="shared" si="0"/>
        <v>320</v>
      </c>
      <c r="M23" s="18">
        <f t="shared" si="4"/>
        <v>60.836501901140686</v>
      </c>
      <c r="N23" s="18">
        <v>80</v>
      </c>
      <c r="O23" s="17">
        <v>80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436</v>
      </c>
      <c r="U23" s="17">
        <v>230</v>
      </c>
      <c r="V23" s="17">
        <f t="shared" si="6"/>
        <v>52.752293577981646</v>
      </c>
      <c r="W23" s="18">
        <v>440</v>
      </c>
      <c r="X23" s="46">
        <v>180</v>
      </c>
      <c r="Y23" s="17">
        <f t="shared" si="7"/>
        <v>40.909090909090914</v>
      </c>
      <c r="Z23" s="46">
        <v>436</v>
      </c>
      <c r="AA23" s="18">
        <f t="shared" si="14"/>
        <v>160</v>
      </c>
      <c r="AB23" s="44">
        <f t="shared" si="9"/>
        <v>36.69724770642202</v>
      </c>
      <c r="AC23" s="46">
        <v>160</v>
      </c>
      <c r="AD23" s="46"/>
      <c r="AE23" s="46"/>
      <c r="AF23" s="46"/>
      <c r="AG23" s="46"/>
      <c r="AH23" s="52"/>
      <c r="AI23" s="52"/>
      <c r="AJ23" s="54"/>
      <c r="AK23" s="54"/>
      <c r="AL23" s="56">
        <v>0</v>
      </c>
      <c r="AM23" s="57"/>
      <c r="AN23" s="57"/>
      <c r="AO23" s="57"/>
    </row>
    <row r="24" spans="1:41" s="21" customFormat="1" ht="49.5" customHeight="1">
      <c r="A24" s="22"/>
      <c r="B24" s="14" t="s">
        <v>30</v>
      </c>
      <c r="C24" s="40">
        <v>140</v>
      </c>
      <c r="D24" s="18"/>
      <c r="E24" s="18">
        <v>50</v>
      </c>
      <c r="F24" s="18">
        <v>50</v>
      </c>
      <c r="G24" s="16">
        <f t="shared" si="11"/>
        <v>100</v>
      </c>
      <c r="H24" s="18">
        <v>180</v>
      </c>
      <c r="I24" s="18"/>
      <c r="J24" s="17">
        <v>0</v>
      </c>
      <c r="K24" s="10">
        <f>N24+Q24+T24</f>
        <v>1080</v>
      </c>
      <c r="L24" s="18">
        <f t="shared" si="0"/>
        <v>1000</v>
      </c>
      <c r="M24" s="18">
        <f t="shared" si="4"/>
        <v>92.5925925925926</v>
      </c>
      <c r="N24" s="18">
        <v>50</v>
      </c>
      <c r="O24" s="17">
        <v>50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850</v>
      </c>
      <c r="U24" s="17">
        <v>770</v>
      </c>
      <c r="V24" s="17">
        <f t="shared" si="6"/>
        <v>90.58823529411765</v>
      </c>
      <c r="W24" s="18">
        <v>850</v>
      </c>
      <c r="X24" s="46">
        <v>450</v>
      </c>
      <c r="Y24" s="17">
        <f t="shared" si="7"/>
        <v>52.94117647058824</v>
      </c>
      <c r="Z24" s="46">
        <v>830</v>
      </c>
      <c r="AA24" s="18">
        <f t="shared" si="14"/>
        <v>410</v>
      </c>
      <c r="AB24" s="44">
        <f t="shared" si="9"/>
        <v>49.39759036144578</v>
      </c>
      <c r="AC24" s="46">
        <v>45</v>
      </c>
      <c r="AD24" s="46">
        <v>365</v>
      </c>
      <c r="AE24" s="46"/>
      <c r="AF24" s="46"/>
      <c r="AG24" s="46"/>
      <c r="AH24" s="52"/>
      <c r="AI24" s="52"/>
      <c r="AJ24" s="54">
        <v>20</v>
      </c>
      <c r="AK24" s="54"/>
      <c r="AL24" s="56">
        <f t="shared" si="10"/>
        <v>0</v>
      </c>
      <c r="AM24" s="57"/>
      <c r="AN24" s="57"/>
      <c r="AO24" s="57"/>
    </row>
    <row r="25" spans="1:41" s="21" customFormat="1" ht="49.5" customHeight="1">
      <c r="A25" s="22"/>
      <c r="B25" s="14" t="s">
        <v>42</v>
      </c>
      <c r="C25" s="40">
        <v>10</v>
      </c>
      <c r="D25" s="18"/>
      <c r="E25" s="18">
        <v>190</v>
      </c>
      <c r="F25" s="18"/>
      <c r="G25" s="16">
        <f t="shared" si="11"/>
        <v>0</v>
      </c>
      <c r="H25" s="18"/>
      <c r="I25" s="18"/>
      <c r="J25" s="17">
        <v>0</v>
      </c>
      <c r="K25" s="10">
        <f>N25+Q25+T25</f>
        <v>639</v>
      </c>
      <c r="L25" s="18">
        <f t="shared" si="0"/>
        <v>449</v>
      </c>
      <c r="M25" s="18">
        <f t="shared" si="4"/>
        <v>70.2660406885759</v>
      </c>
      <c r="N25" s="18">
        <v>190</v>
      </c>
      <c r="O25" s="18"/>
      <c r="P25" s="17">
        <f t="shared" si="1"/>
        <v>0</v>
      </c>
      <c r="Q25" s="18"/>
      <c r="R25" s="17"/>
      <c r="S25" s="17">
        <v>0</v>
      </c>
      <c r="T25" s="18">
        <v>449</v>
      </c>
      <c r="U25" s="17">
        <v>449</v>
      </c>
      <c r="V25" s="17">
        <f t="shared" si="6"/>
        <v>100</v>
      </c>
      <c r="W25" s="18">
        <v>450</v>
      </c>
      <c r="X25" s="46">
        <v>30</v>
      </c>
      <c r="Y25" s="17">
        <f t="shared" si="7"/>
        <v>6.666666666666667</v>
      </c>
      <c r="Z25" s="46">
        <v>373</v>
      </c>
      <c r="AA25" s="18">
        <f t="shared" si="14"/>
        <v>20</v>
      </c>
      <c r="AB25" s="44">
        <f t="shared" si="9"/>
        <v>5.361930294906166</v>
      </c>
      <c r="AC25" s="46"/>
      <c r="AD25" s="46"/>
      <c r="AE25" s="46"/>
      <c r="AF25" s="46"/>
      <c r="AG25" s="46"/>
      <c r="AH25" s="52">
        <v>20</v>
      </c>
      <c r="AI25" s="52"/>
      <c r="AJ25" s="54">
        <v>25</v>
      </c>
      <c r="AK25" s="54"/>
      <c r="AL25" s="56">
        <f t="shared" si="10"/>
        <v>0</v>
      </c>
      <c r="AM25" s="57"/>
      <c r="AN25" s="57"/>
      <c r="AO25" s="57"/>
    </row>
    <row r="26" spans="1:41" s="21" customFormat="1" ht="49.5" customHeight="1">
      <c r="A26" s="22"/>
      <c r="B26" s="14" t="s">
        <v>43</v>
      </c>
      <c r="C26" s="40">
        <v>20</v>
      </c>
      <c r="D26" s="18"/>
      <c r="E26" s="18">
        <v>200</v>
      </c>
      <c r="F26" s="18"/>
      <c r="G26" s="16">
        <f t="shared" si="11"/>
        <v>0</v>
      </c>
      <c r="H26" s="18">
        <v>30</v>
      </c>
      <c r="I26" s="18"/>
      <c r="J26" s="17">
        <v>0</v>
      </c>
      <c r="K26" s="10">
        <f>N26+Q26+T26</f>
        <v>789</v>
      </c>
      <c r="L26" s="18">
        <f t="shared" si="0"/>
        <v>589</v>
      </c>
      <c r="M26" s="18">
        <f t="shared" si="4"/>
        <v>74.65145754119138</v>
      </c>
      <c r="N26" s="18">
        <v>200</v>
      </c>
      <c r="O26" s="18"/>
      <c r="P26" s="17">
        <f t="shared" si="1"/>
        <v>0</v>
      </c>
      <c r="Q26" s="18">
        <v>30</v>
      </c>
      <c r="R26" s="17">
        <v>30</v>
      </c>
      <c r="S26" s="17">
        <f t="shared" si="5"/>
        <v>100</v>
      </c>
      <c r="T26" s="18">
        <v>559</v>
      </c>
      <c r="U26" s="17">
        <v>559</v>
      </c>
      <c r="V26" s="17">
        <f t="shared" si="6"/>
        <v>100</v>
      </c>
      <c r="W26" s="18">
        <v>560</v>
      </c>
      <c r="X26" s="46">
        <v>70</v>
      </c>
      <c r="Y26" s="17">
        <f t="shared" si="7"/>
        <v>12.5</v>
      </c>
      <c r="Z26" s="46">
        <v>558</v>
      </c>
      <c r="AA26" s="18">
        <f t="shared" si="14"/>
        <v>50</v>
      </c>
      <c r="AB26" s="44">
        <f t="shared" si="9"/>
        <v>8.960573476702509</v>
      </c>
      <c r="AC26" s="46"/>
      <c r="AD26" s="46">
        <v>50</v>
      </c>
      <c r="AE26" s="46"/>
      <c r="AF26" s="46"/>
      <c r="AG26" s="46"/>
      <c r="AH26" s="52"/>
      <c r="AI26" s="52"/>
      <c r="AJ26" s="54"/>
      <c r="AK26" s="54"/>
      <c r="AL26" s="56">
        <v>0</v>
      </c>
      <c r="AM26" s="57"/>
      <c r="AN26" s="57"/>
      <c r="AO26" s="57"/>
    </row>
    <row r="27" spans="1:41" s="21" customFormat="1" ht="49.5" customHeight="1">
      <c r="A27" s="22"/>
      <c r="B27" s="14" t="s">
        <v>44</v>
      </c>
      <c r="C27" s="40">
        <v>30</v>
      </c>
      <c r="D27" s="18"/>
      <c r="E27" s="18">
        <v>0</v>
      </c>
      <c r="F27" s="18"/>
      <c r="G27" s="16">
        <v>0</v>
      </c>
      <c r="H27" s="18">
        <v>39</v>
      </c>
      <c r="I27" s="18"/>
      <c r="J27" s="17">
        <v>0</v>
      </c>
      <c r="K27" s="10">
        <v>516</v>
      </c>
      <c r="L27" s="18">
        <f t="shared" si="0"/>
        <v>308</v>
      </c>
      <c r="M27" s="18">
        <f t="shared" si="4"/>
        <v>59.68992248062015</v>
      </c>
      <c r="N27" s="18">
        <v>0</v>
      </c>
      <c r="O27" s="18"/>
      <c r="P27" s="17">
        <v>0</v>
      </c>
      <c r="Q27" s="18">
        <v>39</v>
      </c>
      <c r="R27" s="18"/>
      <c r="S27" s="17">
        <f t="shared" si="5"/>
        <v>0</v>
      </c>
      <c r="T27" s="18">
        <v>477</v>
      </c>
      <c r="U27" s="17">
        <v>308</v>
      </c>
      <c r="V27" s="17">
        <f t="shared" si="6"/>
        <v>64.57023060796647</v>
      </c>
      <c r="W27" s="18">
        <v>480</v>
      </c>
      <c r="X27" s="46">
        <v>120</v>
      </c>
      <c r="Y27" s="17">
        <f t="shared" si="7"/>
        <v>25</v>
      </c>
      <c r="Z27" s="46">
        <v>280</v>
      </c>
      <c r="AA27" s="18">
        <f t="shared" si="14"/>
        <v>100</v>
      </c>
      <c r="AB27" s="44">
        <f t="shared" si="9"/>
        <v>35.714285714285715</v>
      </c>
      <c r="AC27" s="46">
        <v>100</v>
      </c>
      <c r="AD27" s="46"/>
      <c r="AE27" s="46"/>
      <c r="AF27" s="46"/>
      <c r="AG27" s="46"/>
      <c r="AH27" s="52"/>
      <c r="AI27" s="52"/>
      <c r="AJ27" s="54"/>
      <c r="AK27" s="54"/>
      <c r="AL27" s="56">
        <v>0</v>
      </c>
      <c r="AM27" s="57"/>
      <c r="AN27" s="57"/>
      <c r="AO27" s="57"/>
    </row>
    <row r="28" spans="1:41" s="36" customFormat="1" ht="49.5" customHeight="1" outlineLevel="1">
      <c r="A28" s="33"/>
      <c r="B28" s="34" t="s">
        <v>19</v>
      </c>
      <c r="C28" s="30">
        <v>840</v>
      </c>
      <c r="D28" s="30">
        <v>55</v>
      </c>
      <c r="E28" s="30">
        <v>988</v>
      </c>
      <c r="F28" s="35">
        <v>510</v>
      </c>
      <c r="G28" s="16">
        <f t="shared" si="11"/>
        <v>51.61943319838057</v>
      </c>
      <c r="H28" s="30">
        <v>2067</v>
      </c>
      <c r="I28" s="35">
        <v>229</v>
      </c>
      <c r="J28" s="17">
        <f t="shared" si="2"/>
        <v>11.078858248669569</v>
      </c>
      <c r="K28" s="10">
        <v>12007</v>
      </c>
      <c r="L28" s="18">
        <f>O28+R28+U28</f>
        <v>8648</v>
      </c>
      <c r="M28" s="18">
        <f t="shared" si="4"/>
        <v>72.0246522861664</v>
      </c>
      <c r="N28" s="30">
        <v>988</v>
      </c>
      <c r="O28" s="17">
        <v>520</v>
      </c>
      <c r="P28" s="17">
        <f>O28/N28*100</f>
        <v>52.63157894736842</v>
      </c>
      <c r="Q28" s="30">
        <v>2067</v>
      </c>
      <c r="R28" s="35">
        <v>1861</v>
      </c>
      <c r="S28" s="17">
        <f t="shared" si="5"/>
        <v>90.03386550556361</v>
      </c>
      <c r="T28" s="30">
        <v>8852</v>
      </c>
      <c r="U28" s="17">
        <v>6267</v>
      </c>
      <c r="V28" s="17">
        <f t="shared" si="6"/>
        <v>70.79755987347492</v>
      </c>
      <c r="W28" s="30">
        <v>8850</v>
      </c>
      <c r="X28" s="18">
        <v>3078</v>
      </c>
      <c r="Y28" s="17">
        <f t="shared" si="7"/>
        <v>34.779661016949156</v>
      </c>
      <c r="Z28" s="18">
        <v>7161</v>
      </c>
      <c r="AA28" s="18">
        <f>AC28+AD28+AE28+AF28+AG28+AH28</f>
        <v>2519</v>
      </c>
      <c r="AB28" s="44">
        <f>AA28/Z28*100</f>
        <v>35.17665130568356</v>
      </c>
      <c r="AC28" s="18">
        <v>1023</v>
      </c>
      <c r="AD28" s="18">
        <v>1216</v>
      </c>
      <c r="AE28" s="18">
        <v>135</v>
      </c>
      <c r="AF28" s="18"/>
      <c r="AG28" s="18">
        <v>0</v>
      </c>
      <c r="AH28" s="50">
        <v>145</v>
      </c>
      <c r="AI28" s="50"/>
      <c r="AJ28" s="54">
        <v>470</v>
      </c>
      <c r="AK28" s="54">
        <v>98</v>
      </c>
      <c r="AL28" s="56">
        <f t="shared" si="10"/>
        <v>20.851063829787233</v>
      </c>
      <c r="AM28" s="53">
        <v>5</v>
      </c>
      <c r="AN28" s="53"/>
      <c r="AO28" s="53">
        <v>60</v>
      </c>
    </row>
    <row r="29" spans="1:41" s="61" customFormat="1" ht="49.5" customHeight="1" outlineLevel="1">
      <c r="A29" s="58"/>
      <c r="B29" s="9" t="s">
        <v>20</v>
      </c>
      <c r="C29" s="47">
        <f>C20+C28</f>
        <v>3270</v>
      </c>
      <c r="D29" s="11">
        <f>D28+D20</f>
        <v>655</v>
      </c>
      <c r="E29" s="11">
        <f>E28+E20</f>
        <v>3430</v>
      </c>
      <c r="F29" s="11">
        <f>F28+F20</f>
        <v>2469</v>
      </c>
      <c r="G29" s="19">
        <f t="shared" si="11"/>
        <v>71.98250728862973</v>
      </c>
      <c r="H29" s="11">
        <f>H28+H20</f>
        <v>7810</v>
      </c>
      <c r="I29" s="11">
        <f>I28+I20</f>
        <v>3520</v>
      </c>
      <c r="J29" s="10">
        <f t="shared" si="2"/>
        <v>45.07042253521127</v>
      </c>
      <c r="K29" s="10">
        <f>K28+K20</f>
        <v>38966</v>
      </c>
      <c r="L29" s="10">
        <f>O29+R29+U29</f>
        <v>26918</v>
      </c>
      <c r="M29" s="10">
        <f t="shared" si="4"/>
        <v>69.08073705281528</v>
      </c>
      <c r="N29" s="11">
        <f>N28+N20</f>
        <v>3350</v>
      </c>
      <c r="O29" s="11">
        <f>O28+O20</f>
        <v>2259</v>
      </c>
      <c r="P29" s="18">
        <f>O29/N29*100</f>
        <v>67.43283582089552</v>
      </c>
      <c r="Q29" s="11">
        <f>Q28+Q20</f>
        <v>7810</v>
      </c>
      <c r="R29" s="11">
        <f>R28+R20</f>
        <v>6951</v>
      </c>
      <c r="S29" s="10">
        <f t="shared" si="5"/>
        <v>89.00128040973111</v>
      </c>
      <c r="T29" s="19">
        <f>T28+T20</f>
        <v>27606</v>
      </c>
      <c r="U29" s="18">
        <f>U28+U20</f>
        <v>17708</v>
      </c>
      <c r="V29" s="18">
        <f t="shared" si="6"/>
        <v>64.14547562124176</v>
      </c>
      <c r="W29" s="19">
        <f>W28+W20</f>
        <v>26600</v>
      </c>
      <c r="X29" s="19">
        <f>X20+X28</f>
        <v>11578</v>
      </c>
      <c r="Y29" s="18">
        <f t="shared" si="7"/>
        <v>43.526315789473685</v>
      </c>
      <c r="Z29" s="19">
        <f>Z28+Z20</f>
        <v>20286</v>
      </c>
      <c r="AA29" s="19">
        <f>AA28+AA20</f>
        <v>8976</v>
      </c>
      <c r="AB29" s="59">
        <f>AA29/Z29*100</f>
        <v>44.24726412304052</v>
      </c>
      <c r="AC29" s="19">
        <f aca="true" t="shared" si="15" ref="AC29:AK29">AC28+AC20</f>
        <v>3815</v>
      </c>
      <c r="AD29" s="19">
        <f t="shared" si="15"/>
        <v>3797</v>
      </c>
      <c r="AE29" s="19">
        <f t="shared" si="15"/>
        <v>615</v>
      </c>
      <c r="AF29" s="19">
        <f t="shared" si="15"/>
        <v>0</v>
      </c>
      <c r="AG29" s="19">
        <f t="shared" si="15"/>
        <v>140</v>
      </c>
      <c r="AH29" s="19">
        <f t="shared" si="15"/>
        <v>565</v>
      </c>
      <c r="AI29" s="19">
        <f t="shared" si="15"/>
        <v>44</v>
      </c>
      <c r="AJ29" s="55">
        <f t="shared" si="15"/>
        <v>3535</v>
      </c>
      <c r="AK29" s="55">
        <f t="shared" si="15"/>
        <v>1119</v>
      </c>
      <c r="AL29" s="60">
        <f t="shared" si="10"/>
        <v>31.654879773691658</v>
      </c>
      <c r="AM29" s="55">
        <f>AM28+AM20</f>
        <v>77</v>
      </c>
      <c r="AN29" s="55">
        <f>AN28+AN20</f>
        <v>210</v>
      </c>
      <c r="AO29" s="55">
        <f>AO28+AO20</f>
        <v>160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37">
    <mergeCell ref="AO2:AO4"/>
    <mergeCell ref="AI3:AI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AH3:AH4"/>
    <mergeCell ref="AF3:AF4"/>
    <mergeCell ref="AG3:AG4"/>
    <mergeCell ref="M3:M4"/>
    <mergeCell ref="N3:P3"/>
    <mergeCell ref="W2:Y2"/>
    <mergeCell ref="Z2:AB2"/>
    <mergeCell ref="AC2:AH2"/>
    <mergeCell ref="W3:Y3"/>
    <mergeCell ref="Z3:Z4"/>
    <mergeCell ref="AA3:AA4"/>
    <mergeCell ref="AE3:AE4"/>
    <mergeCell ref="AB3:AB4"/>
    <mergeCell ref="AC3:AC4"/>
    <mergeCell ref="AD3:AD4"/>
    <mergeCell ref="AM2:AN2"/>
    <mergeCell ref="AM3:AM4"/>
    <mergeCell ref="AN3:AN4"/>
    <mergeCell ref="AJ2:AL2"/>
    <mergeCell ref="AJ3:AJ4"/>
    <mergeCell ref="AK3:AK4"/>
    <mergeCell ref="AL3:AL4"/>
  </mergeCells>
  <printOptions horizontalCentered="1" verticalCentered="1"/>
  <pageMargins left="0" right="0" top="0" bottom="0" header="0" footer="0"/>
  <pageSetup horizontalDpi="600" verticalDpi="600" orientation="landscape" paperSize="9" scale="30" r:id="rId1"/>
  <colBreaks count="1" manualBreakCount="1">
    <brk id="2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2022-05-05T04:16:35Z</cp:lastPrinted>
  <dcterms:created xsi:type="dcterms:W3CDTF">2001-05-07T11:51:26Z</dcterms:created>
  <dcterms:modified xsi:type="dcterms:W3CDTF">2022-05-09T04:18:15Z</dcterms:modified>
  <cp:category/>
  <cp:version/>
  <cp:contentType/>
  <cp:contentStatus/>
</cp:coreProperties>
</file>