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'Свод'!$A$1:$AF$29</definedName>
  </definedNames>
  <calcPr fullCalcOnLoad="1" refMode="R1C1"/>
</workbook>
</file>

<file path=xl/sharedStrings.xml><?xml version="1.0" encoding="utf-8"?>
<sst xmlns="http://schemas.openxmlformats.org/spreadsheetml/2006/main" count="65" uniqueCount="53">
  <si>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</si>
  <si>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</si>
  <si>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</si>
  <si>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</si>
  <si>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</si>
  <si>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</si>
  <si>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</si>
  <si>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</si>
  <si>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</si>
  <si>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</si>
  <si>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</si>
  <si>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</si>
  <si>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</si>
  <si>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</si>
  <si>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</si>
  <si>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</si>
  <si>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</si>
  <si>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</si>
  <si>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</si>
  <si>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</si>
  <si>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</si>
  <si>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</si>
  <si>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</si>
  <si>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Бикулов А.Н.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</si>
  <si>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</si>
  <si>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</si>
  <si>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</si>
  <si>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</si>
  <si>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</si>
  <si>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</si>
  <si>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</si>
  <si>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</si>
  <si>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</si>
  <si>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</si>
  <si>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</si>
  <si>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</si>
  <si>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</si>
  <si>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Б.П.</t>
  </si>
  <si>
    <t>П.П.</t>
  </si>
  <si>
    <t>гречиха</t>
  </si>
  <si>
    <t>кукуруза</t>
  </si>
  <si>
    <t>Посеяно льна масличного, га</t>
  </si>
  <si>
    <t>Посеяно кукурузы на корм, га</t>
  </si>
  <si>
    <t>Посеяно подсолнечника , га</t>
  </si>
  <si>
    <t>Посеяно горчицы, га</t>
  </si>
  <si>
    <t>Посеяно рапса, га</t>
  </si>
  <si>
    <t>Посеяно овощей, га</t>
  </si>
  <si>
    <t>Посажено картофеля, га</t>
  </si>
  <si>
    <t>Посеяно яровых зерновых и зернобобовых  культур, га</t>
  </si>
  <si>
    <t>Посеяно однолетних трав, га</t>
  </si>
  <si>
    <t>Посеяно многолетних трав, га</t>
  </si>
  <si>
    <t>Посеяно сахарной свеклы, га</t>
  </si>
  <si>
    <t>Информация о ходе проведения весенних полевых работ в сельхозпредприятиях и К(Ф)Х  Яльчикского района  на 27.05.2022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</si>
</sst>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1" fontId="10" fillId="32" borderId="11" xfId="57" applyNumberFormat="1" applyFont="1" applyFill="1" applyBorder="1" applyAlignment="1">
      <alignment horizontal="center" vertical="center" wrapText="1"/>
    </xf>
    <xf numFmtId="1" fontId="8" fillId="32" borderId="11" xfId="57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" fontId="8" fillId="32" borderId="11" xfId="57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1" fontId="8" fillId="32" borderId="13" xfId="57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3" fillId="32" borderId="11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/>
    </xf>
    <xf numFmtId="1" fontId="10" fillId="32" borderId="13" xfId="57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top"/>
    </xf>
    <xf numFmtId="0" fontId="11" fillId="32" borderId="11" xfId="0" applyFont="1" applyFill="1" applyBorder="1" applyAlignment="1">
      <alignment horizontal="center" vertical="top"/>
    </xf>
    <xf numFmtId="0" fontId="3" fillId="32" borderId="11" xfId="0" applyFont="1" applyFill="1" applyBorder="1" applyAlignment="1">
      <alignment vertical="center"/>
    </xf>
    <xf numFmtId="0" fontId="13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/>
    </xf>
    <xf numFmtId="0" fontId="13" fillId="32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8"/>
  <sheetViews>
    <sheetView tabSelected="1" view="pageBreakPreview" zoomScale="37" zoomScaleNormal="60" zoomScaleSheetLayoutView="37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23" sqref="Y23"/>
    </sheetView>
  </sheetViews>
  <sheetFormatPr defaultColWidth="9.00390625" defaultRowHeight="12.75" outlineLevelRow="1"/>
  <cols>
    <col min="1" max="1" width="11.75390625" style="1" customWidth="1"/>
    <col min="2" max="2" width="54.75390625" style="4" customWidth="1"/>
    <col min="3" max="3" width="18.125" style="1" customWidth="1"/>
    <col min="4" max="4" width="18.875" style="1" customWidth="1"/>
    <col min="5" max="5" width="17.25390625" style="1" customWidth="1"/>
    <col min="6" max="6" width="16.375" style="1" customWidth="1"/>
    <col min="7" max="7" width="14.00390625" style="1" customWidth="1"/>
    <col min="8" max="8" width="17.25390625" style="1" customWidth="1"/>
    <col min="9" max="9" width="14.375" style="1" customWidth="1"/>
    <col min="10" max="10" width="14.875" style="1" customWidth="1"/>
    <col min="11" max="14" width="15.25390625" style="1" customWidth="1"/>
    <col min="15" max="15" width="14.875" style="1" customWidth="1"/>
    <col min="16" max="16" width="17.25390625" style="1" customWidth="1"/>
    <col min="17" max="17" width="16.125" style="1" customWidth="1"/>
    <col min="18" max="18" width="18.625" style="1" customWidth="1"/>
    <col min="19" max="19" width="25.25390625" style="1" customWidth="1"/>
    <col min="20" max="20" width="27.375" style="1" customWidth="1"/>
    <col min="21" max="21" width="26.25390625" style="1" customWidth="1"/>
    <col min="22" max="22" width="22.25390625" style="1" customWidth="1"/>
    <col min="23" max="23" width="24.25390625" style="1" customWidth="1"/>
    <col min="24" max="24" width="18.875" style="1" customWidth="1"/>
    <col min="25" max="25" width="17.75390625" style="1" customWidth="1"/>
    <col min="26" max="26" width="17.00390625" style="1" customWidth="1"/>
    <col min="27" max="27" width="18.00390625" style="1" customWidth="1"/>
    <col min="28" max="28" width="16.875" style="1" customWidth="1"/>
    <col min="29" max="29" width="16.125" style="1" customWidth="1"/>
    <col min="30" max="30" width="14.875" style="1" customWidth="1"/>
    <col min="31" max="31" width="15.75390625" style="1" customWidth="1"/>
    <col min="32" max="32" width="16.375" style="1" customWidth="1"/>
    <col min="33" max="16384" width="9.125" style="1" customWidth="1"/>
  </cols>
  <sheetData>
    <row r="1" spans="2:32" s="2" customFormat="1" ht="123.75" customHeight="1">
      <c r="B1" s="5"/>
      <c r="C1" s="56" t="s">
        <v>52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s="3" customFormat="1" ht="139.5" customHeight="1">
      <c r="A2" s="71" t="s">
        <v>13</v>
      </c>
      <c r="B2" s="72" t="s">
        <v>21</v>
      </c>
      <c r="C2" s="71" t="s">
        <v>48</v>
      </c>
      <c r="D2" s="77"/>
      <c r="E2" s="77"/>
      <c r="F2" s="64" t="s">
        <v>24</v>
      </c>
      <c r="G2" s="65"/>
      <c r="H2" s="65"/>
      <c r="I2" s="65"/>
      <c r="J2" s="65"/>
      <c r="K2" s="65"/>
      <c r="L2" s="45"/>
      <c r="M2" s="45"/>
      <c r="N2" s="58" t="s">
        <v>49</v>
      </c>
      <c r="O2" s="59"/>
      <c r="P2" s="60"/>
      <c r="Q2" s="58" t="s">
        <v>50</v>
      </c>
      <c r="R2" s="60"/>
      <c r="S2" s="68" t="s">
        <v>45</v>
      </c>
      <c r="T2" s="68" t="s">
        <v>44</v>
      </c>
      <c r="U2" s="68" t="s">
        <v>43</v>
      </c>
      <c r="V2" s="68" t="s">
        <v>41</v>
      </c>
      <c r="W2" s="68" t="s">
        <v>51</v>
      </c>
      <c r="X2" s="64" t="s">
        <v>42</v>
      </c>
      <c r="Y2" s="82"/>
      <c r="Z2" s="83"/>
      <c r="AA2" s="58" t="s">
        <v>47</v>
      </c>
      <c r="AB2" s="59"/>
      <c r="AC2" s="60"/>
      <c r="AD2" s="58" t="s">
        <v>46</v>
      </c>
      <c r="AE2" s="59"/>
      <c r="AF2" s="60"/>
    </row>
    <row r="3" spans="1:32" s="3" customFormat="1" ht="73.5" customHeight="1">
      <c r="A3" s="71"/>
      <c r="B3" s="72"/>
      <c r="C3" s="61" t="s">
        <v>14</v>
      </c>
      <c r="D3" s="61" t="s">
        <v>15</v>
      </c>
      <c r="E3" s="61" t="s">
        <v>16</v>
      </c>
      <c r="F3" s="74" t="s">
        <v>25</v>
      </c>
      <c r="G3" s="74" t="s">
        <v>26</v>
      </c>
      <c r="H3" s="74" t="s">
        <v>27</v>
      </c>
      <c r="I3" s="74" t="s">
        <v>28</v>
      </c>
      <c r="J3" s="74" t="s">
        <v>29</v>
      </c>
      <c r="K3" s="66" t="s">
        <v>30</v>
      </c>
      <c r="L3" s="66" t="s">
        <v>39</v>
      </c>
      <c r="M3" s="66" t="s">
        <v>40</v>
      </c>
      <c r="N3" s="61" t="s">
        <v>14</v>
      </c>
      <c r="O3" s="61" t="s">
        <v>15</v>
      </c>
      <c r="P3" s="61" t="s">
        <v>16</v>
      </c>
      <c r="Q3" s="80" t="s">
        <v>37</v>
      </c>
      <c r="R3" s="80" t="s">
        <v>38</v>
      </c>
      <c r="S3" s="78"/>
      <c r="T3" s="78"/>
      <c r="U3" s="78"/>
      <c r="V3" s="69"/>
      <c r="W3" s="69"/>
      <c r="X3" s="61" t="s">
        <v>14</v>
      </c>
      <c r="Y3" s="61" t="s">
        <v>15</v>
      </c>
      <c r="Z3" s="61" t="s">
        <v>16</v>
      </c>
      <c r="AA3" s="61" t="s">
        <v>14</v>
      </c>
      <c r="AB3" s="61" t="s">
        <v>15</v>
      </c>
      <c r="AC3" s="61" t="s">
        <v>16</v>
      </c>
      <c r="AD3" s="61" t="s">
        <v>14</v>
      </c>
      <c r="AE3" s="61" t="s">
        <v>15</v>
      </c>
      <c r="AF3" s="61" t="s">
        <v>16</v>
      </c>
    </row>
    <row r="4" spans="1:32" s="3" customFormat="1" ht="73.5" customHeight="1">
      <c r="A4" s="68"/>
      <c r="B4" s="73"/>
      <c r="C4" s="62"/>
      <c r="D4" s="63"/>
      <c r="E4" s="63"/>
      <c r="F4" s="76"/>
      <c r="G4" s="76"/>
      <c r="H4" s="75"/>
      <c r="I4" s="75"/>
      <c r="J4" s="76"/>
      <c r="K4" s="67"/>
      <c r="L4" s="67"/>
      <c r="M4" s="67"/>
      <c r="N4" s="62"/>
      <c r="O4" s="63"/>
      <c r="P4" s="63"/>
      <c r="Q4" s="81"/>
      <c r="R4" s="81"/>
      <c r="S4" s="79"/>
      <c r="T4" s="79"/>
      <c r="U4" s="79"/>
      <c r="V4" s="70"/>
      <c r="W4" s="70"/>
      <c r="X4" s="62"/>
      <c r="Y4" s="63"/>
      <c r="Z4" s="63"/>
      <c r="AA4" s="62"/>
      <c r="AB4" s="63"/>
      <c r="AC4" s="63"/>
      <c r="AD4" s="62"/>
      <c r="AE4" s="63"/>
      <c r="AF4" s="63"/>
    </row>
    <row r="5" spans="1:32" s="16" customFormat="1" ht="65.25" customHeight="1" outlineLevel="1">
      <c r="A5" s="21">
        <v>1</v>
      </c>
      <c r="B5" s="20" t="s">
        <v>0</v>
      </c>
      <c r="C5" s="14">
        <v>1222</v>
      </c>
      <c r="D5" s="28">
        <f>F5+G5+H5+J5+K5+L5</f>
        <v>1222</v>
      </c>
      <c r="E5" s="29">
        <f>D5/C5*100</f>
        <v>100</v>
      </c>
      <c r="F5" s="27">
        <v>400</v>
      </c>
      <c r="G5" s="27">
        <v>597</v>
      </c>
      <c r="H5" s="27">
        <v>50</v>
      </c>
      <c r="I5" s="27"/>
      <c r="J5" s="27"/>
      <c r="K5" s="46">
        <v>100</v>
      </c>
      <c r="L5" s="46">
        <v>75</v>
      </c>
      <c r="M5" s="46"/>
      <c r="N5" s="37">
        <v>1462</v>
      </c>
      <c r="O5" s="36">
        <v>1071</v>
      </c>
      <c r="P5" s="39">
        <f>O5/N5*100</f>
        <v>73.25581395348837</v>
      </c>
      <c r="Q5" s="36"/>
      <c r="R5" s="36">
        <v>300</v>
      </c>
      <c r="S5" s="36"/>
      <c r="T5" s="53"/>
      <c r="U5" s="53"/>
      <c r="V5" s="53"/>
      <c r="W5" s="53"/>
      <c r="X5" s="36">
        <v>250</v>
      </c>
      <c r="Y5" s="36">
        <v>156</v>
      </c>
      <c r="Z5" s="39">
        <f>Y5/X5*100</f>
        <v>62.4</v>
      </c>
      <c r="AA5" s="36"/>
      <c r="AB5" s="50"/>
      <c r="AC5" s="36"/>
      <c r="AD5" s="47"/>
      <c r="AE5" s="47"/>
      <c r="AF5" s="47"/>
    </row>
    <row r="6" spans="1:32" s="16" customFormat="1" ht="73.5" customHeight="1" outlineLevel="1">
      <c r="A6" s="12">
        <v>2</v>
      </c>
      <c r="B6" s="11" t="s">
        <v>1</v>
      </c>
      <c r="C6" s="14">
        <v>927</v>
      </c>
      <c r="D6" s="28">
        <f>F6+G6+H6+J6+K6+L6+M6</f>
        <v>927</v>
      </c>
      <c r="E6" s="29">
        <f aca="true" t="shared" si="0" ref="E6:E27">D6/C6*100</f>
        <v>100</v>
      </c>
      <c r="F6" s="27">
        <v>371</v>
      </c>
      <c r="G6" s="27">
        <v>361</v>
      </c>
      <c r="H6" s="27">
        <v>65</v>
      </c>
      <c r="I6" s="27"/>
      <c r="J6" s="27">
        <v>30</v>
      </c>
      <c r="K6" s="32">
        <v>60</v>
      </c>
      <c r="L6" s="32"/>
      <c r="M6" s="32">
        <v>40</v>
      </c>
      <c r="N6" s="37">
        <v>80</v>
      </c>
      <c r="O6" s="36">
        <v>20</v>
      </c>
      <c r="P6" s="39">
        <f aca="true" t="shared" si="1" ref="P6:P29">O6/N6*100</f>
        <v>25</v>
      </c>
      <c r="Q6" s="36">
        <v>72</v>
      </c>
      <c r="R6" s="36">
        <v>60</v>
      </c>
      <c r="S6" s="36">
        <v>135</v>
      </c>
      <c r="T6" s="53"/>
      <c r="U6" s="53"/>
      <c r="V6" s="53"/>
      <c r="W6" s="53"/>
      <c r="X6" s="36">
        <v>55</v>
      </c>
      <c r="Y6" s="36">
        <v>65</v>
      </c>
      <c r="Z6" s="39">
        <f aca="true" t="shared" si="2" ref="Z6:Z29">Y6/X6*100</f>
        <v>118.18181818181819</v>
      </c>
      <c r="AA6" s="36"/>
      <c r="AB6" s="50"/>
      <c r="AC6" s="36"/>
      <c r="AD6" s="47"/>
      <c r="AE6" s="47"/>
      <c r="AF6" s="47"/>
    </row>
    <row r="7" spans="1:32" s="17" customFormat="1" ht="64.5" customHeight="1" outlineLevel="1">
      <c r="A7" s="12">
        <v>3</v>
      </c>
      <c r="B7" s="11" t="s">
        <v>2</v>
      </c>
      <c r="C7" s="15">
        <v>708</v>
      </c>
      <c r="D7" s="28">
        <f>F7+G7+H7+J7+K7+L7+M7</f>
        <v>595</v>
      </c>
      <c r="E7" s="29">
        <f t="shared" si="0"/>
        <v>84.03954802259888</v>
      </c>
      <c r="F7" s="27">
        <v>290</v>
      </c>
      <c r="G7" s="27">
        <v>255</v>
      </c>
      <c r="H7" s="27">
        <v>50</v>
      </c>
      <c r="I7" s="30"/>
      <c r="J7" s="30"/>
      <c r="K7" s="32"/>
      <c r="L7" s="32"/>
      <c r="M7" s="32"/>
      <c r="N7" s="37">
        <v>200</v>
      </c>
      <c r="O7" s="36">
        <v>200</v>
      </c>
      <c r="P7" s="39">
        <f t="shared" si="1"/>
        <v>100</v>
      </c>
      <c r="Q7" s="40"/>
      <c r="R7" s="40"/>
      <c r="S7" s="40"/>
      <c r="T7" s="54"/>
      <c r="U7" s="54"/>
      <c r="V7" s="54"/>
      <c r="W7" s="54"/>
      <c r="X7" s="55">
        <v>100</v>
      </c>
      <c r="Y7" s="54"/>
      <c r="Z7" s="39">
        <f t="shared" si="2"/>
        <v>0</v>
      </c>
      <c r="AA7" s="40"/>
      <c r="AB7" s="51"/>
      <c r="AC7" s="40"/>
      <c r="AD7" s="48"/>
      <c r="AE7" s="48"/>
      <c r="AF7" s="48"/>
    </row>
    <row r="8" spans="1:32" s="16" customFormat="1" ht="57.75" customHeight="1" outlineLevel="1">
      <c r="A8" s="21">
        <v>4</v>
      </c>
      <c r="B8" s="11" t="s">
        <v>4</v>
      </c>
      <c r="C8" s="15">
        <v>1010</v>
      </c>
      <c r="D8" s="28">
        <f>F8+G8+H8+J8+K8+L8+M8</f>
        <v>750</v>
      </c>
      <c r="E8" s="29">
        <f t="shared" si="0"/>
        <v>74.25742574257426</v>
      </c>
      <c r="F8" s="27">
        <v>350</v>
      </c>
      <c r="G8" s="27">
        <v>400</v>
      </c>
      <c r="H8" s="27"/>
      <c r="I8" s="27"/>
      <c r="J8" s="27"/>
      <c r="K8" s="32"/>
      <c r="L8" s="32"/>
      <c r="M8" s="32"/>
      <c r="N8" s="37">
        <v>149</v>
      </c>
      <c r="O8" s="36"/>
      <c r="P8" s="39">
        <f t="shared" si="1"/>
        <v>0</v>
      </c>
      <c r="Q8" s="36"/>
      <c r="R8" s="36"/>
      <c r="S8" s="36"/>
      <c r="T8" s="53"/>
      <c r="U8" s="53"/>
      <c r="V8" s="53"/>
      <c r="W8" s="53"/>
      <c r="X8" s="36">
        <v>80</v>
      </c>
      <c r="Y8" s="53"/>
      <c r="Z8" s="39">
        <f t="shared" si="2"/>
        <v>0</v>
      </c>
      <c r="AA8" s="36"/>
      <c r="AB8" s="36"/>
      <c r="AC8" s="36"/>
      <c r="AD8" s="47"/>
      <c r="AE8" s="47"/>
      <c r="AF8" s="47"/>
    </row>
    <row r="9" spans="1:32" s="16" customFormat="1" ht="77.25" customHeight="1" outlineLevel="1">
      <c r="A9" s="12">
        <v>5</v>
      </c>
      <c r="B9" s="11" t="s">
        <v>5</v>
      </c>
      <c r="C9" s="15">
        <v>1695</v>
      </c>
      <c r="D9" s="28">
        <f>F9+G9+H9+I9+J9+K9+L9+M9</f>
        <v>1644</v>
      </c>
      <c r="E9" s="29">
        <f t="shared" si="0"/>
        <v>96.99115044247787</v>
      </c>
      <c r="F9" s="27">
        <v>732</v>
      </c>
      <c r="G9" s="27">
        <v>570</v>
      </c>
      <c r="H9" s="27">
        <v>132</v>
      </c>
      <c r="I9" s="27"/>
      <c r="J9" s="27">
        <v>60</v>
      </c>
      <c r="K9" s="32">
        <v>100</v>
      </c>
      <c r="L9" s="32"/>
      <c r="M9" s="32">
        <v>50</v>
      </c>
      <c r="N9" s="37">
        <v>296</v>
      </c>
      <c r="O9" s="36">
        <v>70</v>
      </c>
      <c r="P9" s="39">
        <f t="shared" si="1"/>
        <v>23.64864864864865</v>
      </c>
      <c r="Q9" s="36"/>
      <c r="R9" s="36">
        <v>160</v>
      </c>
      <c r="S9" s="36"/>
      <c r="T9" s="53"/>
      <c r="U9" s="53"/>
      <c r="V9" s="53"/>
      <c r="W9" s="53"/>
      <c r="X9" s="36">
        <v>130</v>
      </c>
      <c r="Y9" s="36">
        <v>27</v>
      </c>
      <c r="Z9" s="39">
        <f t="shared" si="2"/>
        <v>20.76923076923077</v>
      </c>
      <c r="AA9" s="36"/>
      <c r="AB9" s="36"/>
      <c r="AC9" s="36"/>
      <c r="AD9" s="47"/>
      <c r="AE9" s="47"/>
      <c r="AF9" s="47"/>
    </row>
    <row r="10" spans="1:32" s="16" customFormat="1" ht="71.25" customHeight="1" outlineLevel="1">
      <c r="A10" s="12">
        <v>6</v>
      </c>
      <c r="B10" s="11" t="s">
        <v>6</v>
      </c>
      <c r="C10" s="22">
        <v>582</v>
      </c>
      <c r="D10" s="28">
        <f aca="true" t="shared" si="3" ref="D10:D19">F10+G10+H10+J10+K10+L10</f>
        <v>528</v>
      </c>
      <c r="E10" s="29">
        <f t="shared" si="0"/>
        <v>90.72164948453609</v>
      </c>
      <c r="F10" s="27">
        <v>195</v>
      </c>
      <c r="G10" s="27">
        <v>280</v>
      </c>
      <c r="H10" s="27">
        <v>53</v>
      </c>
      <c r="I10" s="27"/>
      <c r="J10" s="27"/>
      <c r="K10" s="32"/>
      <c r="L10" s="32"/>
      <c r="M10" s="32"/>
      <c r="N10" s="37">
        <v>173</v>
      </c>
      <c r="O10" s="36">
        <v>170</v>
      </c>
      <c r="P10" s="39">
        <f t="shared" si="1"/>
        <v>98.26589595375722</v>
      </c>
      <c r="Q10" s="36"/>
      <c r="R10" s="36"/>
      <c r="S10" s="36"/>
      <c r="T10" s="53"/>
      <c r="U10" s="53"/>
      <c r="V10" s="53"/>
      <c r="W10" s="53"/>
      <c r="X10" s="36">
        <v>90</v>
      </c>
      <c r="Y10" s="53"/>
      <c r="Z10" s="39">
        <f t="shared" si="2"/>
        <v>0</v>
      </c>
      <c r="AA10" s="36"/>
      <c r="AB10" s="36"/>
      <c r="AC10" s="36"/>
      <c r="AD10" s="47"/>
      <c r="AE10" s="47"/>
      <c r="AF10" s="47"/>
    </row>
    <row r="11" spans="1:32" s="16" customFormat="1" ht="69" customHeight="1" outlineLevel="1">
      <c r="A11" s="21">
        <v>7</v>
      </c>
      <c r="B11" s="11" t="s">
        <v>7</v>
      </c>
      <c r="C11" s="15">
        <v>700</v>
      </c>
      <c r="D11" s="28">
        <f t="shared" si="3"/>
        <v>630</v>
      </c>
      <c r="E11" s="29">
        <f t="shared" si="0"/>
        <v>90</v>
      </c>
      <c r="F11" s="27">
        <v>480</v>
      </c>
      <c r="G11" s="27">
        <v>150</v>
      </c>
      <c r="H11" s="27"/>
      <c r="I11" s="27"/>
      <c r="J11" s="27"/>
      <c r="K11" s="32"/>
      <c r="L11" s="32"/>
      <c r="M11" s="32"/>
      <c r="N11" s="37">
        <v>0</v>
      </c>
      <c r="O11" s="36"/>
      <c r="P11" s="39">
        <v>0</v>
      </c>
      <c r="Q11" s="36"/>
      <c r="R11" s="36"/>
      <c r="S11" s="36">
        <v>140</v>
      </c>
      <c r="T11" s="53"/>
      <c r="U11" s="53"/>
      <c r="V11" s="53"/>
      <c r="W11" s="53"/>
      <c r="X11" s="36"/>
      <c r="Y11" s="53"/>
      <c r="Z11" s="39"/>
      <c r="AA11" s="36"/>
      <c r="AB11" s="36"/>
      <c r="AC11" s="36"/>
      <c r="AD11" s="47"/>
      <c r="AE11" s="47"/>
      <c r="AF11" s="47"/>
    </row>
    <row r="12" spans="1:32" s="16" customFormat="1" ht="66" customHeight="1" outlineLevel="1">
      <c r="A12" s="12">
        <v>8</v>
      </c>
      <c r="B12" s="11" t="s">
        <v>9</v>
      </c>
      <c r="C12" s="15">
        <v>786</v>
      </c>
      <c r="D12" s="28">
        <f t="shared" si="3"/>
        <v>686</v>
      </c>
      <c r="E12" s="29">
        <f t="shared" si="0"/>
        <v>87.27735368956743</v>
      </c>
      <c r="F12" s="27">
        <v>343</v>
      </c>
      <c r="G12" s="27">
        <v>343</v>
      </c>
      <c r="H12" s="27"/>
      <c r="I12" s="27"/>
      <c r="J12" s="27"/>
      <c r="K12" s="32"/>
      <c r="L12" s="32"/>
      <c r="M12" s="32"/>
      <c r="N12" s="37">
        <v>0</v>
      </c>
      <c r="O12" s="36"/>
      <c r="P12" s="39">
        <v>0</v>
      </c>
      <c r="Q12" s="36"/>
      <c r="R12" s="36"/>
      <c r="S12" s="36">
        <v>50</v>
      </c>
      <c r="T12" s="53"/>
      <c r="U12" s="53"/>
      <c r="V12" s="53"/>
      <c r="W12" s="53"/>
      <c r="X12" s="36"/>
      <c r="Y12" s="53"/>
      <c r="Z12" s="39"/>
      <c r="AA12" s="36"/>
      <c r="AB12" s="36"/>
      <c r="AC12" s="36"/>
      <c r="AD12" s="47"/>
      <c r="AE12" s="47"/>
      <c r="AF12" s="47"/>
    </row>
    <row r="13" spans="1:32" s="16" customFormat="1" ht="62.25" customHeight="1" outlineLevel="1">
      <c r="A13" s="12">
        <v>9</v>
      </c>
      <c r="B13" s="11" t="s">
        <v>10</v>
      </c>
      <c r="C13" s="15">
        <v>555</v>
      </c>
      <c r="D13" s="28">
        <f t="shared" si="3"/>
        <v>555</v>
      </c>
      <c r="E13" s="29">
        <f t="shared" si="0"/>
        <v>100</v>
      </c>
      <c r="F13" s="27">
        <v>205</v>
      </c>
      <c r="G13" s="27">
        <v>230</v>
      </c>
      <c r="H13" s="27">
        <v>40</v>
      </c>
      <c r="I13" s="27"/>
      <c r="J13" s="27">
        <v>20</v>
      </c>
      <c r="K13" s="32">
        <v>60</v>
      </c>
      <c r="L13" s="32"/>
      <c r="M13" s="32"/>
      <c r="N13" s="37">
        <v>226</v>
      </c>
      <c r="O13" s="36">
        <v>100</v>
      </c>
      <c r="P13" s="39">
        <f t="shared" si="1"/>
        <v>44.24778761061947</v>
      </c>
      <c r="Q13" s="36"/>
      <c r="R13" s="36"/>
      <c r="S13" s="36"/>
      <c r="T13" s="53"/>
      <c r="U13" s="53"/>
      <c r="V13" s="53"/>
      <c r="W13" s="53"/>
      <c r="X13" s="36">
        <v>70</v>
      </c>
      <c r="Y13" s="53"/>
      <c r="Z13" s="39">
        <f t="shared" si="2"/>
        <v>0</v>
      </c>
      <c r="AA13" s="36"/>
      <c r="AB13" s="36"/>
      <c r="AC13" s="36"/>
      <c r="AD13" s="47"/>
      <c r="AE13" s="47"/>
      <c r="AF13" s="47"/>
    </row>
    <row r="14" spans="1:32" s="16" customFormat="1" ht="64.5" customHeight="1" outlineLevel="1">
      <c r="A14" s="21">
        <v>10</v>
      </c>
      <c r="B14" s="11" t="s">
        <v>12</v>
      </c>
      <c r="C14" s="15">
        <v>1531</v>
      </c>
      <c r="D14" s="28">
        <f t="shared" si="3"/>
        <v>1531</v>
      </c>
      <c r="E14" s="29">
        <f t="shared" si="0"/>
        <v>100</v>
      </c>
      <c r="F14" s="27">
        <v>685</v>
      </c>
      <c r="G14" s="27">
        <v>705</v>
      </c>
      <c r="H14" s="27">
        <v>21</v>
      </c>
      <c r="I14" s="27"/>
      <c r="J14" s="27">
        <v>20</v>
      </c>
      <c r="K14" s="32">
        <v>100</v>
      </c>
      <c r="L14" s="32"/>
      <c r="M14" s="32"/>
      <c r="N14" s="37">
        <v>231</v>
      </c>
      <c r="O14" s="36">
        <v>205</v>
      </c>
      <c r="P14" s="39">
        <f t="shared" si="1"/>
        <v>88.74458874458875</v>
      </c>
      <c r="Q14" s="36"/>
      <c r="R14" s="36">
        <v>216</v>
      </c>
      <c r="S14" s="36">
        <v>272</v>
      </c>
      <c r="T14" s="53"/>
      <c r="U14" s="53"/>
      <c r="V14" s="53"/>
      <c r="W14" s="53"/>
      <c r="X14" s="36">
        <v>118</v>
      </c>
      <c r="Y14" s="53"/>
      <c r="Z14" s="39">
        <f t="shared" si="2"/>
        <v>0</v>
      </c>
      <c r="AA14" s="36"/>
      <c r="AB14" s="36"/>
      <c r="AC14" s="36"/>
      <c r="AD14" s="47"/>
      <c r="AE14" s="47"/>
      <c r="AF14" s="47"/>
    </row>
    <row r="15" spans="1:32" s="16" customFormat="1" ht="69" customHeight="1" outlineLevel="1">
      <c r="A15" s="12">
        <v>11</v>
      </c>
      <c r="B15" s="11" t="s">
        <v>11</v>
      </c>
      <c r="C15" s="22">
        <v>530</v>
      </c>
      <c r="D15" s="28">
        <f t="shared" si="3"/>
        <v>438</v>
      </c>
      <c r="E15" s="29">
        <f>D15/C15*100</f>
        <v>82.64150943396227</v>
      </c>
      <c r="F15" s="27">
        <v>115</v>
      </c>
      <c r="G15" s="27">
        <v>293</v>
      </c>
      <c r="H15" s="27">
        <v>30</v>
      </c>
      <c r="I15" s="27"/>
      <c r="J15" s="27"/>
      <c r="K15" s="32"/>
      <c r="L15" s="32"/>
      <c r="M15" s="32"/>
      <c r="N15" s="37">
        <v>98</v>
      </c>
      <c r="O15" s="36"/>
      <c r="P15" s="39">
        <f t="shared" si="1"/>
        <v>0</v>
      </c>
      <c r="Q15" s="36"/>
      <c r="R15" s="36"/>
      <c r="S15" s="36"/>
      <c r="T15" s="53"/>
      <c r="U15" s="53"/>
      <c r="V15" s="53"/>
      <c r="W15" s="53"/>
      <c r="X15" s="36">
        <v>150</v>
      </c>
      <c r="Y15" s="36">
        <v>50</v>
      </c>
      <c r="Z15" s="39">
        <f t="shared" si="2"/>
        <v>33.33333333333333</v>
      </c>
      <c r="AA15" s="36"/>
      <c r="AB15" s="36"/>
      <c r="AC15" s="36"/>
      <c r="AD15" s="47"/>
      <c r="AE15" s="47"/>
      <c r="AF15" s="47"/>
    </row>
    <row r="16" spans="1:32" s="16" customFormat="1" ht="62.25" customHeight="1" outlineLevel="1">
      <c r="A16" s="12">
        <v>12</v>
      </c>
      <c r="B16" s="11" t="s">
        <v>8</v>
      </c>
      <c r="C16" s="14">
        <v>885</v>
      </c>
      <c r="D16" s="28">
        <f t="shared" si="3"/>
        <v>737</v>
      </c>
      <c r="E16" s="29">
        <f>D16/C16*100</f>
        <v>83.2768361581921</v>
      </c>
      <c r="F16" s="27">
        <v>395</v>
      </c>
      <c r="G16" s="27">
        <v>342</v>
      </c>
      <c r="H16" s="27"/>
      <c r="I16" s="27"/>
      <c r="J16" s="27"/>
      <c r="K16" s="32"/>
      <c r="L16" s="32"/>
      <c r="M16" s="32"/>
      <c r="N16" s="37">
        <v>0</v>
      </c>
      <c r="O16" s="36"/>
      <c r="P16" s="39">
        <v>0</v>
      </c>
      <c r="Q16" s="36"/>
      <c r="R16" s="36"/>
      <c r="S16" s="36"/>
      <c r="T16" s="36">
        <v>43</v>
      </c>
      <c r="U16" s="36"/>
      <c r="V16" s="36"/>
      <c r="W16" s="36"/>
      <c r="X16" s="36"/>
      <c r="Y16" s="36"/>
      <c r="Z16" s="39"/>
      <c r="AA16" s="36"/>
      <c r="AB16" s="36"/>
      <c r="AC16" s="36"/>
      <c r="AD16" s="47"/>
      <c r="AE16" s="47"/>
      <c r="AF16" s="47"/>
    </row>
    <row r="17" spans="1:32" s="16" customFormat="1" ht="60" customHeight="1" outlineLevel="1">
      <c r="A17" s="21">
        <v>13</v>
      </c>
      <c r="B17" s="23" t="s">
        <v>3</v>
      </c>
      <c r="C17" s="22">
        <v>592</v>
      </c>
      <c r="D17" s="28">
        <f t="shared" si="3"/>
        <v>557</v>
      </c>
      <c r="E17" s="29">
        <f>D17/C17*100</f>
        <v>94.08783783783784</v>
      </c>
      <c r="F17" s="27">
        <v>380</v>
      </c>
      <c r="G17" s="27">
        <v>177</v>
      </c>
      <c r="H17" s="27"/>
      <c r="I17" s="27"/>
      <c r="J17" s="27"/>
      <c r="K17" s="32"/>
      <c r="L17" s="32"/>
      <c r="M17" s="32"/>
      <c r="N17" s="37">
        <v>0</v>
      </c>
      <c r="O17" s="36"/>
      <c r="P17" s="39">
        <v>0</v>
      </c>
      <c r="Q17" s="36"/>
      <c r="R17" s="36"/>
      <c r="S17" s="36"/>
      <c r="T17" s="53"/>
      <c r="U17" s="53"/>
      <c r="V17" s="53"/>
      <c r="W17" s="53"/>
      <c r="X17" s="36"/>
      <c r="Y17" s="36"/>
      <c r="Z17" s="39"/>
      <c r="AA17" s="36">
        <v>240</v>
      </c>
      <c r="AB17" s="36">
        <v>80</v>
      </c>
      <c r="AC17" s="39">
        <f>AB17/AA17*100</f>
        <v>33.33333333333333</v>
      </c>
      <c r="AD17" s="47"/>
      <c r="AE17" s="47"/>
      <c r="AF17" s="47"/>
    </row>
    <row r="18" spans="1:32" s="17" customFormat="1" ht="54" customHeight="1">
      <c r="A18" s="12">
        <v>14</v>
      </c>
      <c r="B18" s="11" t="s">
        <v>18</v>
      </c>
      <c r="C18" s="15">
        <v>600</v>
      </c>
      <c r="D18" s="28">
        <f t="shared" si="3"/>
        <v>600</v>
      </c>
      <c r="E18" s="29">
        <f t="shared" si="0"/>
        <v>100</v>
      </c>
      <c r="F18" s="27">
        <v>200</v>
      </c>
      <c r="G18" s="27">
        <v>200</v>
      </c>
      <c r="H18" s="27">
        <v>100</v>
      </c>
      <c r="I18" s="27"/>
      <c r="J18" s="27"/>
      <c r="K18" s="32">
        <v>100</v>
      </c>
      <c r="L18" s="32"/>
      <c r="M18" s="32"/>
      <c r="N18" s="37">
        <v>150</v>
      </c>
      <c r="O18" s="36">
        <v>150</v>
      </c>
      <c r="P18" s="39">
        <f t="shared" si="1"/>
        <v>100</v>
      </c>
      <c r="Q18" s="40"/>
      <c r="R18" s="55">
        <v>110</v>
      </c>
      <c r="S18" s="40"/>
      <c r="T18" s="54"/>
      <c r="U18" s="54"/>
      <c r="V18" s="54"/>
      <c r="W18" s="54"/>
      <c r="X18" s="55">
        <v>100</v>
      </c>
      <c r="Y18" s="55">
        <v>100</v>
      </c>
      <c r="Z18" s="39">
        <f t="shared" si="2"/>
        <v>100</v>
      </c>
      <c r="AA18" s="37"/>
      <c r="AB18" s="37"/>
      <c r="AC18" s="39"/>
      <c r="AD18" s="48"/>
      <c r="AE18" s="48"/>
      <c r="AF18" s="48"/>
    </row>
    <row r="19" spans="1:32" s="17" customFormat="1" ht="62.25" customHeight="1">
      <c r="A19" s="12">
        <v>15</v>
      </c>
      <c r="B19" s="11" t="s">
        <v>22</v>
      </c>
      <c r="C19" s="15">
        <v>806</v>
      </c>
      <c r="D19" s="28">
        <f t="shared" si="3"/>
        <v>806</v>
      </c>
      <c r="E19" s="29">
        <f t="shared" si="0"/>
        <v>100</v>
      </c>
      <c r="F19" s="27">
        <v>40</v>
      </c>
      <c r="G19" s="27">
        <v>766</v>
      </c>
      <c r="H19" s="30"/>
      <c r="I19" s="30"/>
      <c r="J19" s="30"/>
      <c r="K19" s="32"/>
      <c r="L19" s="32"/>
      <c r="M19" s="32"/>
      <c r="N19" s="37">
        <v>0</v>
      </c>
      <c r="O19" s="37"/>
      <c r="P19" s="39">
        <v>0</v>
      </c>
      <c r="Q19" s="40"/>
      <c r="R19" s="40"/>
      <c r="S19" s="40"/>
      <c r="T19" s="54"/>
      <c r="U19" s="54"/>
      <c r="V19" s="54"/>
      <c r="W19" s="54"/>
      <c r="X19" s="54"/>
      <c r="Y19" s="54"/>
      <c r="Z19" s="39"/>
      <c r="AA19" s="37"/>
      <c r="AB19" s="37"/>
      <c r="AC19" s="39"/>
      <c r="AD19" s="48"/>
      <c r="AE19" s="48"/>
      <c r="AF19" s="48"/>
    </row>
    <row r="20" spans="1:32" s="17" customFormat="1" ht="54" customHeight="1">
      <c r="A20" s="18"/>
      <c r="B20" s="19" t="s">
        <v>17</v>
      </c>
      <c r="C20" s="14">
        <f>SUM(C5:C19)</f>
        <v>13129</v>
      </c>
      <c r="D20" s="14">
        <f>SUM(D5:D19)</f>
        <v>12206</v>
      </c>
      <c r="E20" s="42">
        <f t="shared" si="0"/>
        <v>92.96976159646584</v>
      </c>
      <c r="F20" s="14">
        <f aca="true" t="shared" si="4" ref="F20:M20">SUM(F5:F19)</f>
        <v>5181</v>
      </c>
      <c r="G20" s="14">
        <f t="shared" si="4"/>
        <v>5669</v>
      </c>
      <c r="H20" s="14">
        <f t="shared" si="4"/>
        <v>541</v>
      </c>
      <c r="I20" s="14">
        <f t="shared" si="4"/>
        <v>0</v>
      </c>
      <c r="J20" s="14">
        <f t="shared" si="4"/>
        <v>130</v>
      </c>
      <c r="K20" s="33">
        <f t="shared" si="4"/>
        <v>520</v>
      </c>
      <c r="L20" s="33">
        <f t="shared" si="4"/>
        <v>75</v>
      </c>
      <c r="M20" s="33">
        <f t="shared" si="4"/>
        <v>90</v>
      </c>
      <c r="N20" s="37">
        <f>SUM(N5:N19)</f>
        <v>3065</v>
      </c>
      <c r="O20" s="37">
        <f>SUM(O5:O19)</f>
        <v>1986</v>
      </c>
      <c r="P20" s="43">
        <f t="shared" si="1"/>
        <v>64.79608482871126</v>
      </c>
      <c r="Q20" s="37">
        <f>SUM(Q5:Q19)</f>
        <v>72</v>
      </c>
      <c r="R20" s="37">
        <f>SUM(R5:R19)</f>
        <v>846</v>
      </c>
      <c r="S20" s="37">
        <f>SUM(S5:S19)</f>
        <v>597</v>
      </c>
      <c r="T20" s="37">
        <f>SUM(T5:T19)</f>
        <v>43</v>
      </c>
      <c r="U20" s="37">
        <f>SUM(U5:U19)</f>
        <v>0</v>
      </c>
      <c r="V20" s="37"/>
      <c r="W20" s="37"/>
      <c r="X20" s="37">
        <f>SUM(X5:X19)</f>
        <v>1143</v>
      </c>
      <c r="Y20" s="37">
        <f>SUM(Y5:Y19)</f>
        <v>398</v>
      </c>
      <c r="Z20" s="39">
        <f t="shared" si="2"/>
        <v>34.820647419072614</v>
      </c>
      <c r="AA20" s="37">
        <v>240</v>
      </c>
      <c r="AB20" s="37">
        <f>SUM(AB5:AB19)</f>
        <v>80</v>
      </c>
      <c r="AC20" s="43">
        <f aca="true" t="shared" si="5" ref="AC20:AC29">AB20/AA20*100</f>
        <v>33.33333333333333</v>
      </c>
      <c r="AD20" s="48"/>
      <c r="AE20" s="48"/>
      <c r="AF20" s="48"/>
    </row>
    <row r="21" spans="1:32" s="17" customFormat="1" ht="57.75" customHeight="1">
      <c r="A21" s="18"/>
      <c r="B21" s="11" t="s">
        <v>31</v>
      </c>
      <c r="C21" s="14">
        <v>616</v>
      </c>
      <c r="D21" s="14">
        <f>F21+G21+H21+I21+J21+K21</f>
        <v>500</v>
      </c>
      <c r="E21" s="29">
        <f t="shared" si="0"/>
        <v>81.16883116883116</v>
      </c>
      <c r="F21" s="13">
        <v>290</v>
      </c>
      <c r="G21" s="13">
        <v>100</v>
      </c>
      <c r="H21" s="13"/>
      <c r="I21" s="13"/>
      <c r="J21" s="13"/>
      <c r="K21" s="49">
        <v>110</v>
      </c>
      <c r="L21" s="49"/>
      <c r="M21" s="33"/>
      <c r="N21" s="36"/>
      <c r="O21" s="36"/>
      <c r="P21" s="39">
        <v>0</v>
      </c>
      <c r="Q21" s="55"/>
      <c r="R21" s="55"/>
      <c r="S21" s="55">
        <v>19</v>
      </c>
      <c r="T21" s="48"/>
      <c r="U21" s="48"/>
      <c r="V21" s="48"/>
      <c r="W21" s="48"/>
      <c r="X21" s="48"/>
      <c r="Y21" s="48"/>
      <c r="Z21" s="39"/>
      <c r="AA21" s="36">
        <v>25</v>
      </c>
      <c r="AB21" s="36">
        <v>20</v>
      </c>
      <c r="AC21" s="39">
        <f t="shared" si="5"/>
        <v>80</v>
      </c>
      <c r="AD21" s="48"/>
      <c r="AE21" s="48"/>
      <c r="AF21" s="48"/>
    </row>
    <row r="22" spans="1:32" s="17" customFormat="1" ht="57.75" customHeight="1">
      <c r="A22" s="18"/>
      <c r="B22" s="11" t="s">
        <v>32</v>
      </c>
      <c r="C22" s="30">
        <v>550</v>
      </c>
      <c r="D22" s="14">
        <f aca="true" t="shared" si="6" ref="D22:D27">F22+G22+H22+I22+J22+K22</f>
        <v>550</v>
      </c>
      <c r="E22" s="29">
        <f t="shared" si="0"/>
        <v>100</v>
      </c>
      <c r="F22" s="27">
        <v>150</v>
      </c>
      <c r="G22" s="27">
        <v>250</v>
      </c>
      <c r="H22" s="27">
        <v>150</v>
      </c>
      <c r="I22" s="27"/>
      <c r="J22" s="27"/>
      <c r="K22" s="32"/>
      <c r="L22" s="32"/>
      <c r="M22" s="34"/>
      <c r="N22" s="36">
        <v>219</v>
      </c>
      <c r="O22" s="36">
        <v>70</v>
      </c>
      <c r="P22" s="39">
        <f t="shared" si="1"/>
        <v>31.963470319634702</v>
      </c>
      <c r="Q22" s="55"/>
      <c r="R22" s="55"/>
      <c r="S22" s="55">
        <v>100</v>
      </c>
      <c r="T22" s="48"/>
      <c r="U22" s="48"/>
      <c r="V22" s="48"/>
      <c r="W22" s="48"/>
      <c r="X22" s="55">
        <v>80</v>
      </c>
      <c r="Y22" s="48"/>
      <c r="Z22" s="39">
        <f t="shared" si="2"/>
        <v>0</v>
      </c>
      <c r="AA22" s="36">
        <v>1</v>
      </c>
      <c r="AB22" s="36">
        <v>1</v>
      </c>
      <c r="AC22" s="39">
        <f t="shared" si="5"/>
        <v>100</v>
      </c>
      <c r="AD22" s="48"/>
      <c r="AE22" s="48"/>
      <c r="AF22" s="48"/>
    </row>
    <row r="23" spans="1:32" s="17" customFormat="1" ht="56.25" customHeight="1">
      <c r="A23" s="18"/>
      <c r="B23" s="11" t="s">
        <v>33</v>
      </c>
      <c r="C23" s="31">
        <v>436</v>
      </c>
      <c r="D23" s="14">
        <f t="shared" si="6"/>
        <v>276</v>
      </c>
      <c r="E23" s="29">
        <f t="shared" si="0"/>
        <v>63.30275229357798</v>
      </c>
      <c r="F23" s="31">
        <v>200</v>
      </c>
      <c r="G23" s="31">
        <v>76</v>
      </c>
      <c r="H23" s="31"/>
      <c r="I23" s="31"/>
      <c r="J23" s="31"/>
      <c r="K23" s="35"/>
      <c r="L23" s="35"/>
      <c r="M23" s="35"/>
      <c r="N23" s="36"/>
      <c r="O23" s="36"/>
      <c r="P23" s="39">
        <v>0</v>
      </c>
      <c r="Q23" s="55"/>
      <c r="R23" s="55"/>
      <c r="S23" s="55"/>
      <c r="T23" s="48"/>
      <c r="U23" s="48"/>
      <c r="V23" s="48"/>
      <c r="W23" s="48"/>
      <c r="X23" s="48"/>
      <c r="Y23" s="48"/>
      <c r="Z23" s="39"/>
      <c r="AA23" s="36"/>
      <c r="AB23" s="36"/>
      <c r="AC23" s="39"/>
      <c r="AD23" s="48"/>
      <c r="AE23" s="48"/>
      <c r="AF23" s="48"/>
    </row>
    <row r="24" spans="1:32" s="17" customFormat="1" ht="56.25" customHeight="1">
      <c r="A24" s="18"/>
      <c r="B24" s="11" t="s">
        <v>23</v>
      </c>
      <c r="C24" s="31">
        <v>830</v>
      </c>
      <c r="D24" s="14">
        <f t="shared" si="6"/>
        <v>590</v>
      </c>
      <c r="E24" s="29">
        <f t="shared" si="0"/>
        <v>71.08433734939759</v>
      </c>
      <c r="F24" s="31">
        <v>225</v>
      </c>
      <c r="G24" s="31">
        <v>365</v>
      </c>
      <c r="H24" s="31"/>
      <c r="I24" s="31"/>
      <c r="J24" s="31"/>
      <c r="K24" s="35"/>
      <c r="L24" s="35"/>
      <c r="M24" s="35"/>
      <c r="N24" s="36">
        <v>20</v>
      </c>
      <c r="O24" s="36"/>
      <c r="P24" s="39">
        <f t="shared" si="1"/>
        <v>0</v>
      </c>
      <c r="Q24" s="55"/>
      <c r="R24" s="55">
        <v>40</v>
      </c>
      <c r="S24" s="55"/>
      <c r="T24" s="48"/>
      <c r="U24" s="48"/>
      <c r="V24" s="48"/>
      <c r="W24" s="48"/>
      <c r="X24" s="48"/>
      <c r="Y24" s="48"/>
      <c r="Z24" s="39"/>
      <c r="AA24" s="36"/>
      <c r="AB24" s="36"/>
      <c r="AC24" s="39"/>
      <c r="AD24" s="48"/>
      <c r="AE24" s="48"/>
      <c r="AF24" s="48"/>
    </row>
    <row r="25" spans="1:32" s="17" customFormat="1" ht="54" customHeight="1">
      <c r="A25" s="18"/>
      <c r="B25" s="11" t="s">
        <v>34</v>
      </c>
      <c r="C25" s="31">
        <v>373</v>
      </c>
      <c r="D25" s="14">
        <f t="shared" si="6"/>
        <v>303</v>
      </c>
      <c r="E25" s="29">
        <f t="shared" si="0"/>
        <v>81.23324396782841</v>
      </c>
      <c r="F25" s="31">
        <v>168</v>
      </c>
      <c r="G25" s="31">
        <v>100</v>
      </c>
      <c r="H25" s="31"/>
      <c r="I25" s="31"/>
      <c r="J25" s="31"/>
      <c r="K25" s="35">
        <v>35</v>
      </c>
      <c r="L25" s="35"/>
      <c r="M25" s="35"/>
      <c r="N25" s="36">
        <v>25</v>
      </c>
      <c r="O25" s="36">
        <v>20</v>
      </c>
      <c r="P25" s="39">
        <f t="shared" si="1"/>
        <v>80</v>
      </c>
      <c r="Q25" s="55"/>
      <c r="R25" s="55"/>
      <c r="S25" s="55"/>
      <c r="T25" s="48"/>
      <c r="U25" s="48"/>
      <c r="V25" s="48"/>
      <c r="W25" s="48"/>
      <c r="X25" s="48"/>
      <c r="Y25" s="48"/>
      <c r="Z25" s="39"/>
      <c r="AA25" s="36">
        <v>1</v>
      </c>
      <c r="AB25" s="36"/>
      <c r="AC25" s="39">
        <f t="shared" si="5"/>
        <v>0</v>
      </c>
      <c r="AD25" s="48"/>
      <c r="AE25" s="48"/>
      <c r="AF25" s="48"/>
    </row>
    <row r="26" spans="1:32" s="17" customFormat="1" ht="56.25" customHeight="1">
      <c r="A26" s="18"/>
      <c r="B26" s="11" t="s">
        <v>35</v>
      </c>
      <c r="C26" s="31">
        <v>558</v>
      </c>
      <c r="D26" s="14">
        <f t="shared" si="6"/>
        <v>474</v>
      </c>
      <c r="E26" s="29">
        <f t="shared" si="0"/>
        <v>84.94623655913979</v>
      </c>
      <c r="F26" s="31">
        <v>295</v>
      </c>
      <c r="G26" s="31">
        <v>104</v>
      </c>
      <c r="H26" s="31">
        <v>30</v>
      </c>
      <c r="I26" s="31"/>
      <c r="J26" s="31"/>
      <c r="K26" s="35">
        <v>45</v>
      </c>
      <c r="L26" s="35"/>
      <c r="M26" s="35"/>
      <c r="N26" s="37"/>
      <c r="O26" s="36"/>
      <c r="P26" s="39">
        <v>0</v>
      </c>
      <c r="Q26" s="40"/>
      <c r="R26" s="40"/>
      <c r="S26" s="40"/>
      <c r="T26" s="48"/>
      <c r="U26" s="48"/>
      <c r="V26" s="48"/>
      <c r="W26" s="48"/>
      <c r="X26" s="48"/>
      <c r="Y26" s="48"/>
      <c r="Z26" s="39"/>
      <c r="AA26" s="36">
        <v>1</v>
      </c>
      <c r="AB26" s="36"/>
      <c r="AC26" s="39">
        <f t="shared" si="5"/>
        <v>0</v>
      </c>
      <c r="AD26" s="48"/>
      <c r="AE26" s="48"/>
      <c r="AF26" s="48"/>
    </row>
    <row r="27" spans="1:32" s="17" customFormat="1" ht="57.75" customHeight="1">
      <c r="A27" s="18"/>
      <c r="B27" s="11" t="s">
        <v>36</v>
      </c>
      <c r="C27" s="31">
        <v>280</v>
      </c>
      <c r="D27" s="14">
        <f t="shared" si="6"/>
        <v>210</v>
      </c>
      <c r="E27" s="29">
        <f t="shared" si="0"/>
        <v>75</v>
      </c>
      <c r="F27" s="31">
        <v>210</v>
      </c>
      <c r="G27" s="31"/>
      <c r="H27" s="31"/>
      <c r="I27" s="31"/>
      <c r="J27" s="31"/>
      <c r="K27" s="35"/>
      <c r="L27" s="35"/>
      <c r="M27" s="35"/>
      <c r="N27" s="37"/>
      <c r="O27" s="36">
        <v>20</v>
      </c>
      <c r="P27" s="39">
        <v>0</v>
      </c>
      <c r="Q27" s="40"/>
      <c r="R27" s="40"/>
      <c r="S27" s="40"/>
      <c r="T27" s="48"/>
      <c r="U27" s="48"/>
      <c r="V27" s="48"/>
      <c r="W27" s="55">
        <v>15</v>
      </c>
      <c r="X27" s="55"/>
      <c r="Y27" s="48"/>
      <c r="Z27" s="39"/>
      <c r="AA27" s="36">
        <v>0</v>
      </c>
      <c r="AB27" s="36"/>
      <c r="AC27" s="39"/>
      <c r="AD27" s="48"/>
      <c r="AE27" s="48"/>
      <c r="AF27" s="48"/>
    </row>
    <row r="28" spans="1:32" s="26" customFormat="1" ht="57.75" customHeight="1" outlineLevel="1">
      <c r="A28" s="24"/>
      <c r="B28" s="25" t="s">
        <v>19</v>
      </c>
      <c r="C28" s="14">
        <v>7160</v>
      </c>
      <c r="D28" s="14">
        <f>F28+G28+H28+I28+J28+K28</f>
        <v>5716</v>
      </c>
      <c r="E28" s="29">
        <f>D28/C28*100</f>
        <v>79.83240223463687</v>
      </c>
      <c r="F28" s="14">
        <v>2803</v>
      </c>
      <c r="G28" s="14">
        <v>2206</v>
      </c>
      <c r="H28" s="14">
        <v>432</v>
      </c>
      <c r="I28" s="14"/>
      <c r="J28" s="14">
        <v>0</v>
      </c>
      <c r="K28" s="33">
        <v>275</v>
      </c>
      <c r="L28" s="33"/>
      <c r="M28" s="33"/>
      <c r="N28" s="37">
        <v>470</v>
      </c>
      <c r="O28" s="37">
        <v>279</v>
      </c>
      <c r="P28" s="43">
        <f t="shared" si="1"/>
        <v>59.361702127659576</v>
      </c>
      <c r="Q28" s="37">
        <v>5</v>
      </c>
      <c r="R28" s="37">
        <v>90</v>
      </c>
      <c r="S28" s="37">
        <v>119</v>
      </c>
      <c r="T28" s="52"/>
      <c r="U28" s="37">
        <v>100</v>
      </c>
      <c r="V28" s="37">
        <v>80</v>
      </c>
      <c r="W28" s="37">
        <v>15</v>
      </c>
      <c r="X28" s="37">
        <v>195</v>
      </c>
      <c r="Y28" s="52"/>
      <c r="Z28" s="39">
        <f t="shared" si="2"/>
        <v>0</v>
      </c>
      <c r="AA28" s="37">
        <v>80</v>
      </c>
      <c r="AB28" s="37">
        <v>50</v>
      </c>
      <c r="AC28" s="43">
        <f t="shared" si="5"/>
        <v>62.5</v>
      </c>
      <c r="AD28" s="37">
        <v>94.1</v>
      </c>
      <c r="AE28" s="37">
        <v>62.1</v>
      </c>
      <c r="AF28" s="43">
        <f>AE28/AD28*100</f>
        <v>65.99362380446334</v>
      </c>
    </row>
    <row r="29" spans="1:32" s="44" customFormat="1" ht="64.5" customHeight="1" outlineLevel="1">
      <c r="A29" s="41"/>
      <c r="B29" s="8" t="s">
        <v>20</v>
      </c>
      <c r="C29" s="15">
        <f>C28+C20</f>
        <v>20289</v>
      </c>
      <c r="D29" s="15">
        <f>D28+D20</f>
        <v>17922</v>
      </c>
      <c r="E29" s="42">
        <f>D29/C29*100</f>
        <v>88.3335797722904</v>
      </c>
      <c r="F29" s="15">
        <f aca="true" t="shared" si="7" ref="F29:O29">F28+F20</f>
        <v>7984</v>
      </c>
      <c r="G29" s="15">
        <f t="shared" si="7"/>
        <v>7875</v>
      </c>
      <c r="H29" s="15">
        <f t="shared" si="7"/>
        <v>973</v>
      </c>
      <c r="I29" s="15">
        <f t="shared" si="7"/>
        <v>0</v>
      </c>
      <c r="J29" s="15">
        <f t="shared" si="7"/>
        <v>130</v>
      </c>
      <c r="K29" s="15">
        <f t="shared" si="7"/>
        <v>795</v>
      </c>
      <c r="L29" s="15">
        <f t="shared" si="7"/>
        <v>75</v>
      </c>
      <c r="M29" s="15">
        <f t="shared" si="7"/>
        <v>90</v>
      </c>
      <c r="N29" s="38">
        <f t="shared" si="7"/>
        <v>3535</v>
      </c>
      <c r="O29" s="38">
        <f t="shared" si="7"/>
        <v>2265</v>
      </c>
      <c r="P29" s="43">
        <f t="shared" si="1"/>
        <v>64.07355021216408</v>
      </c>
      <c r="Q29" s="38">
        <f aca="true" t="shared" si="8" ref="Q29:Z29">Q28+Q20</f>
        <v>77</v>
      </c>
      <c r="R29" s="38">
        <f t="shared" si="8"/>
        <v>936</v>
      </c>
      <c r="S29" s="38">
        <f t="shared" si="8"/>
        <v>716</v>
      </c>
      <c r="T29" s="38">
        <f t="shared" si="8"/>
        <v>43</v>
      </c>
      <c r="U29" s="38">
        <f t="shared" si="8"/>
        <v>100</v>
      </c>
      <c r="V29" s="38">
        <f t="shared" si="8"/>
        <v>80</v>
      </c>
      <c r="W29" s="38">
        <f t="shared" si="8"/>
        <v>15</v>
      </c>
      <c r="X29" s="38">
        <f>X28+X20</f>
        <v>1338</v>
      </c>
      <c r="Y29" s="38">
        <f>Y28+Y20</f>
        <v>398</v>
      </c>
      <c r="Z29" s="39">
        <f t="shared" si="2"/>
        <v>29.74588938714499</v>
      </c>
      <c r="AA29" s="38">
        <v>320</v>
      </c>
      <c r="AB29" s="38">
        <f>AB28+AB20</f>
        <v>130</v>
      </c>
      <c r="AC29" s="43">
        <f t="shared" si="5"/>
        <v>40.625</v>
      </c>
      <c r="AD29" s="38">
        <f>AD28+AD20</f>
        <v>94.1</v>
      </c>
      <c r="AE29" s="38">
        <f>AE28+AE20</f>
        <v>62.1</v>
      </c>
      <c r="AF29" s="43">
        <f>AE29/AD29*100</f>
        <v>65.99362380446334</v>
      </c>
    </row>
    <row r="30" ht="16.5">
      <c r="B30" s="9"/>
    </row>
    <row r="31" ht="16.5">
      <c r="B31" s="9"/>
    </row>
    <row r="32" spans="1:2" ht="30.75">
      <c r="A32" s="7"/>
      <c r="B32" s="10"/>
    </row>
    <row r="33" spans="1:2" ht="30.75">
      <c r="A33" s="7"/>
      <c r="B33" s="10"/>
    </row>
    <row r="34" spans="1:2" ht="30.75">
      <c r="A34" s="7"/>
      <c r="B34" s="10"/>
    </row>
    <row r="35" spans="1:2" ht="30.75">
      <c r="A35" s="7"/>
      <c r="B35" s="6"/>
    </row>
    <row r="36" spans="1:2" ht="30.75">
      <c r="A36" s="7"/>
      <c r="B36" s="6"/>
    </row>
    <row r="37" spans="1:2" ht="30.75">
      <c r="A37" s="7"/>
      <c r="B37" s="6"/>
    </row>
    <row r="38" spans="1:2" ht="30.75">
      <c r="A38" s="7"/>
      <c r="B38" s="6"/>
    </row>
    <row r="39" spans="1:2" ht="30.75">
      <c r="A39" s="7"/>
      <c r="B39" s="6"/>
    </row>
    <row r="40" spans="1:2" ht="30.75">
      <c r="A40" s="7"/>
      <c r="B40" s="6"/>
    </row>
    <row r="41" spans="1:2" ht="30.75">
      <c r="A41" s="7"/>
      <c r="B41" s="6"/>
    </row>
    <row r="42" spans="1:2" ht="30.75">
      <c r="A42" s="7"/>
      <c r="B42" s="6"/>
    </row>
    <row r="43" spans="1:2" ht="30.75">
      <c r="A43" s="7"/>
      <c r="B43" s="6"/>
    </row>
    <row r="44" spans="1:2" ht="30.75">
      <c r="A44" s="7"/>
      <c r="B44" s="6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40">
    <mergeCell ref="X2:Z2"/>
    <mergeCell ref="X3:X4"/>
    <mergeCell ref="Y3:Y4"/>
    <mergeCell ref="Z3:Z4"/>
    <mergeCell ref="V2:V4"/>
    <mergeCell ref="AC3:AC4"/>
    <mergeCell ref="AA2:AC2"/>
    <mergeCell ref="M3:M4"/>
    <mergeCell ref="Q2:R2"/>
    <mergeCell ref="Q3:Q4"/>
    <mergeCell ref="R3:R4"/>
    <mergeCell ref="N2:P2"/>
    <mergeCell ref="S2:S4"/>
    <mergeCell ref="F3:F4"/>
    <mergeCell ref="G3:G4"/>
    <mergeCell ref="N3:N4"/>
    <mergeCell ref="O3:O4"/>
    <mergeCell ref="T2:T4"/>
    <mergeCell ref="U2:U4"/>
    <mergeCell ref="P3:P4"/>
    <mergeCell ref="A2:A4"/>
    <mergeCell ref="B2:B4"/>
    <mergeCell ref="K3:K4"/>
    <mergeCell ref="I3:I4"/>
    <mergeCell ref="J3:J4"/>
    <mergeCell ref="C3:C4"/>
    <mergeCell ref="D3:D4"/>
    <mergeCell ref="H3:H4"/>
    <mergeCell ref="C2:E2"/>
    <mergeCell ref="E3:E4"/>
    <mergeCell ref="C1:AF1"/>
    <mergeCell ref="AD2:AF2"/>
    <mergeCell ref="AD3:AD4"/>
    <mergeCell ref="AE3:AE4"/>
    <mergeCell ref="AF3:AF4"/>
    <mergeCell ref="F2:K2"/>
    <mergeCell ref="L3:L4"/>
    <mergeCell ref="W2:W4"/>
    <mergeCell ref="AA3:AA4"/>
    <mergeCell ref="AB3:AB4"/>
  </mergeCells>
  <printOptions horizontalCentered="1" verticalCentered="1"/>
  <pageMargins left="0" right="0" top="0" bottom="0" header="0" footer="0"/>
  <pageSetup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2022-05-27T04:30:18Z</cp:lastPrinted>
  <dcterms:created xsi:type="dcterms:W3CDTF">2001-05-07T11:51:26Z</dcterms:created>
  <dcterms:modified xsi:type="dcterms:W3CDTF">2022-05-27T04:30:21Z</dcterms:modified>
  <cp:category/>
  <cp:version/>
  <cp:contentType/>
  <cp:contentStatus/>
</cp:coreProperties>
</file>