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7400" windowHeight="1105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<sst xmlns="http://schemas.openxmlformats.org/spreadsheetml/2006/main" count="111" uniqueCount="48">
  <si>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</si>
  <si>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</si>
  <si>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</si>
  <si>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</si>
  <si>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</si>
  <si>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</si>
  <si>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</si>
  <si>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</si>
  <si>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</si>
  <si>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</si>
  <si>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</si>
  <si>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</si>
  <si>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</si>
  <si>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</si>
  <si>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</si>
  <si>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</si>
  <si>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</si>
  <si>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</si>
  <si>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</si>
  <si>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</si>
  <si>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</si>
  <si>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</si>
  <si>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</si>
  <si>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</si>
  <si>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</si>
  <si>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</si>
  <si>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</si>
  <si>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</si>
  <si>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</si>
  <si>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</si>
  <si>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</si>
  <si>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</si>
  <si>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</si>
  <si>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</si>
  <si>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</si>
  <si>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</si>
  <si>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</si>
  <si>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</si>
  <si>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</si>
  <si>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</si>
  <si>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</si>
  <si>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</si>
  <si>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</si>
  <si>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</si>
  <si>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</si>
  <si>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</si>
  <si>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</si>
  <si>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августа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</si>
</sst>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173" fontId="4" fillId="34" borderId="10" xfId="0" applyNumberFormat="1" applyFont="1" applyFill="1" applyBorder="1" applyAlignment="1" applyProtection="1">
      <alignment vertical="center" wrapText="1"/>
      <protection locked="0"/>
    </xf>
    <xf numFmtId="172" fontId="54" fillId="33" borderId="10" xfId="53" applyNumberFormat="1" applyFont="1" applyFill="1" applyBorder="1" applyAlignment="1" applyProtection="1">
      <alignment vertical="center" wrapText="1"/>
      <protection locked="0"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="80" zoomScaleNormal="80" zoomScalePageLayoutView="0" workbookViewId="0" topLeftCell="A1">
      <pane xSplit="2" topLeftCell="AO1" activePane="topRight" state="frozen"/>
      <selection pane="topLeft" activeCell="A1" sqref="A1"/>
      <selection pane="topRight" activeCell="BL29" sqref="BL29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3" width="9.8515625" style="10" customWidth="1"/>
    <col min="4" max="4" width="11.00390625" style="10" customWidth="1"/>
    <col min="5" max="5" width="9.140625" style="10" customWidth="1"/>
    <col min="6" max="6" width="9.8515625" style="10" customWidth="1"/>
    <col min="7" max="7" width="10.140625" style="10" customWidth="1"/>
    <col min="8" max="8" width="8.8515625" style="10" customWidth="1"/>
    <col min="9" max="33" width="9.140625" style="10" customWidth="1"/>
    <col min="34" max="34" width="11.28125" style="10" customWidth="1"/>
    <col min="35" max="35" width="9.140625" style="10" customWidth="1"/>
    <col min="36" max="36" width="13.00390625" style="10" customWidth="1"/>
    <col min="37" max="37" width="10.28125" style="10" bestFit="1" customWidth="1"/>
    <col min="38" max="44" width="9.140625" style="10" customWidth="1"/>
    <col min="45" max="45" width="11.421875" style="10" customWidth="1"/>
    <col min="46" max="46" width="10.421875" style="10" customWidth="1"/>
    <col min="47" max="53" width="9.140625" style="10" customWidth="1"/>
    <col min="54" max="54" width="11.28125" style="10" customWidth="1"/>
    <col min="55" max="55" width="10.7109375" style="10" customWidth="1"/>
    <col min="56" max="56" width="9.140625" style="10" customWidth="1"/>
    <col min="57" max="57" width="11.710937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35" t="s">
        <v>0</v>
      </c>
      <c r="S1" s="35"/>
      <c r="T1" s="3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36" t="s">
        <v>47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9" t="s">
        <v>21</v>
      </c>
      <c r="B4" s="76" t="s">
        <v>1</v>
      </c>
      <c r="C4" s="37" t="s">
        <v>2</v>
      </c>
      <c r="D4" s="38"/>
      <c r="E4" s="39"/>
      <c r="F4" s="46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53" t="s">
        <v>4</v>
      </c>
      <c r="AT4" s="54"/>
      <c r="AU4" s="55"/>
      <c r="AV4" s="46" t="s">
        <v>7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37" t="s">
        <v>5</v>
      </c>
      <c r="BL4" s="38"/>
      <c r="BM4" s="39"/>
      <c r="BN4" s="16"/>
      <c r="BO4" s="16"/>
    </row>
    <row r="5" spans="1:67" ht="15" customHeight="1">
      <c r="A5" s="42"/>
      <c r="B5" s="77"/>
      <c r="C5" s="40"/>
      <c r="D5" s="41"/>
      <c r="E5" s="42"/>
      <c r="F5" s="48" t="s">
        <v>6</v>
      </c>
      <c r="G5" s="48"/>
      <c r="H5" s="48"/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48" t="s">
        <v>8</v>
      </c>
      <c r="AK5" s="48"/>
      <c r="AL5" s="48"/>
      <c r="AM5" s="46" t="s">
        <v>7</v>
      </c>
      <c r="AN5" s="47"/>
      <c r="AO5" s="47"/>
      <c r="AP5" s="47"/>
      <c r="AQ5" s="47"/>
      <c r="AR5" s="47"/>
      <c r="AS5" s="56"/>
      <c r="AT5" s="57"/>
      <c r="AU5" s="58"/>
      <c r="AV5" s="68" t="s">
        <v>12</v>
      </c>
      <c r="AW5" s="69"/>
      <c r="AX5" s="69"/>
      <c r="AY5" s="52" t="s">
        <v>7</v>
      </c>
      <c r="AZ5" s="52"/>
      <c r="BA5" s="52"/>
      <c r="BB5" s="52" t="s">
        <v>13</v>
      </c>
      <c r="BC5" s="52"/>
      <c r="BD5" s="52"/>
      <c r="BE5" s="52" t="s">
        <v>14</v>
      </c>
      <c r="BF5" s="52"/>
      <c r="BG5" s="52"/>
      <c r="BH5" s="48" t="s">
        <v>15</v>
      </c>
      <c r="BI5" s="48"/>
      <c r="BJ5" s="48"/>
      <c r="BK5" s="40"/>
      <c r="BL5" s="41"/>
      <c r="BM5" s="42"/>
      <c r="BN5" s="16"/>
      <c r="BO5" s="16"/>
    </row>
    <row r="6" spans="1:67" ht="15" customHeight="1">
      <c r="A6" s="42"/>
      <c r="B6" s="77"/>
      <c r="C6" s="40"/>
      <c r="D6" s="41"/>
      <c r="E6" s="42"/>
      <c r="F6" s="48"/>
      <c r="G6" s="48"/>
      <c r="H6" s="48"/>
      <c r="I6" s="37" t="s">
        <v>9</v>
      </c>
      <c r="J6" s="38"/>
      <c r="K6" s="39"/>
      <c r="L6" s="37" t="s">
        <v>10</v>
      </c>
      <c r="M6" s="38"/>
      <c r="N6" s="39"/>
      <c r="O6" s="37" t="s">
        <v>23</v>
      </c>
      <c r="P6" s="38"/>
      <c r="Q6" s="39"/>
      <c r="R6" s="37" t="s">
        <v>11</v>
      </c>
      <c r="S6" s="38"/>
      <c r="T6" s="39"/>
      <c r="U6" s="37" t="s">
        <v>22</v>
      </c>
      <c r="V6" s="38"/>
      <c r="W6" s="39"/>
      <c r="X6" s="37" t="s">
        <v>24</v>
      </c>
      <c r="Y6" s="38"/>
      <c r="Z6" s="39"/>
      <c r="AA6" s="37" t="s">
        <v>28</v>
      </c>
      <c r="AB6" s="38"/>
      <c r="AC6" s="39"/>
      <c r="AD6" s="62" t="s">
        <v>29</v>
      </c>
      <c r="AE6" s="63"/>
      <c r="AF6" s="64"/>
      <c r="AG6" s="37" t="s">
        <v>27</v>
      </c>
      <c r="AH6" s="38"/>
      <c r="AI6" s="39"/>
      <c r="AJ6" s="48"/>
      <c r="AK6" s="48"/>
      <c r="AL6" s="48"/>
      <c r="AM6" s="37" t="s">
        <v>25</v>
      </c>
      <c r="AN6" s="38"/>
      <c r="AO6" s="39"/>
      <c r="AP6" s="37" t="s">
        <v>26</v>
      </c>
      <c r="AQ6" s="38"/>
      <c r="AR6" s="39"/>
      <c r="AS6" s="56"/>
      <c r="AT6" s="57"/>
      <c r="AU6" s="58"/>
      <c r="AV6" s="70"/>
      <c r="AW6" s="71"/>
      <c r="AX6" s="71"/>
      <c r="AY6" s="52" t="s">
        <v>16</v>
      </c>
      <c r="AZ6" s="52"/>
      <c r="BA6" s="52"/>
      <c r="BB6" s="52"/>
      <c r="BC6" s="52"/>
      <c r="BD6" s="52"/>
      <c r="BE6" s="52"/>
      <c r="BF6" s="52"/>
      <c r="BG6" s="52"/>
      <c r="BH6" s="48"/>
      <c r="BI6" s="48"/>
      <c r="BJ6" s="48"/>
      <c r="BK6" s="40"/>
      <c r="BL6" s="41"/>
      <c r="BM6" s="42"/>
      <c r="BN6" s="16"/>
      <c r="BO6" s="16"/>
    </row>
    <row r="7" spans="1:67" ht="159" customHeight="1">
      <c r="A7" s="42"/>
      <c r="B7" s="77"/>
      <c r="C7" s="43"/>
      <c r="D7" s="44"/>
      <c r="E7" s="45"/>
      <c r="F7" s="48"/>
      <c r="G7" s="48"/>
      <c r="H7" s="48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65"/>
      <c r="AE7" s="66"/>
      <c r="AF7" s="67"/>
      <c r="AG7" s="43"/>
      <c r="AH7" s="44"/>
      <c r="AI7" s="45"/>
      <c r="AJ7" s="48"/>
      <c r="AK7" s="48"/>
      <c r="AL7" s="48"/>
      <c r="AM7" s="43"/>
      <c r="AN7" s="44"/>
      <c r="AO7" s="45"/>
      <c r="AP7" s="43"/>
      <c r="AQ7" s="44"/>
      <c r="AR7" s="45"/>
      <c r="AS7" s="59"/>
      <c r="AT7" s="60"/>
      <c r="AU7" s="61"/>
      <c r="AV7" s="72"/>
      <c r="AW7" s="73"/>
      <c r="AX7" s="73"/>
      <c r="AY7" s="52"/>
      <c r="AZ7" s="52"/>
      <c r="BA7" s="52"/>
      <c r="BB7" s="52"/>
      <c r="BC7" s="52"/>
      <c r="BD7" s="52"/>
      <c r="BE7" s="52"/>
      <c r="BF7" s="52"/>
      <c r="BG7" s="52"/>
      <c r="BH7" s="48"/>
      <c r="BI7" s="48"/>
      <c r="BJ7" s="48"/>
      <c r="BK7" s="43"/>
      <c r="BL7" s="44"/>
      <c r="BM7" s="45"/>
      <c r="BN7" s="16"/>
      <c r="BO7" s="16"/>
    </row>
    <row r="8" spans="1:67" ht="33.75">
      <c r="A8" s="45"/>
      <c r="B8" s="78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20" t="s">
        <v>30</v>
      </c>
      <c r="C10" s="33">
        <f>F10+AJ10</f>
        <v>14242.9</v>
      </c>
      <c r="D10" s="21">
        <f>G10+AK10</f>
        <v>6183.3</v>
      </c>
      <c r="E10" s="2">
        <f>D10/C10*100</f>
        <v>43.413209388537446</v>
      </c>
      <c r="F10" s="21">
        <v>3385.1</v>
      </c>
      <c r="G10" s="2">
        <v>1796</v>
      </c>
      <c r="H10" s="2">
        <f>G10/F10*100</f>
        <v>53.0560397034061</v>
      </c>
      <c r="I10" s="21">
        <v>85</v>
      </c>
      <c r="J10" s="2">
        <v>83.8</v>
      </c>
      <c r="K10" s="2">
        <f aca="true" t="shared" si="0" ref="K10:K27">J10/I10*100</f>
        <v>98.58823529411764</v>
      </c>
      <c r="L10" s="21">
        <v>0.9</v>
      </c>
      <c r="M10" s="2">
        <v>0.9</v>
      </c>
      <c r="N10" s="2">
        <f>M10/L10*100</f>
        <v>100</v>
      </c>
      <c r="O10" s="21">
        <v>213.7</v>
      </c>
      <c r="P10" s="2">
        <v>12.6</v>
      </c>
      <c r="Q10" s="2">
        <f>P10/O10*100</f>
        <v>5.896116050538137</v>
      </c>
      <c r="R10" s="23">
        <v>669.6</v>
      </c>
      <c r="S10" s="2">
        <v>60.6</v>
      </c>
      <c r="T10" s="2">
        <f>S10/R10*100</f>
        <v>9.050179211469533</v>
      </c>
      <c r="U10" s="23">
        <v>0</v>
      </c>
      <c r="V10" s="2"/>
      <c r="W10" s="2" t="e">
        <f>V10/U10*100</f>
        <v>#DIV/0!</v>
      </c>
      <c r="X10" s="23">
        <v>651.7</v>
      </c>
      <c r="Y10" s="2">
        <v>43.7</v>
      </c>
      <c r="Z10" s="2">
        <f>Y10/X10*100</f>
        <v>6.705539358600583</v>
      </c>
      <c r="AA10" s="23">
        <v>57.2</v>
      </c>
      <c r="AB10" s="2">
        <v>23.3</v>
      </c>
      <c r="AC10" s="2">
        <f>AB10/AA10*100</f>
        <v>40.73426573426573</v>
      </c>
      <c r="AD10" s="2"/>
      <c r="AE10" s="2"/>
      <c r="AF10" s="2" t="e">
        <f>AE10/AD10*100</f>
        <v>#DIV/0!</v>
      </c>
      <c r="AG10" s="21"/>
      <c r="AH10" s="2">
        <v>0</v>
      </c>
      <c r="AI10" s="2" t="e">
        <f>AH10/AG10*100</f>
        <v>#DIV/0!</v>
      </c>
      <c r="AJ10" s="23">
        <v>10857.8</v>
      </c>
      <c r="AK10" s="25">
        <v>4387.3</v>
      </c>
      <c r="AL10" s="2">
        <f>AK10/AJ10*100</f>
        <v>40.40689642469009</v>
      </c>
      <c r="AM10" s="23">
        <v>2223.3</v>
      </c>
      <c r="AN10" s="25">
        <v>1597</v>
      </c>
      <c r="AO10" s="2">
        <f>AN10/AM10*100</f>
        <v>71.83016237124994</v>
      </c>
      <c r="AP10" s="23">
        <v>0</v>
      </c>
      <c r="AQ10" s="25">
        <v>0</v>
      </c>
      <c r="AR10" s="2" t="e">
        <f>AQ10/AP10*100</f>
        <v>#DIV/0!</v>
      </c>
      <c r="AS10" s="27">
        <v>15270.9</v>
      </c>
      <c r="AT10" s="26">
        <v>6321.4</v>
      </c>
      <c r="AU10" s="2">
        <f>AT10/AS10*100</f>
        <v>41.39507167226555</v>
      </c>
      <c r="AV10" s="29">
        <v>1438.7</v>
      </c>
      <c r="AW10" s="25">
        <v>829.9</v>
      </c>
      <c r="AX10" s="2">
        <f>AW10/AV10*100</f>
        <v>57.68402029610065</v>
      </c>
      <c r="AY10" s="29">
        <v>1424.5</v>
      </c>
      <c r="AZ10" s="25">
        <v>820.7</v>
      </c>
      <c r="BA10" s="2">
        <f aca="true" t="shared" si="1" ref="BA10:BA27">AZ10/AY10*100</f>
        <v>57.61319761319762</v>
      </c>
      <c r="BB10" s="21">
        <v>5933.5</v>
      </c>
      <c r="BC10" s="28">
        <v>2344.3</v>
      </c>
      <c r="BD10" s="2">
        <f>BC10/BB10*100</f>
        <v>39.509564338080395</v>
      </c>
      <c r="BE10" s="29">
        <v>6497.5</v>
      </c>
      <c r="BF10" s="28">
        <v>2167.9</v>
      </c>
      <c r="BG10" s="2">
        <f>BF10/BE10*100</f>
        <v>33.36514043863024</v>
      </c>
      <c r="BH10" s="29">
        <v>1235.3</v>
      </c>
      <c r="BI10" s="26">
        <v>875.1</v>
      </c>
      <c r="BJ10" s="2">
        <f>BI10/BH10*100</f>
        <v>70.8410912328989</v>
      </c>
      <c r="BK10" s="27">
        <f aca="true" t="shared" si="2" ref="BK10:BK26">C10-AS10</f>
        <v>-1028</v>
      </c>
      <c r="BL10" s="17">
        <f>D10-AT10</f>
        <v>-138.09999999999945</v>
      </c>
      <c r="BM10" s="2">
        <f>BL10/BK10*100</f>
        <v>13.433852140077768</v>
      </c>
      <c r="BN10" s="8"/>
      <c r="BO10" s="9"/>
    </row>
    <row r="11" spans="1:67" ht="15">
      <c r="A11" s="7">
        <v>2</v>
      </c>
      <c r="B11" s="20" t="s">
        <v>31</v>
      </c>
      <c r="C11" s="33">
        <f aca="true" t="shared" si="3" ref="C11:C26">F11+AJ11</f>
        <v>8190.7</v>
      </c>
      <c r="D11" s="21">
        <f aca="true" t="shared" si="4" ref="D11:D26">G11+AK11</f>
        <v>3851.1000000000004</v>
      </c>
      <c r="E11" s="2">
        <f aca="true" t="shared" si="5" ref="E11:E26">D11/C11*100</f>
        <v>47.017959392970084</v>
      </c>
      <c r="F11" s="21">
        <v>2582.3</v>
      </c>
      <c r="G11" s="2">
        <v>1017.7</v>
      </c>
      <c r="H11" s="2">
        <f aca="true" t="shared" si="6" ref="H11:H26">G11/F11*100</f>
        <v>39.41060295085776</v>
      </c>
      <c r="I11" s="21">
        <v>30.4</v>
      </c>
      <c r="J11" s="2">
        <v>16.6</v>
      </c>
      <c r="K11" s="2">
        <f t="shared" si="0"/>
        <v>54.60526315789475</v>
      </c>
      <c r="L11" s="21">
        <v>0</v>
      </c>
      <c r="M11" s="2"/>
      <c r="N11" s="2" t="e">
        <f aca="true" t="shared" si="7" ref="N11:N26">M11/L11*100</f>
        <v>#DIV/0!</v>
      </c>
      <c r="O11" s="21">
        <v>106.3</v>
      </c>
      <c r="P11" s="2">
        <v>-64.1</v>
      </c>
      <c r="Q11" s="2">
        <f aca="true" t="shared" si="8" ref="Q11:Q26">P11/O11*100</f>
        <v>-60.30103480714958</v>
      </c>
      <c r="R11" s="23">
        <v>454.9</v>
      </c>
      <c r="S11" s="2">
        <v>39.4</v>
      </c>
      <c r="T11" s="2">
        <f>S11/R11*100</f>
        <v>8.661244229500989</v>
      </c>
      <c r="U11" s="23"/>
      <c r="V11" s="2"/>
      <c r="W11" s="2" t="e">
        <f aca="true" t="shared" si="9" ref="W11:W26">V11/U11*100</f>
        <v>#DIV/0!</v>
      </c>
      <c r="X11" s="23">
        <v>416.5</v>
      </c>
      <c r="Y11" s="2">
        <v>0</v>
      </c>
      <c r="Z11" s="2">
        <f aca="true" t="shared" si="10" ref="Z11:Z26">Y11/X11*100</f>
        <v>0</v>
      </c>
      <c r="AA11" s="23">
        <v>21.4</v>
      </c>
      <c r="AB11" s="2">
        <v>1.8</v>
      </c>
      <c r="AC11" s="2">
        <f aca="true" t="shared" si="11" ref="AC11:AC26">AB11/AA11*100</f>
        <v>8.41121495327103</v>
      </c>
      <c r="AD11" s="2"/>
      <c r="AE11" s="2"/>
      <c r="AF11" s="2" t="e">
        <f aca="true" t="shared" si="12" ref="AF11:AF28">AE11/AD11*100</f>
        <v>#DIV/0!</v>
      </c>
      <c r="AG11" s="21"/>
      <c r="AH11" s="2">
        <v>0</v>
      </c>
      <c r="AI11" s="2" t="e">
        <f aca="true" t="shared" si="13" ref="AI11:AI26">AH11/AG11*100</f>
        <v>#DIV/0!</v>
      </c>
      <c r="AJ11" s="23">
        <v>5608.4</v>
      </c>
      <c r="AK11" s="25">
        <v>2833.4</v>
      </c>
      <c r="AL11" s="2">
        <f aca="true" t="shared" si="14" ref="AL11:AL26">AK11/AJ11*100</f>
        <v>50.52064760002853</v>
      </c>
      <c r="AM11" s="23">
        <v>2447.2</v>
      </c>
      <c r="AN11" s="25">
        <v>1427.5</v>
      </c>
      <c r="AO11" s="2">
        <f aca="true" t="shared" si="15" ref="AO11:AO26">AN11/AM11*100</f>
        <v>58.331971232428906</v>
      </c>
      <c r="AP11" s="23">
        <v>0</v>
      </c>
      <c r="AQ11" s="25">
        <v>0</v>
      </c>
      <c r="AR11" s="2" t="e">
        <f aca="true" t="shared" si="16" ref="AR11:AR26">AQ11/AP11*100</f>
        <v>#DIV/0!</v>
      </c>
      <c r="AS11" s="27">
        <v>8570.5</v>
      </c>
      <c r="AT11" s="26">
        <v>3517.6</v>
      </c>
      <c r="AU11" s="2">
        <f aca="true" t="shared" si="17" ref="AU11:AU26">AT11/AS11*100</f>
        <v>41.04311300390876</v>
      </c>
      <c r="AV11" s="30">
        <v>1514.6</v>
      </c>
      <c r="AW11" s="25">
        <v>619.9</v>
      </c>
      <c r="AX11" s="2">
        <f aca="true" t="shared" si="18" ref="AX11:AX26">AW11/AV11*100</f>
        <v>40.92829790043576</v>
      </c>
      <c r="AY11" s="29">
        <v>1488.5</v>
      </c>
      <c r="AZ11" s="25">
        <v>599.8</v>
      </c>
      <c r="BA11" s="2">
        <f t="shared" si="1"/>
        <v>40.29559959690964</v>
      </c>
      <c r="BB11" s="21">
        <v>4787</v>
      </c>
      <c r="BC11" s="28">
        <v>1490.9</v>
      </c>
      <c r="BD11" s="2">
        <f aca="true" t="shared" si="19" ref="BD11:BD26">BC11/BB11*100</f>
        <v>31.144767077501566</v>
      </c>
      <c r="BE11" s="29">
        <v>1017.3</v>
      </c>
      <c r="BF11" s="28">
        <v>623.3</v>
      </c>
      <c r="BG11" s="2">
        <f aca="true" t="shared" si="20" ref="BG11:BG26">BF11/BE11*100</f>
        <v>61.27002850683181</v>
      </c>
      <c r="BH11" s="29">
        <v>1138.5</v>
      </c>
      <c r="BI11" s="26">
        <v>744.3</v>
      </c>
      <c r="BJ11" s="2">
        <f aca="true" t="shared" si="21" ref="BJ11:BJ26">BI11/BH11*100</f>
        <v>65.37549407114625</v>
      </c>
      <c r="BK11" s="27">
        <f t="shared" si="2"/>
        <v>-379.8000000000002</v>
      </c>
      <c r="BL11" s="17">
        <f aca="true" t="shared" si="22" ref="BL11:BL26">D11-AT11</f>
        <v>333.50000000000045</v>
      </c>
      <c r="BM11" s="2">
        <f aca="true" t="shared" si="23" ref="BM11:BM26">BL11/BK11*100</f>
        <v>-87.80937335439712</v>
      </c>
      <c r="BN11" s="8"/>
      <c r="BO11" s="9"/>
    </row>
    <row r="12" spans="1:67" ht="15">
      <c r="A12" s="7">
        <v>3</v>
      </c>
      <c r="B12" s="20" t="s">
        <v>32</v>
      </c>
      <c r="C12" s="33">
        <f t="shared" si="3"/>
        <v>11408.6</v>
      </c>
      <c r="D12" s="21">
        <f t="shared" si="4"/>
        <v>3896.4</v>
      </c>
      <c r="E12" s="2">
        <f t="shared" si="5"/>
        <v>34.15318268674509</v>
      </c>
      <c r="F12" s="21">
        <v>3153.6</v>
      </c>
      <c r="G12" s="2">
        <v>1239.4</v>
      </c>
      <c r="H12" s="2">
        <f t="shared" si="6"/>
        <v>39.30111618467783</v>
      </c>
      <c r="I12" s="21">
        <v>150</v>
      </c>
      <c r="J12" s="2">
        <v>90.4</v>
      </c>
      <c r="K12" s="2">
        <f t="shared" si="0"/>
        <v>60.266666666666666</v>
      </c>
      <c r="L12" s="21">
        <v>2.2</v>
      </c>
      <c r="M12" s="2">
        <v>5.7</v>
      </c>
      <c r="N12" s="2">
        <f t="shared" si="7"/>
        <v>259.09090909090907</v>
      </c>
      <c r="O12" s="21">
        <v>223.4</v>
      </c>
      <c r="P12" s="2">
        <v>-10.5</v>
      </c>
      <c r="Q12" s="2">
        <f t="shared" si="8"/>
        <v>-4.700089525514771</v>
      </c>
      <c r="R12" s="24">
        <v>815.1</v>
      </c>
      <c r="S12" s="2">
        <v>138.1</v>
      </c>
      <c r="T12" s="2">
        <f aca="true" t="shared" si="24" ref="T12:T26">S12/R12*100</f>
        <v>16.942706416390628</v>
      </c>
      <c r="U12" s="23"/>
      <c r="V12" s="2"/>
      <c r="W12" s="2" t="e">
        <f t="shared" si="9"/>
        <v>#DIV/0!</v>
      </c>
      <c r="X12" s="23">
        <v>206.8</v>
      </c>
      <c r="Y12" s="2">
        <v>122.9</v>
      </c>
      <c r="Z12" s="2">
        <f t="shared" si="10"/>
        <v>59.4294003868472</v>
      </c>
      <c r="AA12" s="23">
        <v>4.4</v>
      </c>
      <c r="AB12" s="2">
        <v>2.5</v>
      </c>
      <c r="AC12" s="2">
        <f t="shared" si="11"/>
        <v>56.81818181818181</v>
      </c>
      <c r="AD12" s="2"/>
      <c r="AE12" s="2"/>
      <c r="AF12" s="2" t="e">
        <f t="shared" si="12"/>
        <v>#DIV/0!</v>
      </c>
      <c r="AG12" s="21">
        <v>28.9</v>
      </c>
      <c r="AH12" s="2">
        <v>1.7</v>
      </c>
      <c r="AI12" s="2">
        <f t="shared" si="13"/>
        <v>5.88235294117647</v>
      </c>
      <c r="AJ12" s="23">
        <v>8255</v>
      </c>
      <c r="AK12" s="25">
        <v>2657</v>
      </c>
      <c r="AL12" s="2">
        <f t="shared" si="14"/>
        <v>32.18655360387644</v>
      </c>
      <c r="AM12" s="23">
        <v>3679.3</v>
      </c>
      <c r="AN12" s="25">
        <v>2216.2</v>
      </c>
      <c r="AO12" s="2">
        <f t="shared" si="15"/>
        <v>60.23428369526811</v>
      </c>
      <c r="AP12" s="23">
        <v>0</v>
      </c>
      <c r="AQ12" s="25">
        <v>0</v>
      </c>
      <c r="AR12" s="2" t="e">
        <f t="shared" si="16"/>
        <v>#DIV/0!</v>
      </c>
      <c r="AS12" s="21">
        <v>11557.9</v>
      </c>
      <c r="AT12" s="26">
        <v>3823.9</v>
      </c>
      <c r="AU12" s="2">
        <f t="shared" si="17"/>
        <v>33.08472992498637</v>
      </c>
      <c r="AV12" s="30">
        <v>1372.9</v>
      </c>
      <c r="AW12" s="25">
        <v>769.3</v>
      </c>
      <c r="AX12" s="2">
        <f t="shared" si="18"/>
        <v>56.0346711340957</v>
      </c>
      <c r="AY12" s="29">
        <v>1361.1</v>
      </c>
      <c r="AZ12" s="25">
        <v>762.5</v>
      </c>
      <c r="BA12" s="2">
        <f t="shared" si="1"/>
        <v>56.020865476452876</v>
      </c>
      <c r="BB12" s="21">
        <v>5926.3</v>
      </c>
      <c r="BC12" s="28">
        <v>314.9</v>
      </c>
      <c r="BD12" s="2">
        <f t="shared" si="19"/>
        <v>5.3136020788687715</v>
      </c>
      <c r="BE12" s="29">
        <v>2052</v>
      </c>
      <c r="BF12" s="28">
        <v>1326.7</v>
      </c>
      <c r="BG12" s="2">
        <f t="shared" si="20"/>
        <v>64.65399610136451</v>
      </c>
      <c r="BH12" s="29">
        <v>2088.9</v>
      </c>
      <c r="BI12" s="26">
        <v>1354.4</v>
      </c>
      <c r="BJ12" s="2">
        <f t="shared" si="21"/>
        <v>64.83795298961176</v>
      </c>
      <c r="BK12" s="27">
        <f t="shared" si="2"/>
        <v>-149.29999999999927</v>
      </c>
      <c r="BL12" s="17">
        <f t="shared" si="22"/>
        <v>72.5</v>
      </c>
      <c r="BM12" s="2">
        <f t="shared" si="23"/>
        <v>-48.55994641661109</v>
      </c>
      <c r="BN12" s="8"/>
      <c r="BO12" s="9"/>
    </row>
    <row r="13" spans="1:67" ht="15" customHeight="1">
      <c r="A13" s="7">
        <v>4</v>
      </c>
      <c r="B13" s="20" t="s">
        <v>33</v>
      </c>
      <c r="C13" s="33">
        <f t="shared" si="3"/>
        <v>10100.6</v>
      </c>
      <c r="D13" s="21">
        <f t="shared" si="4"/>
        <v>2622.3</v>
      </c>
      <c r="E13" s="2">
        <f t="shared" si="5"/>
        <v>25.961824050056432</v>
      </c>
      <c r="F13" s="21">
        <v>3121.1</v>
      </c>
      <c r="G13" s="2">
        <v>1220.1</v>
      </c>
      <c r="H13" s="2">
        <f t="shared" si="6"/>
        <v>39.091986799525806</v>
      </c>
      <c r="I13" s="21">
        <v>98.2</v>
      </c>
      <c r="J13" s="2">
        <v>45.7</v>
      </c>
      <c r="K13" s="2">
        <f t="shared" si="0"/>
        <v>46.537678207739305</v>
      </c>
      <c r="L13" s="21">
        <v>387.5</v>
      </c>
      <c r="M13" s="2">
        <v>-30.2</v>
      </c>
      <c r="N13" s="2">
        <f t="shared" si="7"/>
        <v>-7.7935483870967746</v>
      </c>
      <c r="O13" s="21">
        <v>69.9</v>
      </c>
      <c r="P13" s="2">
        <v>8</v>
      </c>
      <c r="Q13" s="2">
        <f t="shared" si="8"/>
        <v>11.44492131616595</v>
      </c>
      <c r="R13" s="23">
        <v>580.7</v>
      </c>
      <c r="S13" s="2">
        <v>41.2</v>
      </c>
      <c r="T13" s="2">
        <f t="shared" si="24"/>
        <v>7.0948854830377135</v>
      </c>
      <c r="U13" s="23"/>
      <c r="V13" s="2"/>
      <c r="W13" s="2" t="e">
        <f t="shared" si="9"/>
        <v>#DIV/0!</v>
      </c>
      <c r="X13" s="23">
        <v>175.4</v>
      </c>
      <c r="Y13" s="2">
        <v>143.1</v>
      </c>
      <c r="Z13" s="2">
        <f t="shared" si="10"/>
        <v>81.5849486887115</v>
      </c>
      <c r="AA13" s="23">
        <v>18.4</v>
      </c>
      <c r="AB13" s="2">
        <v>36</v>
      </c>
      <c r="AC13" s="2">
        <f t="shared" si="11"/>
        <v>195.6521739130435</v>
      </c>
      <c r="AD13" s="2"/>
      <c r="AE13" s="2"/>
      <c r="AF13" s="2" t="e">
        <f t="shared" si="12"/>
        <v>#DIV/0!</v>
      </c>
      <c r="AG13" s="21">
        <v>127.1</v>
      </c>
      <c r="AH13" s="2">
        <v>53.3</v>
      </c>
      <c r="AI13" s="2">
        <f t="shared" si="13"/>
        <v>41.935483870967744</v>
      </c>
      <c r="AJ13" s="23">
        <v>6979.5</v>
      </c>
      <c r="AK13" s="25">
        <v>1402.2</v>
      </c>
      <c r="AL13" s="2">
        <f t="shared" si="14"/>
        <v>20.090264345583495</v>
      </c>
      <c r="AM13" s="23">
        <v>1157.3</v>
      </c>
      <c r="AN13" s="25">
        <v>771.5</v>
      </c>
      <c r="AO13" s="2">
        <f t="shared" si="15"/>
        <v>66.66378639937787</v>
      </c>
      <c r="AP13" s="23">
        <v>0</v>
      </c>
      <c r="AQ13" s="25">
        <v>0</v>
      </c>
      <c r="AR13" s="2" t="e">
        <f t="shared" si="16"/>
        <v>#DIV/0!</v>
      </c>
      <c r="AS13" s="21">
        <v>10730.5</v>
      </c>
      <c r="AT13" s="26">
        <v>2499.3</v>
      </c>
      <c r="AU13" s="2">
        <f t="shared" si="17"/>
        <v>23.29155211779507</v>
      </c>
      <c r="AV13" s="30">
        <v>1605.2</v>
      </c>
      <c r="AW13" s="25">
        <v>833</v>
      </c>
      <c r="AX13" s="2">
        <f t="shared" si="18"/>
        <v>51.89384500373785</v>
      </c>
      <c r="AY13" s="29">
        <v>1596.9</v>
      </c>
      <c r="AZ13" s="25">
        <v>829.7</v>
      </c>
      <c r="BA13" s="2">
        <f t="shared" si="1"/>
        <v>51.95691652576868</v>
      </c>
      <c r="BB13" s="21">
        <v>6696</v>
      </c>
      <c r="BC13" s="28">
        <v>392</v>
      </c>
      <c r="BD13" s="2">
        <f t="shared" si="19"/>
        <v>5.854241338112306</v>
      </c>
      <c r="BE13" s="29">
        <v>1266.1</v>
      </c>
      <c r="BF13" s="28">
        <v>696.2</v>
      </c>
      <c r="BG13" s="2">
        <f t="shared" si="20"/>
        <v>54.98775768106785</v>
      </c>
      <c r="BH13" s="29">
        <v>1051.5</v>
      </c>
      <c r="BI13" s="26">
        <v>529.5</v>
      </c>
      <c r="BJ13" s="2">
        <f t="shared" si="21"/>
        <v>50.35663338088445</v>
      </c>
      <c r="BK13" s="27">
        <f t="shared" si="2"/>
        <v>-629.8999999999996</v>
      </c>
      <c r="BL13" s="17">
        <f t="shared" si="22"/>
        <v>123</v>
      </c>
      <c r="BM13" s="2">
        <f>BL13/BK13*100</f>
        <v>-19.52690903317988</v>
      </c>
      <c r="BN13" s="8"/>
      <c r="BO13" s="9"/>
    </row>
    <row r="14" spans="1:67" ht="15">
      <c r="A14" s="7">
        <v>5</v>
      </c>
      <c r="B14" s="20" t="s">
        <v>34</v>
      </c>
      <c r="C14" s="33">
        <f t="shared" si="3"/>
        <v>28521.9</v>
      </c>
      <c r="D14" s="21">
        <f t="shared" si="4"/>
        <v>5655.3</v>
      </c>
      <c r="E14" s="2">
        <f t="shared" si="5"/>
        <v>19.82792170227089</v>
      </c>
      <c r="F14" s="21">
        <v>3118.4</v>
      </c>
      <c r="G14" s="2">
        <v>1393.8</v>
      </c>
      <c r="H14" s="2">
        <f t="shared" si="6"/>
        <v>44.69599794766547</v>
      </c>
      <c r="I14" s="21">
        <v>650.9</v>
      </c>
      <c r="J14" s="2">
        <v>387.7</v>
      </c>
      <c r="K14" s="2">
        <f t="shared" si="0"/>
        <v>59.56368105699801</v>
      </c>
      <c r="L14" s="21">
        <v>0.2</v>
      </c>
      <c r="M14" s="2"/>
      <c r="N14" s="2">
        <f t="shared" si="7"/>
        <v>0</v>
      </c>
      <c r="O14" s="21">
        <v>193.8</v>
      </c>
      <c r="P14" s="2">
        <v>5.6</v>
      </c>
      <c r="Q14" s="2">
        <f t="shared" si="8"/>
        <v>2.8895768833849327</v>
      </c>
      <c r="R14" s="23">
        <v>562.4</v>
      </c>
      <c r="S14" s="2">
        <v>57.4</v>
      </c>
      <c r="T14" s="2">
        <f t="shared" si="24"/>
        <v>10.206258890469416</v>
      </c>
      <c r="U14" s="23"/>
      <c r="V14" s="2"/>
      <c r="W14" s="2" t="e">
        <f t="shared" si="9"/>
        <v>#DIV/0!</v>
      </c>
      <c r="X14" s="23">
        <v>153.9</v>
      </c>
      <c r="Y14" s="2">
        <v>79.4</v>
      </c>
      <c r="Z14" s="2">
        <f t="shared" si="10"/>
        <v>51.591942820012996</v>
      </c>
      <c r="AA14" s="23">
        <v>65.4</v>
      </c>
      <c r="AB14" s="2">
        <v>0</v>
      </c>
      <c r="AC14" s="2">
        <f t="shared" si="11"/>
        <v>0</v>
      </c>
      <c r="AD14" s="2"/>
      <c r="AE14" s="2"/>
      <c r="AF14" s="2" t="e">
        <f t="shared" si="12"/>
        <v>#DIV/0!</v>
      </c>
      <c r="AG14" s="21">
        <v>3.4</v>
      </c>
      <c r="AH14" s="2">
        <v>0.4</v>
      </c>
      <c r="AI14" s="2">
        <f t="shared" si="13"/>
        <v>11.764705882352942</v>
      </c>
      <c r="AJ14" s="23">
        <v>25403.5</v>
      </c>
      <c r="AK14" s="25">
        <v>4261.5</v>
      </c>
      <c r="AL14" s="2">
        <f t="shared" si="14"/>
        <v>16.77524750526502</v>
      </c>
      <c r="AM14" s="23">
        <v>2488.5</v>
      </c>
      <c r="AN14" s="25">
        <v>1551.6</v>
      </c>
      <c r="AO14" s="2">
        <f t="shared" si="15"/>
        <v>62.3508137432188</v>
      </c>
      <c r="AP14" s="23">
        <v>0</v>
      </c>
      <c r="AQ14" s="25">
        <v>0</v>
      </c>
      <c r="AR14" s="2" t="e">
        <f t="shared" si="16"/>
        <v>#DIV/0!</v>
      </c>
      <c r="AS14" s="21">
        <v>28729.8</v>
      </c>
      <c r="AT14" s="26">
        <v>5686.4</v>
      </c>
      <c r="AU14" s="2">
        <f t="shared" si="17"/>
        <v>19.792689124184644</v>
      </c>
      <c r="AV14" s="30">
        <v>1587</v>
      </c>
      <c r="AW14" s="25">
        <v>843.5</v>
      </c>
      <c r="AX14" s="2">
        <f t="shared" si="18"/>
        <v>53.15059861373661</v>
      </c>
      <c r="AY14" s="29">
        <v>1506.2</v>
      </c>
      <c r="AZ14" s="25">
        <v>773.9</v>
      </c>
      <c r="BA14" s="2">
        <f t="shared" si="1"/>
        <v>51.38095870402337</v>
      </c>
      <c r="BB14" s="21">
        <v>2178.2</v>
      </c>
      <c r="BC14" s="28">
        <v>549.9</v>
      </c>
      <c r="BD14" s="2">
        <f t="shared" si="19"/>
        <v>25.245615645946195</v>
      </c>
      <c r="BE14" s="29">
        <v>16859.2</v>
      </c>
      <c r="BF14" s="28">
        <v>1082.8</v>
      </c>
      <c r="BG14" s="2">
        <f t="shared" si="20"/>
        <v>6.422606054854323</v>
      </c>
      <c r="BH14" s="29">
        <v>7996</v>
      </c>
      <c r="BI14" s="32">
        <v>3152.3</v>
      </c>
      <c r="BJ14" s="2">
        <f t="shared" si="21"/>
        <v>39.423461730865434</v>
      </c>
      <c r="BK14" s="27">
        <f t="shared" si="2"/>
        <v>-207.89999999999782</v>
      </c>
      <c r="BL14" s="17">
        <f t="shared" si="22"/>
        <v>-31.099999999999454</v>
      </c>
      <c r="BM14" s="2">
        <f t="shared" si="23"/>
        <v>14.959114959114853</v>
      </c>
      <c r="BN14" s="8"/>
      <c r="BO14" s="9"/>
    </row>
    <row r="15" spans="1:67" ht="15">
      <c r="A15" s="7">
        <v>6</v>
      </c>
      <c r="B15" s="20" t="s">
        <v>35</v>
      </c>
      <c r="C15" s="33">
        <f t="shared" si="3"/>
        <v>15978.3</v>
      </c>
      <c r="D15" s="21">
        <f t="shared" si="4"/>
        <v>5654.9</v>
      </c>
      <c r="E15" s="2">
        <f t="shared" si="5"/>
        <v>35.391124212212816</v>
      </c>
      <c r="F15" s="21">
        <v>2509.7</v>
      </c>
      <c r="G15" s="2">
        <v>945.5</v>
      </c>
      <c r="H15" s="2">
        <f t="shared" si="6"/>
        <v>37.67382555683946</v>
      </c>
      <c r="I15" s="21">
        <v>63.7</v>
      </c>
      <c r="J15" s="2">
        <v>43.6</v>
      </c>
      <c r="K15" s="2">
        <f t="shared" si="0"/>
        <v>68.4458398744113</v>
      </c>
      <c r="L15" s="21">
        <v>0</v>
      </c>
      <c r="M15" s="2"/>
      <c r="N15" s="2" t="e">
        <f t="shared" si="7"/>
        <v>#DIV/0!</v>
      </c>
      <c r="O15" s="21">
        <v>75.8</v>
      </c>
      <c r="P15" s="2">
        <v>2.5</v>
      </c>
      <c r="Q15" s="2">
        <f t="shared" si="8"/>
        <v>3.2981530343007917</v>
      </c>
      <c r="R15" s="23">
        <v>557.8</v>
      </c>
      <c r="S15" s="2">
        <v>60.4</v>
      </c>
      <c r="T15" s="2">
        <f t="shared" si="24"/>
        <v>10.82825385442811</v>
      </c>
      <c r="U15" s="23"/>
      <c r="V15" s="2"/>
      <c r="W15" s="2" t="e">
        <f t="shared" si="9"/>
        <v>#DIV/0!</v>
      </c>
      <c r="X15" s="23">
        <v>39.2</v>
      </c>
      <c r="Y15" s="2">
        <v>44.6</v>
      </c>
      <c r="Z15" s="2">
        <f t="shared" si="10"/>
        <v>113.77551020408163</v>
      </c>
      <c r="AA15" s="23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1"/>
      <c r="AH15" s="2">
        <v>0</v>
      </c>
      <c r="AI15" s="2" t="e">
        <f t="shared" si="13"/>
        <v>#DIV/0!</v>
      </c>
      <c r="AJ15" s="23">
        <v>13468.6</v>
      </c>
      <c r="AK15" s="25">
        <v>4709.4</v>
      </c>
      <c r="AL15" s="2">
        <f t="shared" si="14"/>
        <v>34.96577224061892</v>
      </c>
      <c r="AM15" s="23">
        <v>3250.8</v>
      </c>
      <c r="AN15" s="25">
        <v>1896.3</v>
      </c>
      <c r="AO15" s="2">
        <f t="shared" si="15"/>
        <v>58.33333333333333</v>
      </c>
      <c r="AP15" s="23">
        <v>0</v>
      </c>
      <c r="AQ15" s="25">
        <v>0</v>
      </c>
      <c r="AR15" s="2" t="e">
        <f t="shared" si="16"/>
        <v>#DIV/0!</v>
      </c>
      <c r="AS15" s="21">
        <v>17027.8</v>
      </c>
      <c r="AT15" s="26">
        <v>5905.2</v>
      </c>
      <c r="AU15" s="2">
        <f t="shared" si="17"/>
        <v>34.679758982370004</v>
      </c>
      <c r="AV15" s="30">
        <v>1511.1</v>
      </c>
      <c r="AW15" s="25">
        <v>825.5</v>
      </c>
      <c r="AX15" s="2">
        <f t="shared" si="18"/>
        <v>54.62907815498643</v>
      </c>
      <c r="AY15" s="29">
        <v>1502.6</v>
      </c>
      <c r="AZ15" s="25">
        <v>822</v>
      </c>
      <c r="BA15" s="2">
        <f t="shared" si="1"/>
        <v>54.70517769200054</v>
      </c>
      <c r="BB15" s="21">
        <v>5733.3</v>
      </c>
      <c r="BC15" s="28">
        <v>439.2</v>
      </c>
      <c r="BD15" s="2">
        <f t="shared" si="19"/>
        <v>7.660509654125895</v>
      </c>
      <c r="BE15" s="29">
        <v>4500.5</v>
      </c>
      <c r="BF15" s="28">
        <v>3923.9</v>
      </c>
      <c r="BG15" s="2">
        <f t="shared" si="20"/>
        <v>87.18809021219865</v>
      </c>
      <c r="BH15" s="29">
        <v>5160.3</v>
      </c>
      <c r="BI15" s="26">
        <v>658.2</v>
      </c>
      <c r="BJ15" s="2">
        <f t="shared" si="21"/>
        <v>12.75507237951282</v>
      </c>
      <c r="BK15" s="27">
        <f t="shared" si="2"/>
        <v>-1049.5</v>
      </c>
      <c r="BL15" s="17">
        <f t="shared" si="22"/>
        <v>-250.30000000000018</v>
      </c>
      <c r="BM15" s="2">
        <f t="shared" si="23"/>
        <v>23.849452120057187</v>
      </c>
      <c r="BN15" s="8"/>
      <c r="BO15" s="9"/>
    </row>
    <row r="16" spans="1:67" ht="15">
      <c r="A16" s="7">
        <v>7</v>
      </c>
      <c r="B16" s="20" t="s">
        <v>36</v>
      </c>
      <c r="C16" s="33">
        <f t="shared" si="3"/>
        <v>8516.5</v>
      </c>
      <c r="D16" s="21">
        <f t="shared" si="4"/>
        <v>2084.8</v>
      </c>
      <c r="E16" s="2">
        <f t="shared" si="5"/>
        <v>24.479539717019904</v>
      </c>
      <c r="F16" s="21">
        <v>1677.3</v>
      </c>
      <c r="G16" s="2">
        <v>970.7</v>
      </c>
      <c r="H16" s="2">
        <f t="shared" si="6"/>
        <v>57.87277171644906</v>
      </c>
      <c r="I16" s="21">
        <v>17.8</v>
      </c>
      <c r="J16" s="2">
        <v>6.5</v>
      </c>
      <c r="K16" s="2">
        <f t="shared" si="0"/>
        <v>36.51685393258427</v>
      </c>
      <c r="L16" s="21">
        <v>0</v>
      </c>
      <c r="M16" s="2"/>
      <c r="N16" s="2" t="e">
        <f t="shared" si="7"/>
        <v>#DIV/0!</v>
      </c>
      <c r="O16" s="21">
        <v>31.9</v>
      </c>
      <c r="P16" s="2">
        <v>2.8</v>
      </c>
      <c r="Q16" s="2">
        <f t="shared" si="8"/>
        <v>8.77742946708464</v>
      </c>
      <c r="R16" s="23">
        <v>424.2</v>
      </c>
      <c r="S16" s="2">
        <v>116.8</v>
      </c>
      <c r="T16" s="2">
        <f t="shared" si="24"/>
        <v>27.53418198962753</v>
      </c>
      <c r="U16" s="23"/>
      <c r="V16" s="2"/>
      <c r="W16" s="2" t="e">
        <f t="shared" si="9"/>
        <v>#DIV/0!</v>
      </c>
      <c r="X16" s="23">
        <v>458.5</v>
      </c>
      <c r="Y16" s="2">
        <v>289.9</v>
      </c>
      <c r="Z16" s="2">
        <f t="shared" si="10"/>
        <v>63.227917121046886</v>
      </c>
      <c r="AA16" s="23">
        <v>30.7</v>
      </c>
      <c r="AB16" s="2">
        <v>6.6</v>
      </c>
      <c r="AC16" s="2">
        <f t="shared" si="11"/>
        <v>21.498371335504885</v>
      </c>
      <c r="AD16" s="2"/>
      <c r="AE16" s="2"/>
      <c r="AF16" s="2" t="e">
        <f t="shared" si="12"/>
        <v>#DIV/0!</v>
      </c>
      <c r="AG16" s="21"/>
      <c r="AH16" s="2">
        <v>0</v>
      </c>
      <c r="AI16" s="2" t="e">
        <f t="shared" si="13"/>
        <v>#DIV/0!</v>
      </c>
      <c r="AJ16" s="23">
        <v>6839.2</v>
      </c>
      <c r="AK16" s="25">
        <v>1114.1</v>
      </c>
      <c r="AL16" s="2">
        <f t="shared" si="14"/>
        <v>16.2899169493508</v>
      </c>
      <c r="AM16" s="23">
        <v>661.1</v>
      </c>
      <c r="AN16" s="25">
        <v>385.6</v>
      </c>
      <c r="AO16" s="2">
        <f t="shared" si="15"/>
        <v>58.32703070639843</v>
      </c>
      <c r="AP16" s="23">
        <v>0</v>
      </c>
      <c r="AQ16" s="25">
        <v>0</v>
      </c>
      <c r="AR16" s="2" t="e">
        <f t="shared" si="16"/>
        <v>#DIV/0!</v>
      </c>
      <c r="AS16" s="21">
        <v>8843.4</v>
      </c>
      <c r="AT16" s="26">
        <v>1587</v>
      </c>
      <c r="AU16" s="2">
        <f t="shared" si="17"/>
        <v>17.94558653911392</v>
      </c>
      <c r="AV16" s="30">
        <v>1330.4</v>
      </c>
      <c r="AW16" s="25">
        <v>685.7</v>
      </c>
      <c r="AX16" s="2">
        <f t="shared" si="18"/>
        <v>51.540889957907396</v>
      </c>
      <c r="AY16" s="29">
        <v>1284.8</v>
      </c>
      <c r="AZ16" s="25">
        <v>663.6</v>
      </c>
      <c r="BA16" s="2">
        <f t="shared" si="1"/>
        <v>51.650062266500626</v>
      </c>
      <c r="BB16" s="21">
        <v>6263</v>
      </c>
      <c r="BC16" s="28">
        <v>186.2</v>
      </c>
      <c r="BD16" s="2">
        <f t="shared" si="19"/>
        <v>2.973016126456969</v>
      </c>
      <c r="BE16" s="29">
        <v>287</v>
      </c>
      <c r="BF16" s="28">
        <v>145</v>
      </c>
      <c r="BG16" s="2">
        <f t="shared" si="20"/>
        <v>50.522648083623686</v>
      </c>
      <c r="BH16" s="29">
        <v>846.7</v>
      </c>
      <c r="BI16" s="26">
        <v>514.1</v>
      </c>
      <c r="BJ16" s="2">
        <f t="shared" si="21"/>
        <v>60.71808196527696</v>
      </c>
      <c r="BK16" s="27">
        <f t="shared" si="2"/>
        <v>-326.89999999999964</v>
      </c>
      <c r="BL16" s="17">
        <f t="shared" si="22"/>
        <v>497.8000000000002</v>
      </c>
      <c r="BM16" s="2">
        <f t="shared" si="23"/>
        <v>-152.27898439889898</v>
      </c>
      <c r="BN16" s="8"/>
      <c r="BO16" s="9"/>
    </row>
    <row r="17" spans="1:67" ht="15" customHeight="1">
      <c r="A17" s="7">
        <v>8</v>
      </c>
      <c r="B17" s="20" t="s">
        <v>37</v>
      </c>
      <c r="C17" s="33">
        <f t="shared" si="3"/>
        <v>6891.1</v>
      </c>
      <c r="D17" s="21">
        <f t="shared" si="4"/>
        <v>2718.8</v>
      </c>
      <c r="E17" s="2">
        <f t="shared" si="5"/>
        <v>39.45378821958758</v>
      </c>
      <c r="F17" s="21">
        <v>4722.1</v>
      </c>
      <c r="G17" s="2">
        <v>2137.6</v>
      </c>
      <c r="H17" s="2">
        <f t="shared" si="6"/>
        <v>45.26799517163973</v>
      </c>
      <c r="I17" s="21">
        <v>2067.5</v>
      </c>
      <c r="J17" s="2">
        <v>1017.4</v>
      </c>
      <c r="K17" s="2">
        <f t="shared" si="0"/>
        <v>49.209189842805316</v>
      </c>
      <c r="L17" s="21">
        <v>5.1</v>
      </c>
      <c r="M17" s="2"/>
      <c r="N17" s="2">
        <f t="shared" si="7"/>
        <v>0</v>
      </c>
      <c r="O17" s="21">
        <v>225.6</v>
      </c>
      <c r="P17" s="2">
        <v>18</v>
      </c>
      <c r="Q17" s="2">
        <f t="shared" si="8"/>
        <v>7.9787234042553195</v>
      </c>
      <c r="R17" s="23">
        <v>1189.3</v>
      </c>
      <c r="S17" s="2">
        <v>395.5</v>
      </c>
      <c r="T17" s="2">
        <f t="shared" si="24"/>
        <v>33.25485579752796</v>
      </c>
      <c r="U17" s="23"/>
      <c r="V17" s="2"/>
      <c r="W17" s="2" t="e">
        <f t="shared" si="9"/>
        <v>#DIV/0!</v>
      </c>
      <c r="X17" s="23">
        <v>0</v>
      </c>
      <c r="Y17" s="2">
        <v>0</v>
      </c>
      <c r="Z17" s="2" t="e">
        <f t="shared" si="10"/>
        <v>#DIV/0!</v>
      </c>
      <c r="AA17" s="23"/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1">
        <v>34.2</v>
      </c>
      <c r="AH17" s="2">
        <v>0</v>
      </c>
      <c r="AI17" s="2">
        <f t="shared" si="13"/>
        <v>0</v>
      </c>
      <c r="AJ17" s="23">
        <v>2169</v>
      </c>
      <c r="AK17" s="25">
        <v>581.2</v>
      </c>
      <c r="AL17" s="2">
        <f t="shared" si="14"/>
        <v>26.79575841401568</v>
      </c>
      <c r="AM17" s="23">
        <v>0</v>
      </c>
      <c r="AN17" s="25">
        <v>0</v>
      </c>
      <c r="AO17" s="2" t="e">
        <f t="shared" si="15"/>
        <v>#DIV/0!</v>
      </c>
      <c r="AP17" s="23">
        <v>0</v>
      </c>
      <c r="AQ17" s="25">
        <v>0</v>
      </c>
      <c r="AR17" s="2" t="e">
        <f t="shared" si="16"/>
        <v>#DIV/0!</v>
      </c>
      <c r="AS17" s="21">
        <v>26085.6</v>
      </c>
      <c r="AT17" s="26">
        <v>4701.7</v>
      </c>
      <c r="AU17" s="2">
        <f t="shared" si="17"/>
        <v>18.02412058760389</v>
      </c>
      <c r="AV17" s="30">
        <v>1698.5</v>
      </c>
      <c r="AW17" s="25">
        <v>641.5</v>
      </c>
      <c r="AX17" s="2">
        <f t="shared" si="18"/>
        <v>37.76861937003238</v>
      </c>
      <c r="AY17" s="29">
        <v>1590.3</v>
      </c>
      <c r="AZ17" s="25">
        <v>638.3</v>
      </c>
      <c r="BA17" s="2">
        <f t="shared" si="1"/>
        <v>40.137081053889204</v>
      </c>
      <c r="BB17" s="21">
        <v>12606.5</v>
      </c>
      <c r="BC17" s="28">
        <v>423.5</v>
      </c>
      <c r="BD17" s="2">
        <f t="shared" si="19"/>
        <v>3.3593780985999286</v>
      </c>
      <c r="BE17" s="29">
        <v>10187.7</v>
      </c>
      <c r="BF17" s="28">
        <v>2762</v>
      </c>
      <c r="BG17" s="2">
        <f t="shared" si="20"/>
        <v>27.111124198788733</v>
      </c>
      <c r="BH17" s="29">
        <v>1467.3</v>
      </c>
      <c r="BI17" s="26">
        <v>806.6</v>
      </c>
      <c r="BJ17" s="2">
        <f t="shared" si="21"/>
        <v>54.97171675867239</v>
      </c>
      <c r="BK17" s="27">
        <f t="shared" si="2"/>
        <v>-19194.5</v>
      </c>
      <c r="BL17" s="17">
        <f t="shared" si="22"/>
        <v>-1982.8999999999996</v>
      </c>
      <c r="BM17" s="2">
        <f t="shared" si="23"/>
        <v>10.330563442652842</v>
      </c>
      <c r="BN17" s="8"/>
      <c r="BO17" s="9"/>
    </row>
    <row r="18" spans="1:67" ht="15">
      <c r="A18" s="7">
        <v>9</v>
      </c>
      <c r="B18" s="20" t="s">
        <v>38</v>
      </c>
      <c r="C18" s="33">
        <f t="shared" si="3"/>
        <v>12666.1</v>
      </c>
      <c r="D18" s="21">
        <f t="shared" si="4"/>
        <v>5771.900000000001</v>
      </c>
      <c r="E18" s="2">
        <f t="shared" si="5"/>
        <v>45.56967022208889</v>
      </c>
      <c r="F18" s="21">
        <v>2816.4</v>
      </c>
      <c r="G18" s="2">
        <v>1187.8</v>
      </c>
      <c r="H18" s="2">
        <f t="shared" si="6"/>
        <v>42.17440704445391</v>
      </c>
      <c r="I18" s="21">
        <v>380</v>
      </c>
      <c r="J18" s="2">
        <v>161.4</v>
      </c>
      <c r="K18" s="2">
        <f t="shared" si="0"/>
        <v>42.47368421052632</v>
      </c>
      <c r="L18" s="21">
        <v>142.9</v>
      </c>
      <c r="M18" s="2">
        <v>7.4</v>
      </c>
      <c r="N18" s="2">
        <f t="shared" si="7"/>
        <v>5.178446466060182</v>
      </c>
      <c r="O18" s="21">
        <v>385.9</v>
      </c>
      <c r="P18" s="2">
        <v>35.7</v>
      </c>
      <c r="Q18" s="2">
        <f t="shared" si="8"/>
        <v>9.251101321585905</v>
      </c>
      <c r="R18" s="23">
        <v>947.6</v>
      </c>
      <c r="S18" s="2">
        <v>367.7</v>
      </c>
      <c r="T18" s="2">
        <f t="shared" si="24"/>
        <v>38.80329252849303</v>
      </c>
      <c r="U18" s="23"/>
      <c r="V18" s="2"/>
      <c r="W18" s="2" t="e">
        <f t="shared" si="9"/>
        <v>#DIV/0!</v>
      </c>
      <c r="X18" s="23">
        <v>42.1</v>
      </c>
      <c r="Y18" s="2">
        <v>35.1</v>
      </c>
      <c r="Z18" s="2">
        <f t="shared" si="10"/>
        <v>83.3729216152019</v>
      </c>
      <c r="AA18" s="23">
        <v>21.4</v>
      </c>
      <c r="AB18" s="2">
        <v>7.8</v>
      </c>
      <c r="AC18" s="2">
        <f t="shared" si="11"/>
        <v>36.44859813084113</v>
      </c>
      <c r="AD18" s="2"/>
      <c r="AE18" s="2"/>
      <c r="AF18" s="2" t="e">
        <f t="shared" si="12"/>
        <v>#DIV/0!</v>
      </c>
      <c r="AG18" s="21"/>
      <c r="AH18" s="2">
        <v>0</v>
      </c>
      <c r="AI18" s="2" t="e">
        <f t="shared" si="13"/>
        <v>#DIV/0!</v>
      </c>
      <c r="AJ18" s="23">
        <v>9849.7</v>
      </c>
      <c r="AK18" s="25">
        <v>4584.1</v>
      </c>
      <c r="AL18" s="2">
        <f t="shared" si="14"/>
        <v>46.54050377168848</v>
      </c>
      <c r="AM18" s="23">
        <v>6654.4</v>
      </c>
      <c r="AN18" s="25">
        <v>3631.7</v>
      </c>
      <c r="AO18" s="2">
        <f t="shared" si="15"/>
        <v>54.57591969223371</v>
      </c>
      <c r="AP18" s="23">
        <v>0</v>
      </c>
      <c r="AQ18" s="25">
        <v>0</v>
      </c>
      <c r="AR18" s="2" t="e">
        <f t="shared" si="16"/>
        <v>#DIV/0!</v>
      </c>
      <c r="AS18" s="21">
        <v>12897.3</v>
      </c>
      <c r="AT18" s="26">
        <v>4208.6</v>
      </c>
      <c r="AU18" s="2">
        <f t="shared" si="17"/>
        <v>32.63163607886923</v>
      </c>
      <c r="AV18" s="30">
        <v>1684.4</v>
      </c>
      <c r="AW18" s="25">
        <v>506.9</v>
      </c>
      <c r="AX18" s="2">
        <f t="shared" si="18"/>
        <v>30.09380194728093</v>
      </c>
      <c r="AY18" s="29">
        <v>1671.1</v>
      </c>
      <c r="AZ18" s="25">
        <v>498.6</v>
      </c>
      <c r="BA18" s="2">
        <f t="shared" si="1"/>
        <v>29.83663455209144</v>
      </c>
      <c r="BB18" s="21">
        <v>3850.2</v>
      </c>
      <c r="BC18" s="28">
        <v>1183.7</v>
      </c>
      <c r="BD18" s="2">
        <f t="shared" si="19"/>
        <v>30.74385746195003</v>
      </c>
      <c r="BE18" s="29">
        <v>3916.2</v>
      </c>
      <c r="BF18" s="28">
        <v>652.6</v>
      </c>
      <c r="BG18" s="2">
        <f t="shared" si="20"/>
        <v>16.664113170931007</v>
      </c>
      <c r="BH18" s="29">
        <v>3101.8</v>
      </c>
      <c r="BI18" s="26">
        <v>1770.9</v>
      </c>
      <c r="BJ18" s="2">
        <f t="shared" si="21"/>
        <v>57.09265587723258</v>
      </c>
      <c r="BK18" s="27">
        <f t="shared" si="2"/>
        <v>-231.1999999999989</v>
      </c>
      <c r="BL18" s="17">
        <f t="shared" si="22"/>
        <v>1563.3000000000002</v>
      </c>
      <c r="BM18" s="2">
        <f t="shared" si="23"/>
        <v>-676.1678200692074</v>
      </c>
      <c r="BN18" s="8"/>
      <c r="BO18" s="9"/>
    </row>
    <row r="19" spans="1:67" ht="15">
      <c r="A19" s="7">
        <v>10</v>
      </c>
      <c r="B19" s="20" t="s">
        <v>39</v>
      </c>
      <c r="C19" s="33">
        <f t="shared" si="3"/>
        <v>5309.7</v>
      </c>
      <c r="D19" s="21">
        <f t="shared" si="4"/>
        <v>2912.2999999999997</v>
      </c>
      <c r="E19" s="2">
        <f t="shared" si="5"/>
        <v>54.84867318304235</v>
      </c>
      <c r="F19" s="21">
        <v>1471.1</v>
      </c>
      <c r="G19" s="2">
        <v>617.1</v>
      </c>
      <c r="H19" s="2">
        <f t="shared" si="6"/>
        <v>41.94820202569506</v>
      </c>
      <c r="I19" s="21">
        <v>12.1</v>
      </c>
      <c r="J19" s="2">
        <v>13.1</v>
      </c>
      <c r="K19" s="2">
        <f t="shared" si="0"/>
        <v>108.26446280991735</v>
      </c>
      <c r="L19" s="21"/>
      <c r="M19" s="2"/>
      <c r="N19" s="2" t="e">
        <f t="shared" si="7"/>
        <v>#DIV/0!</v>
      </c>
      <c r="O19" s="21">
        <v>87.1</v>
      </c>
      <c r="P19" s="2">
        <v>29.3</v>
      </c>
      <c r="Q19" s="2">
        <f t="shared" si="8"/>
        <v>33.63949483352469</v>
      </c>
      <c r="R19" s="23">
        <v>356.8</v>
      </c>
      <c r="S19" s="2">
        <v>24.9</v>
      </c>
      <c r="T19" s="2">
        <f t="shared" si="24"/>
        <v>6.978699551569506</v>
      </c>
      <c r="U19" s="23"/>
      <c r="V19" s="2"/>
      <c r="W19" s="2" t="e">
        <f t="shared" si="9"/>
        <v>#DIV/0!</v>
      </c>
      <c r="X19" s="23">
        <v>212.7</v>
      </c>
      <c r="Y19" s="2">
        <v>118.9</v>
      </c>
      <c r="Z19" s="2">
        <f t="shared" si="10"/>
        <v>55.90032910202163</v>
      </c>
      <c r="AA19" s="23">
        <v>5.2</v>
      </c>
      <c r="AB19" s="2">
        <v>0</v>
      </c>
      <c r="AC19" s="2">
        <f t="shared" si="11"/>
        <v>0</v>
      </c>
      <c r="AD19" s="2"/>
      <c r="AE19" s="2"/>
      <c r="AF19" s="2" t="e">
        <f t="shared" si="12"/>
        <v>#DIV/0!</v>
      </c>
      <c r="AG19" s="21"/>
      <c r="AH19" s="2">
        <v>0</v>
      </c>
      <c r="AI19" s="2" t="e">
        <f t="shared" si="13"/>
        <v>#DIV/0!</v>
      </c>
      <c r="AJ19" s="23">
        <v>3838.6</v>
      </c>
      <c r="AK19" s="25">
        <v>2295.2</v>
      </c>
      <c r="AL19" s="2">
        <f t="shared" si="14"/>
        <v>59.79263273068306</v>
      </c>
      <c r="AM19" s="23">
        <v>1589.7</v>
      </c>
      <c r="AN19" s="25">
        <v>927.3</v>
      </c>
      <c r="AO19" s="2">
        <f t="shared" si="15"/>
        <v>58.33176070956784</v>
      </c>
      <c r="AP19" s="23">
        <v>0</v>
      </c>
      <c r="AQ19" s="25">
        <v>0</v>
      </c>
      <c r="AR19" s="2" t="e">
        <f t="shared" si="16"/>
        <v>#DIV/0!</v>
      </c>
      <c r="AS19" s="21">
        <v>5513.8</v>
      </c>
      <c r="AT19" s="26">
        <v>2724.5</v>
      </c>
      <c r="AU19" s="2">
        <f t="shared" si="17"/>
        <v>49.412383474192026</v>
      </c>
      <c r="AV19" s="30">
        <v>1284.8</v>
      </c>
      <c r="AW19" s="25">
        <v>545.2</v>
      </c>
      <c r="AX19" s="2">
        <f t="shared" si="18"/>
        <v>42.43462017434621</v>
      </c>
      <c r="AY19" s="29">
        <v>1276.5</v>
      </c>
      <c r="AZ19" s="25">
        <v>542</v>
      </c>
      <c r="BA19" s="2">
        <f t="shared" si="1"/>
        <v>42.45985115550333</v>
      </c>
      <c r="BB19" s="21">
        <v>1223.1</v>
      </c>
      <c r="BC19" s="28">
        <v>245.1</v>
      </c>
      <c r="BD19" s="2">
        <f t="shared" si="19"/>
        <v>20.0392445425558</v>
      </c>
      <c r="BE19" s="29">
        <v>1629</v>
      </c>
      <c r="BF19" s="28">
        <v>1207.1</v>
      </c>
      <c r="BG19" s="2">
        <f t="shared" si="20"/>
        <v>74.10067526089625</v>
      </c>
      <c r="BH19" s="29">
        <v>1265.3</v>
      </c>
      <c r="BI19" s="26">
        <v>679.1</v>
      </c>
      <c r="BJ19" s="2">
        <f t="shared" si="21"/>
        <v>53.67106615032009</v>
      </c>
      <c r="BK19" s="27">
        <f t="shared" si="2"/>
        <v>-204.10000000000036</v>
      </c>
      <c r="BL19" s="17">
        <f t="shared" si="22"/>
        <v>187.79999999999973</v>
      </c>
      <c r="BM19" s="2">
        <f t="shared" si="23"/>
        <v>-92.01371876531083</v>
      </c>
      <c r="BN19" s="8"/>
      <c r="BO19" s="9"/>
    </row>
    <row r="20" spans="1:67" ht="15">
      <c r="A20" s="7">
        <v>11</v>
      </c>
      <c r="B20" s="20" t="s">
        <v>40</v>
      </c>
      <c r="C20" s="33">
        <f t="shared" si="3"/>
        <v>8277.5</v>
      </c>
      <c r="D20" s="21">
        <f t="shared" si="4"/>
        <v>2395.8</v>
      </c>
      <c r="E20" s="2">
        <f t="shared" si="5"/>
        <v>28.943521594684384</v>
      </c>
      <c r="F20" s="21">
        <v>1114</v>
      </c>
      <c r="G20" s="2">
        <v>555.2</v>
      </c>
      <c r="H20" s="2">
        <f t="shared" si="6"/>
        <v>49.838420107719934</v>
      </c>
      <c r="I20" s="21">
        <v>20.1</v>
      </c>
      <c r="J20" s="2">
        <v>7</v>
      </c>
      <c r="K20" s="2">
        <f t="shared" si="0"/>
        <v>34.82587064676616</v>
      </c>
      <c r="L20" s="21">
        <v>0.2</v>
      </c>
      <c r="M20" s="2">
        <v>0.4</v>
      </c>
      <c r="N20" s="2">
        <f t="shared" si="7"/>
        <v>200</v>
      </c>
      <c r="O20" s="21">
        <v>86.1</v>
      </c>
      <c r="P20" s="2">
        <v>8.9</v>
      </c>
      <c r="Q20" s="2">
        <f t="shared" si="8"/>
        <v>10.336817653890826</v>
      </c>
      <c r="R20" s="23">
        <v>294.1</v>
      </c>
      <c r="S20" s="2">
        <v>83</v>
      </c>
      <c r="T20" s="2">
        <f t="shared" si="24"/>
        <v>28.221693301598094</v>
      </c>
      <c r="U20" s="23"/>
      <c r="V20" s="2"/>
      <c r="W20" s="2" t="e">
        <f t="shared" si="9"/>
        <v>#DIV/0!</v>
      </c>
      <c r="X20" s="23">
        <v>19.6</v>
      </c>
      <c r="Y20" s="2">
        <v>46.8</v>
      </c>
      <c r="Z20" s="2">
        <f t="shared" si="10"/>
        <v>238.7755102040816</v>
      </c>
      <c r="AA20" s="23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1"/>
      <c r="AH20" s="2">
        <v>0</v>
      </c>
      <c r="AI20" s="2" t="e">
        <f t="shared" si="13"/>
        <v>#DIV/0!</v>
      </c>
      <c r="AJ20" s="23">
        <v>7163.5</v>
      </c>
      <c r="AK20" s="25">
        <v>1840.6</v>
      </c>
      <c r="AL20" s="2">
        <f t="shared" si="14"/>
        <v>25.694143924059464</v>
      </c>
      <c r="AM20" s="23">
        <v>2164</v>
      </c>
      <c r="AN20" s="25">
        <v>1262.3</v>
      </c>
      <c r="AO20" s="2">
        <f t="shared" si="15"/>
        <v>58.33179297597042</v>
      </c>
      <c r="AP20" s="23">
        <v>0</v>
      </c>
      <c r="AQ20" s="25">
        <v>0</v>
      </c>
      <c r="AR20" s="2" t="e">
        <f t="shared" si="16"/>
        <v>#DIV/0!</v>
      </c>
      <c r="AS20" s="21">
        <v>8856.6</v>
      </c>
      <c r="AT20" s="26">
        <v>2331.8</v>
      </c>
      <c r="AU20" s="2">
        <f t="shared" si="17"/>
        <v>26.328387868933905</v>
      </c>
      <c r="AV20" s="30">
        <v>1291.5</v>
      </c>
      <c r="AW20" s="25">
        <v>602.8</v>
      </c>
      <c r="AX20" s="2">
        <f t="shared" si="18"/>
        <v>46.674409601238864</v>
      </c>
      <c r="AY20" s="29">
        <v>1263.9</v>
      </c>
      <c r="AZ20" s="25">
        <v>580.2</v>
      </c>
      <c r="BA20" s="2">
        <f t="shared" si="1"/>
        <v>45.90553050083076</v>
      </c>
      <c r="BB20" s="21">
        <v>6030.5</v>
      </c>
      <c r="BC20" s="28">
        <v>922.5</v>
      </c>
      <c r="BD20" s="2">
        <f t="shared" si="19"/>
        <v>15.297239034905896</v>
      </c>
      <c r="BE20" s="29">
        <v>528.2</v>
      </c>
      <c r="BF20" s="28">
        <v>244.9</v>
      </c>
      <c r="BG20" s="2">
        <f t="shared" si="20"/>
        <v>46.36501325255585</v>
      </c>
      <c r="BH20" s="29">
        <v>899.8</v>
      </c>
      <c r="BI20" s="26">
        <v>504.1</v>
      </c>
      <c r="BJ20" s="2">
        <f t="shared" si="21"/>
        <v>56.023560791286954</v>
      </c>
      <c r="BK20" s="27">
        <f t="shared" si="2"/>
        <v>-579.1000000000004</v>
      </c>
      <c r="BL20" s="17">
        <f t="shared" si="22"/>
        <v>64</v>
      </c>
      <c r="BM20" s="2">
        <f t="shared" si="23"/>
        <v>-11.05163184251424</v>
      </c>
      <c r="BN20" s="8"/>
      <c r="BO20" s="9"/>
    </row>
    <row r="21" spans="1:67" ht="15" customHeight="1">
      <c r="A21" s="7">
        <v>12</v>
      </c>
      <c r="B21" s="20" t="s">
        <v>41</v>
      </c>
      <c r="C21" s="33">
        <f t="shared" si="3"/>
        <v>10657.2</v>
      </c>
      <c r="D21" s="21">
        <f t="shared" si="4"/>
        <v>3908.2</v>
      </c>
      <c r="E21" s="2">
        <f t="shared" si="5"/>
        <v>36.67192133018053</v>
      </c>
      <c r="F21" s="21">
        <v>1992.5</v>
      </c>
      <c r="G21" s="2">
        <v>814.7</v>
      </c>
      <c r="H21" s="2">
        <f t="shared" si="6"/>
        <v>40.888331242158095</v>
      </c>
      <c r="I21" s="21">
        <v>79</v>
      </c>
      <c r="J21" s="2">
        <v>32.5</v>
      </c>
      <c r="K21" s="2">
        <f t="shared" si="0"/>
        <v>41.139240506329116</v>
      </c>
      <c r="L21" s="21">
        <v>0.1</v>
      </c>
      <c r="M21" s="2">
        <v>10.6</v>
      </c>
      <c r="N21" s="2">
        <f t="shared" si="7"/>
        <v>10599.999999999998</v>
      </c>
      <c r="O21" s="21">
        <v>184.8</v>
      </c>
      <c r="P21" s="2">
        <v>20.7</v>
      </c>
      <c r="Q21" s="2">
        <f t="shared" si="8"/>
        <v>11.2012987012987</v>
      </c>
      <c r="R21" s="23">
        <v>838.4</v>
      </c>
      <c r="S21" s="2">
        <v>22.9</v>
      </c>
      <c r="T21" s="2">
        <f t="shared" si="24"/>
        <v>2.7313931297709924</v>
      </c>
      <c r="U21" s="23"/>
      <c r="V21" s="2"/>
      <c r="W21" s="2" t="e">
        <f t="shared" si="9"/>
        <v>#DIV/0!</v>
      </c>
      <c r="X21" s="23">
        <v>0</v>
      </c>
      <c r="Y21" s="2">
        <v>0</v>
      </c>
      <c r="Z21" s="2" t="e">
        <f t="shared" si="10"/>
        <v>#DIV/0!</v>
      </c>
      <c r="AA21" s="23">
        <v>37.2</v>
      </c>
      <c r="AB21" s="2">
        <v>22.7</v>
      </c>
      <c r="AC21" s="2">
        <f t="shared" si="11"/>
        <v>61.021505376344074</v>
      </c>
      <c r="AD21" s="2"/>
      <c r="AE21" s="2"/>
      <c r="AF21" s="2" t="e">
        <f t="shared" si="12"/>
        <v>#DIV/0!</v>
      </c>
      <c r="AG21" s="21"/>
      <c r="AH21" s="2">
        <v>0</v>
      </c>
      <c r="AI21" s="2" t="e">
        <f t="shared" si="13"/>
        <v>#DIV/0!</v>
      </c>
      <c r="AJ21" s="23">
        <v>8664.7</v>
      </c>
      <c r="AK21" s="25">
        <v>3093.5</v>
      </c>
      <c r="AL21" s="2">
        <f t="shared" si="14"/>
        <v>35.70233245236419</v>
      </c>
      <c r="AM21" s="23">
        <v>3803.7</v>
      </c>
      <c r="AN21" s="25">
        <v>2218.8</v>
      </c>
      <c r="AO21" s="2">
        <f t="shared" si="15"/>
        <v>58.3326760785551</v>
      </c>
      <c r="AP21" s="23">
        <v>0</v>
      </c>
      <c r="AQ21" s="25">
        <v>0</v>
      </c>
      <c r="AR21" s="2" t="e">
        <f t="shared" si="16"/>
        <v>#DIV/0!</v>
      </c>
      <c r="AS21" s="21">
        <v>10804.2</v>
      </c>
      <c r="AT21" s="26">
        <v>3223.2</v>
      </c>
      <c r="AU21" s="2">
        <f t="shared" si="17"/>
        <v>29.832842783362025</v>
      </c>
      <c r="AV21" s="30">
        <v>1491.2</v>
      </c>
      <c r="AW21" s="25">
        <v>804.4</v>
      </c>
      <c r="AX21" s="2">
        <f t="shared" si="18"/>
        <v>53.9431330472103</v>
      </c>
      <c r="AY21" s="29">
        <v>1451.5</v>
      </c>
      <c r="AZ21" s="25">
        <v>769.6</v>
      </c>
      <c r="BA21" s="2">
        <f t="shared" si="1"/>
        <v>53.021012745435755</v>
      </c>
      <c r="BB21" s="21">
        <v>2910.4</v>
      </c>
      <c r="BC21" s="28">
        <v>456</v>
      </c>
      <c r="BD21" s="2">
        <f t="shared" si="19"/>
        <v>15.667949422759758</v>
      </c>
      <c r="BE21" s="29">
        <v>4425.6</v>
      </c>
      <c r="BF21" s="28">
        <v>657.7</v>
      </c>
      <c r="BG21" s="2">
        <f t="shared" si="20"/>
        <v>14.861261749819231</v>
      </c>
      <c r="BH21" s="29">
        <v>1861.5</v>
      </c>
      <c r="BI21" s="26">
        <v>1254.1</v>
      </c>
      <c r="BJ21" s="2">
        <f t="shared" si="21"/>
        <v>67.37040021488046</v>
      </c>
      <c r="BK21" s="27">
        <f t="shared" si="2"/>
        <v>-147</v>
      </c>
      <c r="BL21" s="17">
        <f t="shared" si="22"/>
        <v>685</v>
      </c>
      <c r="BM21" s="2">
        <f t="shared" si="23"/>
        <v>-465.98639455782313</v>
      </c>
      <c r="BN21" s="8"/>
      <c r="BO21" s="9"/>
    </row>
    <row r="22" spans="1:67" ht="15">
      <c r="A22" s="7">
        <v>13</v>
      </c>
      <c r="B22" s="20" t="s">
        <v>42</v>
      </c>
      <c r="C22" s="33">
        <f t="shared" si="3"/>
        <v>12685.599999999999</v>
      </c>
      <c r="D22" s="21">
        <f t="shared" si="4"/>
        <v>3190.2</v>
      </c>
      <c r="E22" s="2">
        <f t="shared" si="5"/>
        <v>25.14819953332913</v>
      </c>
      <c r="F22" s="21">
        <v>2600.3</v>
      </c>
      <c r="G22" s="2">
        <v>1148.8</v>
      </c>
      <c r="H22" s="2">
        <f t="shared" si="6"/>
        <v>44.179517747952154</v>
      </c>
      <c r="I22" s="21">
        <v>360.3</v>
      </c>
      <c r="J22" s="2">
        <v>120.2</v>
      </c>
      <c r="K22" s="2">
        <f t="shared" si="0"/>
        <v>33.361087982237024</v>
      </c>
      <c r="L22" s="21">
        <v>0</v>
      </c>
      <c r="M22" s="2"/>
      <c r="N22" s="2" t="e">
        <f t="shared" si="7"/>
        <v>#DIV/0!</v>
      </c>
      <c r="O22" s="21">
        <v>126.7</v>
      </c>
      <c r="P22" s="2">
        <v>4.9</v>
      </c>
      <c r="Q22" s="2">
        <f t="shared" si="8"/>
        <v>3.8674033149171274</v>
      </c>
      <c r="R22" s="23">
        <v>832.9</v>
      </c>
      <c r="S22" s="2">
        <v>104.5</v>
      </c>
      <c r="T22" s="2">
        <f t="shared" si="24"/>
        <v>12.546524192580142</v>
      </c>
      <c r="U22" s="23"/>
      <c r="V22" s="2"/>
      <c r="W22" s="2" t="e">
        <f t="shared" si="9"/>
        <v>#DIV/0!</v>
      </c>
      <c r="X22" s="23">
        <v>295</v>
      </c>
      <c r="Y22" s="2">
        <v>191.3</v>
      </c>
      <c r="Z22" s="2">
        <f t="shared" si="10"/>
        <v>64.84745762711864</v>
      </c>
      <c r="AA22" s="23">
        <v>33.5</v>
      </c>
      <c r="AB22" s="2">
        <v>13.7</v>
      </c>
      <c r="AC22" s="2">
        <f t="shared" si="11"/>
        <v>40.8955223880597</v>
      </c>
      <c r="AD22" s="2"/>
      <c r="AE22" s="2"/>
      <c r="AF22" s="2" t="e">
        <f t="shared" si="12"/>
        <v>#DIV/0!</v>
      </c>
      <c r="AG22" s="21">
        <v>16</v>
      </c>
      <c r="AH22" s="2">
        <v>4.7</v>
      </c>
      <c r="AI22" s="2">
        <f t="shared" si="13"/>
        <v>29.375</v>
      </c>
      <c r="AJ22" s="23">
        <v>10085.3</v>
      </c>
      <c r="AK22" s="25">
        <v>2041.4</v>
      </c>
      <c r="AL22" s="2">
        <f t="shared" si="14"/>
        <v>20.24134135821443</v>
      </c>
      <c r="AM22" s="23">
        <v>2588</v>
      </c>
      <c r="AN22" s="25">
        <v>1509.7</v>
      </c>
      <c r="AO22" s="2">
        <f t="shared" si="15"/>
        <v>58.33462132921174</v>
      </c>
      <c r="AP22" s="23">
        <v>0</v>
      </c>
      <c r="AQ22" s="25">
        <v>0</v>
      </c>
      <c r="AR22" s="2" t="e">
        <f t="shared" si="16"/>
        <v>#DIV/0!</v>
      </c>
      <c r="AS22" s="21">
        <v>13091.7</v>
      </c>
      <c r="AT22" s="26">
        <v>2801.8</v>
      </c>
      <c r="AU22" s="2">
        <f t="shared" si="17"/>
        <v>21.40134589090798</v>
      </c>
      <c r="AV22" s="30">
        <v>1728.8</v>
      </c>
      <c r="AW22" s="25">
        <v>844.9</v>
      </c>
      <c r="AX22" s="2">
        <f t="shared" si="18"/>
        <v>48.87204997686256</v>
      </c>
      <c r="AY22" s="29">
        <v>1714.4</v>
      </c>
      <c r="AZ22" s="25">
        <v>835.5</v>
      </c>
      <c r="BA22" s="2">
        <f t="shared" si="1"/>
        <v>48.73425104993</v>
      </c>
      <c r="BB22" s="21">
        <v>8128.2</v>
      </c>
      <c r="BC22" s="28">
        <v>363</v>
      </c>
      <c r="BD22" s="2">
        <f t="shared" si="19"/>
        <v>4.4659334169926925</v>
      </c>
      <c r="BE22" s="29">
        <v>916.3</v>
      </c>
      <c r="BF22" s="28">
        <v>328.5</v>
      </c>
      <c r="BG22" s="2">
        <f t="shared" si="20"/>
        <v>35.85070391793081</v>
      </c>
      <c r="BH22" s="29">
        <v>2195.2</v>
      </c>
      <c r="BI22" s="26">
        <v>1198.9</v>
      </c>
      <c r="BJ22" s="2">
        <f t="shared" si="21"/>
        <v>54.61461370262391</v>
      </c>
      <c r="BK22" s="27">
        <f t="shared" si="2"/>
        <v>-406.1000000000022</v>
      </c>
      <c r="BL22" s="17">
        <f t="shared" si="22"/>
        <v>388.39999999999964</v>
      </c>
      <c r="BM22" s="2">
        <f t="shared" si="23"/>
        <v>-95.6414676188125</v>
      </c>
      <c r="BN22" s="8"/>
      <c r="BO22" s="9"/>
    </row>
    <row r="23" spans="1:67" ht="15">
      <c r="A23" s="7">
        <v>14</v>
      </c>
      <c r="B23" s="20" t="s">
        <v>43</v>
      </c>
      <c r="C23" s="33">
        <f t="shared" si="3"/>
        <v>8046.7</v>
      </c>
      <c r="D23" s="21">
        <f t="shared" si="4"/>
        <v>2700.9</v>
      </c>
      <c r="E23" s="2">
        <f t="shared" si="5"/>
        <v>33.565312488349264</v>
      </c>
      <c r="F23" s="21">
        <v>2226.5</v>
      </c>
      <c r="G23" s="2">
        <v>1247</v>
      </c>
      <c r="H23" s="2">
        <f t="shared" si="6"/>
        <v>56.00718616662924</v>
      </c>
      <c r="I23" s="21">
        <v>68.6</v>
      </c>
      <c r="J23" s="2">
        <v>39.5</v>
      </c>
      <c r="K23" s="2">
        <f t="shared" si="0"/>
        <v>57.5801749271137</v>
      </c>
      <c r="L23" s="21">
        <v>2.2</v>
      </c>
      <c r="M23" s="2">
        <v>50.8</v>
      </c>
      <c r="N23" s="2">
        <f t="shared" si="7"/>
        <v>2309.0909090909086</v>
      </c>
      <c r="O23" s="21">
        <v>112</v>
      </c>
      <c r="P23" s="2">
        <v>22.2</v>
      </c>
      <c r="Q23" s="2">
        <f t="shared" si="8"/>
        <v>19.82142857142857</v>
      </c>
      <c r="R23" s="23">
        <v>411.8</v>
      </c>
      <c r="S23" s="2">
        <v>54.2</v>
      </c>
      <c r="T23" s="2">
        <f t="shared" si="24"/>
        <v>13.1617289946576</v>
      </c>
      <c r="U23" s="23"/>
      <c r="V23" s="2"/>
      <c r="W23" s="2" t="e">
        <f t="shared" si="9"/>
        <v>#DIV/0!</v>
      </c>
      <c r="X23" s="23">
        <v>453.7</v>
      </c>
      <c r="Y23" s="2">
        <v>280.5</v>
      </c>
      <c r="Z23" s="2">
        <f t="shared" si="10"/>
        <v>61.82499448975094</v>
      </c>
      <c r="AA23" s="23"/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1"/>
      <c r="AH23" s="2">
        <v>0</v>
      </c>
      <c r="AI23" s="2" t="e">
        <f t="shared" si="13"/>
        <v>#DIV/0!</v>
      </c>
      <c r="AJ23" s="23">
        <v>5820.2</v>
      </c>
      <c r="AK23" s="25">
        <v>1453.9</v>
      </c>
      <c r="AL23" s="2">
        <f t="shared" si="14"/>
        <v>24.980241228823754</v>
      </c>
      <c r="AM23" s="23">
        <v>1790.9</v>
      </c>
      <c r="AN23" s="25">
        <v>1044.7</v>
      </c>
      <c r="AO23" s="2">
        <f t="shared" si="15"/>
        <v>58.3337986487241</v>
      </c>
      <c r="AP23" s="23">
        <v>0</v>
      </c>
      <c r="AQ23" s="25">
        <v>0</v>
      </c>
      <c r="AR23" s="2" t="e">
        <f t="shared" si="16"/>
        <v>#DIV/0!</v>
      </c>
      <c r="AS23" s="21">
        <v>8372.1</v>
      </c>
      <c r="AT23" s="26">
        <v>2197.7</v>
      </c>
      <c r="AU23" s="2">
        <f t="shared" si="17"/>
        <v>26.250283680319153</v>
      </c>
      <c r="AV23" s="30">
        <v>1607.8</v>
      </c>
      <c r="AW23" s="25">
        <v>870</v>
      </c>
      <c r="AX23" s="2">
        <f t="shared" si="18"/>
        <v>54.11120786167434</v>
      </c>
      <c r="AY23" s="29">
        <v>1520.1</v>
      </c>
      <c r="AZ23" s="25">
        <v>860.5</v>
      </c>
      <c r="BA23" s="2">
        <f t="shared" si="1"/>
        <v>56.60811788698113</v>
      </c>
      <c r="BB23" s="21">
        <v>3527.8</v>
      </c>
      <c r="BC23" s="28">
        <v>90</v>
      </c>
      <c r="BD23" s="2">
        <f t="shared" si="19"/>
        <v>2.551165032031294</v>
      </c>
      <c r="BE23" s="29">
        <v>2006.4</v>
      </c>
      <c r="BF23" s="28">
        <v>558.7</v>
      </c>
      <c r="BG23" s="2">
        <f t="shared" si="20"/>
        <v>27.845893141945776</v>
      </c>
      <c r="BH23" s="29">
        <v>1120.7</v>
      </c>
      <c r="BI23" s="26">
        <v>631.3</v>
      </c>
      <c r="BJ23" s="2">
        <f t="shared" si="21"/>
        <v>56.330864638172564</v>
      </c>
      <c r="BK23" s="27">
        <f t="shared" si="2"/>
        <v>-325.40000000000055</v>
      </c>
      <c r="BL23" s="17">
        <f t="shared" si="22"/>
        <v>503.2000000000003</v>
      </c>
      <c r="BM23" s="2">
        <f t="shared" si="23"/>
        <v>-154.6404425322678</v>
      </c>
      <c r="BN23" s="8"/>
      <c r="BO23" s="9"/>
    </row>
    <row r="24" spans="1:67" ht="15">
      <c r="A24" s="7">
        <v>15</v>
      </c>
      <c r="B24" s="20" t="s">
        <v>44</v>
      </c>
      <c r="C24" s="33">
        <f t="shared" si="3"/>
        <v>91517.79999999999</v>
      </c>
      <c r="D24" s="21">
        <f t="shared" si="4"/>
        <v>36898.4</v>
      </c>
      <c r="E24" s="2">
        <f t="shared" si="5"/>
        <v>40.31827688165582</v>
      </c>
      <c r="F24" s="21">
        <v>41341.7</v>
      </c>
      <c r="G24" s="2">
        <v>20401</v>
      </c>
      <c r="H24" s="2">
        <f t="shared" si="6"/>
        <v>49.34726922211714</v>
      </c>
      <c r="I24" s="21">
        <v>22516.5</v>
      </c>
      <c r="J24" s="2">
        <v>12329.1</v>
      </c>
      <c r="K24" s="2">
        <f t="shared" si="0"/>
        <v>54.75584571314369</v>
      </c>
      <c r="L24" s="21">
        <v>2</v>
      </c>
      <c r="M24" s="2">
        <v>5.2</v>
      </c>
      <c r="N24" s="2">
        <f t="shared" si="7"/>
        <v>260</v>
      </c>
      <c r="O24" s="21">
        <v>3665.7</v>
      </c>
      <c r="P24" s="2">
        <v>567.6</v>
      </c>
      <c r="Q24" s="2">
        <f t="shared" si="8"/>
        <v>15.484082167116785</v>
      </c>
      <c r="R24" s="23">
        <v>7745.1</v>
      </c>
      <c r="S24" s="2">
        <v>2326.1</v>
      </c>
      <c r="T24" s="2">
        <f t="shared" si="24"/>
        <v>30.033182270080435</v>
      </c>
      <c r="U24" s="23">
        <v>0</v>
      </c>
      <c r="V24" s="2">
        <v>1583.5</v>
      </c>
      <c r="W24" s="2" t="e">
        <f t="shared" si="9"/>
        <v>#DIV/0!</v>
      </c>
      <c r="X24" s="23">
        <v>2659.4</v>
      </c>
      <c r="Y24" s="2">
        <v>190.7</v>
      </c>
      <c r="Z24" s="2">
        <f t="shared" si="10"/>
        <v>7.170790403850493</v>
      </c>
      <c r="AA24" s="23"/>
      <c r="AB24" s="2">
        <v>0</v>
      </c>
      <c r="AC24" s="2" t="e">
        <f t="shared" si="11"/>
        <v>#DIV/0!</v>
      </c>
      <c r="AD24" s="2"/>
      <c r="AE24" s="2"/>
      <c r="AF24" s="2" t="e">
        <f t="shared" si="12"/>
        <v>#DIV/0!</v>
      </c>
      <c r="AG24" s="21">
        <v>705.6</v>
      </c>
      <c r="AH24" s="2">
        <v>238.7</v>
      </c>
      <c r="AI24" s="2">
        <f t="shared" si="13"/>
        <v>33.829365079365076</v>
      </c>
      <c r="AJ24" s="23">
        <v>50176.1</v>
      </c>
      <c r="AK24" s="25">
        <v>16497.4</v>
      </c>
      <c r="AL24" s="2">
        <f t="shared" si="14"/>
        <v>32.87900016143144</v>
      </c>
      <c r="AM24" s="23">
        <v>16374</v>
      </c>
      <c r="AN24" s="25">
        <v>9551.5</v>
      </c>
      <c r="AO24" s="2">
        <f t="shared" si="15"/>
        <v>58.333333333333336</v>
      </c>
      <c r="AP24" s="23">
        <v>0</v>
      </c>
      <c r="AQ24" s="25">
        <v>0</v>
      </c>
      <c r="AR24" s="2" t="e">
        <f t="shared" si="16"/>
        <v>#DIV/0!</v>
      </c>
      <c r="AS24" s="21">
        <v>92356.9</v>
      </c>
      <c r="AT24" s="26">
        <v>40577.6</v>
      </c>
      <c r="AU24" s="2">
        <f t="shared" si="17"/>
        <v>43.93564530641457</v>
      </c>
      <c r="AV24" s="30">
        <v>4152.2</v>
      </c>
      <c r="AW24" s="25">
        <v>2246.4</v>
      </c>
      <c r="AX24" s="2">
        <f t="shared" si="18"/>
        <v>54.101440200375706</v>
      </c>
      <c r="AY24" s="29">
        <v>3415.5</v>
      </c>
      <c r="AZ24" s="25">
        <v>1836.8</v>
      </c>
      <c r="BA24" s="2">
        <f t="shared" si="1"/>
        <v>53.778363343580736</v>
      </c>
      <c r="BB24" s="21">
        <v>27378.6</v>
      </c>
      <c r="BC24" s="28">
        <v>12934.6</v>
      </c>
      <c r="BD24" s="2">
        <f t="shared" si="19"/>
        <v>47.24346752573178</v>
      </c>
      <c r="BE24" s="29">
        <v>51409.2</v>
      </c>
      <c r="BF24" s="28">
        <v>19013.3</v>
      </c>
      <c r="BG24" s="2">
        <f t="shared" si="20"/>
        <v>36.98423628455607</v>
      </c>
      <c r="BH24" s="29">
        <v>5824.4</v>
      </c>
      <c r="BI24" s="26">
        <v>3850.8</v>
      </c>
      <c r="BJ24" s="2">
        <f t="shared" si="21"/>
        <v>66.11496463155004</v>
      </c>
      <c r="BK24" s="27">
        <f t="shared" si="2"/>
        <v>-839.1000000000058</v>
      </c>
      <c r="BL24" s="17">
        <f t="shared" si="22"/>
        <v>-3679.199999999997</v>
      </c>
      <c r="BM24" s="2">
        <f t="shared" si="23"/>
        <v>438.46978905970343</v>
      </c>
      <c r="BN24" s="8"/>
      <c r="BO24" s="9"/>
    </row>
    <row r="25" spans="1:67" ht="15" customHeight="1">
      <c r="A25" s="7">
        <v>16</v>
      </c>
      <c r="B25" s="20" t="s">
        <v>45</v>
      </c>
      <c r="C25" s="33">
        <f t="shared" si="3"/>
        <v>8732.1</v>
      </c>
      <c r="D25" s="21">
        <f t="shared" si="4"/>
        <v>2289.3</v>
      </c>
      <c r="E25" s="2">
        <f t="shared" si="5"/>
        <v>26.21706118803037</v>
      </c>
      <c r="F25" s="21">
        <v>2309.6</v>
      </c>
      <c r="G25" s="2">
        <v>1023.8</v>
      </c>
      <c r="H25" s="2">
        <f t="shared" si="6"/>
        <v>44.32802216834084</v>
      </c>
      <c r="I25" s="21">
        <v>83.2</v>
      </c>
      <c r="J25" s="2">
        <v>40.1</v>
      </c>
      <c r="K25" s="2">
        <f t="shared" si="0"/>
        <v>48.19711538461539</v>
      </c>
      <c r="L25" s="21">
        <v>1.2</v>
      </c>
      <c r="M25" s="2">
        <v>2.2</v>
      </c>
      <c r="N25" s="2">
        <f t="shared" si="7"/>
        <v>183.33333333333334</v>
      </c>
      <c r="O25" s="21">
        <v>80.4</v>
      </c>
      <c r="P25" s="2">
        <v>3.8</v>
      </c>
      <c r="Q25" s="2">
        <f t="shared" si="8"/>
        <v>4.72636815920398</v>
      </c>
      <c r="R25" s="23">
        <v>603.1</v>
      </c>
      <c r="S25" s="2">
        <v>45</v>
      </c>
      <c r="T25" s="2">
        <f t="shared" si="24"/>
        <v>7.4614491792405895</v>
      </c>
      <c r="U25" s="23"/>
      <c r="V25" s="2"/>
      <c r="W25" s="2" t="e">
        <f t="shared" si="9"/>
        <v>#DIV/0!</v>
      </c>
      <c r="X25" s="23">
        <v>271.5</v>
      </c>
      <c r="Y25" s="2">
        <v>156</v>
      </c>
      <c r="Z25" s="2">
        <f t="shared" si="10"/>
        <v>57.4585635359116</v>
      </c>
      <c r="AA25" s="23">
        <v>17</v>
      </c>
      <c r="AB25" s="2">
        <v>0</v>
      </c>
      <c r="AC25" s="2">
        <f t="shared" si="11"/>
        <v>0</v>
      </c>
      <c r="AD25" s="2"/>
      <c r="AE25" s="2"/>
      <c r="AF25" s="2" t="e">
        <f t="shared" si="12"/>
        <v>#DIV/0!</v>
      </c>
      <c r="AG25" s="21">
        <v>11</v>
      </c>
      <c r="AH25" s="2">
        <v>0</v>
      </c>
      <c r="AI25" s="2">
        <f t="shared" si="13"/>
        <v>0</v>
      </c>
      <c r="AJ25" s="23">
        <v>6422.5</v>
      </c>
      <c r="AK25" s="25">
        <v>1265.5</v>
      </c>
      <c r="AL25" s="2">
        <f t="shared" si="14"/>
        <v>19.704165044764498</v>
      </c>
      <c r="AM25" s="23">
        <v>1632.6</v>
      </c>
      <c r="AN25" s="25">
        <v>952.4</v>
      </c>
      <c r="AO25" s="2">
        <f t="shared" si="15"/>
        <v>58.33639593286782</v>
      </c>
      <c r="AP25" s="23">
        <v>0</v>
      </c>
      <c r="AQ25" s="25">
        <v>0</v>
      </c>
      <c r="AR25" s="2" t="e">
        <f t="shared" si="16"/>
        <v>#DIV/0!</v>
      </c>
      <c r="AS25" s="21">
        <v>9072.3</v>
      </c>
      <c r="AT25" s="26">
        <v>2194.8</v>
      </c>
      <c r="AU25" s="2">
        <f t="shared" si="17"/>
        <v>24.19232168248405</v>
      </c>
      <c r="AV25" s="30">
        <v>1349.9</v>
      </c>
      <c r="AW25" s="25">
        <v>607.5</v>
      </c>
      <c r="AX25" s="2">
        <f t="shared" si="18"/>
        <v>45.003333580265206</v>
      </c>
      <c r="AY25" s="29">
        <v>1341</v>
      </c>
      <c r="AZ25" s="25">
        <v>603.6</v>
      </c>
      <c r="BA25" s="2">
        <f t="shared" si="1"/>
        <v>45.01118568232662</v>
      </c>
      <c r="BB25" s="21">
        <v>3298.1</v>
      </c>
      <c r="BC25" s="28">
        <v>452.7</v>
      </c>
      <c r="BD25" s="2">
        <f t="shared" si="19"/>
        <v>13.726084715442225</v>
      </c>
      <c r="BE25" s="29">
        <v>2179.1</v>
      </c>
      <c r="BF25" s="28">
        <v>321.3</v>
      </c>
      <c r="BG25" s="2">
        <f t="shared" si="20"/>
        <v>14.744619338258916</v>
      </c>
      <c r="BH25" s="29">
        <v>1471.7</v>
      </c>
      <c r="BI25" s="26">
        <v>757.3</v>
      </c>
      <c r="BJ25" s="2">
        <f t="shared" si="21"/>
        <v>51.45749813141265</v>
      </c>
      <c r="BK25" s="27">
        <f t="shared" si="2"/>
        <v>-340.1999999999989</v>
      </c>
      <c r="BL25" s="17">
        <f t="shared" si="22"/>
        <v>94.5</v>
      </c>
      <c r="BM25" s="2">
        <f t="shared" si="23"/>
        <v>-27.777777777777867</v>
      </c>
      <c r="BN25" s="8"/>
      <c r="BO25" s="9"/>
    </row>
    <row r="26" spans="1:67" ht="15">
      <c r="A26" s="7">
        <v>17</v>
      </c>
      <c r="B26" s="20" t="s">
        <v>46</v>
      </c>
      <c r="C26" s="33">
        <f t="shared" si="3"/>
        <v>27683</v>
      </c>
      <c r="D26" s="21">
        <f t="shared" si="4"/>
        <v>14045.1</v>
      </c>
      <c r="E26" s="2">
        <f t="shared" si="5"/>
        <v>50.73546942166672</v>
      </c>
      <c r="F26" s="21">
        <v>2783.1</v>
      </c>
      <c r="G26" s="2">
        <v>1522</v>
      </c>
      <c r="H26" s="2">
        <f t="shared" si="6"/>
        <v>54.68721928784449</v>
      </c>
      <c r="I26" s="21">
        <v>1010.7</v>
      </c>
      <c r="J26" s="2">
        <v>512.2</v>
      </c>
      <c r="K26" s="2">
        <f t="shared" si="0"/>
        <v>50.677748095379435</v>
      </c>
      <c r="L26" s="21">
        <v>31.1</v>
      </c>
      <c r="M26" s="2">
        <v>42.4</v>
      </c>
      <c r="N26" s="2">
        <f t="shared" si="7"/>
        <v>136.33440514469453</v>
      </c>
      <c r="O26" s="21">
        <v>275</v>
      </c>
      <c r="P26" s="2">
        <v>36.3</v>
      </c>
      <c r="Q26" s="2">
        <f t="shared" si="8"/>
        <v>13.199999999999998</v>
      </c>
      <c r="R26" s="23">
        <v>492.3</v>
      </c>
      <c r="S26" s="2">
        <v>84.9</v>
      </c>
      <c r="T26" s="2">
        <f t="shared" si="24"/>
        <v>17.24558196221816</v>
      </c>
      <c r="U26" s="23"/>
      <c r="V26" s="2"/>
      <c r="W26" s="2" t="e">
        <f t="shared" si="9"/>
        <v>#DIV/0!</v>
      </c>
      <c r="X26" s="23">
        <v>41.2</v>
      </c>
      <c r="Y26" s="2">
        <v>10.1</v>
      </c>
      <c r="Z26" s="2">
        <f t="shared" si="10"/>
        <v>24.514563106796114</v>
      </c>
      <c r="AA26" s="23"/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1">
        <v>32.4</v>
      </c>
      <c r="AH26" s="2">
        <v>33.2</v>
      </c>
      <c r="AI26" s="2">
        <f t="shared" si="13"/>
        <v>102.46913580246914</v>
      </c>
      <c r="AJ26" s="23">
        <v>24899.9</v>
      </c>
      <c r="AK26" s="25">
        <v>12523.1</v>
      </c>
      <c r="AL26" s="2">
        <f t="shared" si="14"/>
        <v>50.29377628022602</v>
      </c>
      <c r="AM26" s="23">
        <v>5000.2</v>
      </c>
      <c r="AN26" s="25">
        <v>2600.5</v>
      </c>
      <c r="AO26" s="2">
        <f t="shared" si="15"/>
        <v>52.00791968321268</v>
      </c>
      <c r="AP26" s="23">
        <v>0</v>
      </c>
      <c r="AQ26" s="25">
        <v>0</v>
      </c>
      <c r="AR26" s="2" t="e">
        <f t="shared" si="16"/>
        <v>#DIV/0!</v>
      </c>
      <c r="AS26" s="21">
        <v>28131</v>
      </c>
      <c r="AT26" s="26">
        <v>13157.5</v>
      </c>
      <c r="AU26" s="2">
        <f t="shared" si="17"/>
        <v>46.77224414347162</v>
      </c>
      <c r="AV26" s="30">
        <v>1790.9</v>
      </c>
      <c r="AW26" s="25">
        <v>801.6</v>
      </c>
      <c r="AX26" s="2">
        <f t="shared" si="18"/>
        <v>44.75961806912726</v>
      </c>
      <c r="AY26" s="29">
        <v>1763.3</v>
      </c>
      <c r="AZ26" s="25">
        <v>779</v>
      </c>
      <c r="BA26" s="2">
        <f t="shared" si="1"/>
        <v>44.1785288946861</v>
      </c>
      <c r="BB26" s="21">
        <v>10210.6</v>
      </c>
      <c r="BC26" s="28">
        <v>228.4</v>
      </c>
      <c r="BD26" s="2">
        <f t="shared" si="19"/>
        <v>2.23689107398194</v>
      </c>
      <c r="BE26" s="29">
        <v>12569.1</v>
      </c>
      <c r="BF26" s="28">
        <v>10213</v>
      </c>
      <c r="BG26" s="2">
        <f t="shared" si="20"/>
        <v>81.2548233365953</v>
      </c>
      <c r="BH26" s="29">
        <v>2364.5</v>
      </c>
      <c r="BI26" s="26">
        <v>1294.7</v>
      </c>
      <c r="BJ26" s="2">
        <f t="shared" si="21"/>
        <v>54.75576231761472</v>
      </c>
      <c r="BK26" s="27">
        <f t="shared" si="2"/>
        <v>-448</v>
      </c>
      <c r="BL26" s="17">
        <f t="shared" si="22"/>
        <v>887.6000000000004</v>
      </c>
      <c r="BM26" s="2">
        <f t="shared" si="23"/>
        <v>-198.12500000000009</v>
      </c>
      <c r="BN26" s="8"/>
      <c r="BO26" s="9"/>
    </row>
    <row r="27" spans="1:67" ht="21.75" customHeight="1">
      <c r="A27" s="74" t="s">
        <v>20</v>
      </c>
      <c r="B27" s="75"/>
      <c r="C27" s="22">
        <f>SUM(C10:C26)</f>
        <v>289426.30000000005</v>
      </c>
      <c r="D27" s="22">
        <f>SUM(D10:D26)</f>
        <v>106779.00000000001</v>
      </c>
      <c r="E27" s="6">
        <f>D27/C27*100</f>
        <v>36.893330011819934</v>
      </c>
      <c r="F27" s="22">
        <f>SUM(F10:F26)</f>
        <v>82924.80000000002</v>
      </c>
      <c r="G27" s="6">
        <f>SUM(G10:G26)</f>
        <v>39238.200000000004</v>
      </c>
      <c r="H27" s="6">
        <f>G27/F27*100</f>
        <v>47.31781083584162</v>
      </c>
      <c r="I27" s="22">
        <f>SUM(I10:I26)</f>
        <v>27694</v>
      </c>
      <c r="J27" s="6">
        <f>SUM(J10:J26)</f>
        <v>14946.800000000001</v>
      </c>
      <c r="K27" s="2">
        <f t="shared" si="0"/>
        <v>53.971257312053154</v>
      </c>
      <c r="L27" s="22">
        <f>SUM(L10:L26)</f>
        <v>575.6000000000003</v>
      </c>
      <c r="M27" s="6">
        <f>SUM(M10:M26)</f>
        <v>95.4</v>
      </c>
      <c r="N27" s="6">
        <f>M27/L27*100</f>
        <v>16.57400972897845</v>
      </c>
      <c r="O27" s="22">
        <f>SUM(O10:O26)</f>
        <v>6144.0999999999985</v>
      </c>
      <c r="P27" s="6">
        <f>SUM(P10:P26)</f>
        <v>704.3</v>
      </c>
      <c r="Q27" s="6">
        <f>P27/O27*100</f>
        <v>11.463029573086377</v>
      </c>
      <c r="R27" s="22">
        <f>SUM(R10:R26)</f>
        <v>17776.1</v>
      </c>
      <c r="S27" s="6">
        <f>SUM(S10:S26)</f>
        <v>4022.6</v>
      </c>
      <c r="T27" s="6">
        <f>S27/R27*100</f>
        <v>22.629260636472566</v>
      </c>
      <c r="U27" s="22">
        <f>SUM(U10:U26)</f>
        <v>0</v>
      </c>
      <c r="V27" s="6">
        <f>SUM(V10:V26)</f>
        <v>1583.5</v>
      </c>
      <c r="W27" s="6" t="e">
        <f>V27/U27*100</f>
        <v>#DIV/0!</v>
      </c>
      <c r="X27" s="22">
        <f>SUM(X10:X26)</f>
        <v>6097.2</v>
      </c>
      <c r="Y27" s="6">
        <f>SUM(Y10:Y26)</f>
        <v>1753</v>
      </c>
      <c r="Z27" s="6">
        <f>Y27/X27*100</f>
        <v>28.75090205340156</v>
      </c>
      <c r="AA27" s="22">
        <f>SUM(AA10:AA26)</f>
        <v>338.8</v>
      </c>
      <c r="AB27" s="6">
        <f>SUM(AB10:AB26)</f>
        <v>114.4</v>
      </c>
      <c r="AC27" s="6">
        <f>AB27/AA27*100</f>
        <v>33.76623376623377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2">
        <f>SUM(AG10:AG26)</f>
        <v>958.6</v>
      </c>
      <c r="AH27" s="6">
        <f>SUM(AH10:AH26)</f>
        <v>332</v>
      </c>
      <c r="AI27" s="2">
        <f>AH27/AG27*100</f>
        <v>34.633841018151465</v>
      </c>
      <c r="AJ27" s="22">
        <f>SUM(AJ10:AJ26)</f>
        <v>206501.5</v>
      </c>
      <c r="AK27" s="6">
        <f>SUM(AK10:AK26)</f>
        <v>67540.8</v>
      </c>
      <c r="AL27" s="6">
        <f>AK27/AJ27*100</f>
        <v>32.7071716186081</v>
      </c>
      <c r="AM27" s="22">
        <f>SUM(AM10:AM26)</f>
        <v>57504.99999999999</v>
      </c>
      <c r="AN27" s="6">
        <f>SUM(AN10:AN26)</f>
        <v>33544.6</v>
      </c>
      <c r="AO27" s="6">
        <f>AN27/AM27*100</f>
        <v>58.333362316320326</v>
      </c>
      <c r="AP27" s="22">
        <f>SUM(AP10:AP26)</f>
        <v>0</v>
      </c>
      <c r="AQ27" s="6">
        <f>SUM(AQ10:AQ26)</f>
        <v>0</v>
      </c>
      <c r="AR27" s="6" t="e">
        <f>AQ27/AP27*100</f>
        <v>#DIV/0!</v>
      </c>
      <c r="AS27" s="22">
        <f>SUM(AS10:AS26)</f>
        <v>315912.3</v>
      </c>
      <c r="AT27" s="6">
        <f>SUM(AT10:AT26)</f>
        <v>107460</v>
      </c>
      <c r="AU27" s="6">
        <f>(AT27/AS27)*100</f>
        <v>34.01576956642714</v>
      </c>
      <c r="AV27" s="22">
        <f>SUM(AV10:AV26)</f>
        <v>28439.9</v>
      </c>
      <c r="AW27" s="6">
        <f>SUM(AW10:AW26)</f>
        <v>13878</v>
      </c>
      <c r="AX27" s="6">
        <f>AW27/AV27*100</f>
        <v>48.79763993544281</v>
      </c>
      <c r="AY27" s="22">
        <f>SUM(AY10:AY26)</f>
        <v>27172.199999999997</v>
      </c>
      <c r="AZ27" s="34">
        <f>SUM(AZ10:AZ26)</f>
        <v>13216.300000000001</v>
      </c>
      <c r="BA27" s="6">
        <f t="shared" si="1"/>
        <v>48.63905020572498</v>
      </c>
      <c r="BB27" s="22">
        <f>SUM(BB10:BB26)</f>
        <v>116681.30000000002</v>
      </c>
      <c r="BC27" s="34">
        <f>SUM(BC10:BC26)</f>
        <v>23016.900000000005</v>
      </c>
      <c r="BD27" s="6">
        <f>BC27/BB27*100</f>
        <v>19.726297187295653</v>
      </c>
      <c r="BE27" s="22">
        <f>SUM(BE10:BE26)</f>
        <v>122246.40000000001</v>
      </c>
      <c r="BF27" s="6">
        <f>SUM(BF10:BF26)</f>
        <v>45924.9</v>
      </c>
      <c r="BG27" s="6">
        <f>BF27/BE27*100</f>
        <v>37.56748664991362</v>
      </c>
      <c r="BH27" s="22">
        <f>SUM(BH10:BH26)</f>
        <v>41089.399999999994</v>
      </c>
      <c r="BI27" s="6">
        <f>SUM(BI10:BI26)</f>
        <v>20575.7</v>
      </c>
      <c r="BJ27" s="6">
        <f>BI27/BH27*100</f>
        <v>50.07544524865295</v>
      </c>
      <c r="BK27" s="22">
        <f>SUM(BK10:BK26)</f>
        <v>-26486</v>
      </c>
      <c r="BL27" s="6">
        <f>SUM(BL10:BL26)</f>
        <v>-680.999999999995</v>
      </c>
      <c r="BM27" s="6">
        <f>BL27/BK27*100</f>
        <v>2.571169674545024</v>
      </c>
      <c r="BN27" s="8"/>
      <c r="BO27" s="9"/>
    </row>
    <row r="28" spans="3:65" ht="15" hidden="1">
      <c r="C28" s="13">
        <f aca="true" t="shared" si="25" ref="C28:AC28">C27-C20</f>
        <v>281148.80000000005</v>
      </c>
      <c r="D28" s="13">
        <f t="shared" si="25"/>
        <v>104383.20000000001</v>
      </c>
      <c r="E28" s="13">
        <f t="shared" si="25"/>
        <v>7.94980841713555</v>
      </c>
      <c r="F28" s="13">
        <f t="shared" si="25"/>
        <v>81810.80000000002</v>
      </c>
      <c r="G28" s="13">
        <f t="shared" si="25"/>
        <v>38683.00000000001</v>
      </c>
      <c r="H28" s="13">
        <f t="shared" si="25"/>
        <v>-2.520609271878314</v>
      </c>
      <c r="I28" s="13">
        <f t="shared" si="25"/>
        <v>27673.9</v>
      </c>
      <c r="J28" s="13">
        <f t="shared" si="25"/>
        <v>14939.800000000001</v>
      </c>
      <c r="K28" s="13">
        <f t="shared" si="25"/>
        <v>19.145386665286992</v>
      </c>
      <c r="L28" s="13">
        <f t="shared" si="25"/>
        <v>575.4000000000002</v>
      </c>
      <c r="M28" s="13">
        <f t="shared" si="25"/>
        <v>95</v>
      </c>
      <c r="N28" s="13">
        <f t="shared" si="25"/>
        <v>-183.42599027102156</v>
      </c>
      <c r="O28" s="13">
        <f t="shared" si="25"/>
        <v>6057.999999999998</v>
      </c>
      <c r="P28" s="13">
        <f t="shared" si="25"/>
        <v>695.4</v>
      </c>
      <c r="Q28" s="13">
        <f t="shared" si="25"/>
        <v>1.1262119191955513</v>
      </c>
      <c r="R28" s="13">
        <f t="shared" si="25"/>
        <v>17482</v>
      </c>
      <c r="S28" s="13">
        <f t="shared" si="25"/>
        <v>3939.6</v>
      </c>
      <c r="T28" s="13">
        <f t="shared" si="25"/>
        <v>-5.5924326651255285</v>
      </c>
      <c r="U28" s="13">
        <f t="shared" si="25"/>
        <v>0</v>
      </c>
      <c r="V28" s="13">
        <f t="shared" si="25"/>
        <v>1583.5</v>
      </c>
      <c r="W28" s="13" t="e">
        <f t="shared" si="25"/>
        <v>#DIV/0!</v>
      </c>
      <c r="X28" s="13">
        <f t="shared" si="25"/>
        <v>6077.599999999999</v>
      </c>
      <c r="Y28" s="13">
        <f t="shared" si="25"/>
        <v>1706.2</v>
      </c>
      <c r="Z28" s="13">
        <f t="shared" si="25"/>
        <v>-210.02460815068002</v>
      </c>
      <c r="AA28" s="13">
        <f t="shared" si="25"/>
        <v>311.8</v>
      </c>
      <c r="AB28" s="13">
        <f t="shared" si="25"/>
        <v>114.4</v>
      </c>
      <c r="AC28" s="13">
        <f t="shared" si="25"/>
        <v>33.76623376623377</v>
      </c>
      <c r="AD28" s="13"/>
      <c r="AE28" s="13"/>
      <c r="AF28" s="2" t="e">
        <f t="shared" si="12"/>
        <v>#DIV/0!</v>
      </c>
      <c r="AG28" s="13">
        <f aca="true" t="shared" si="26" ref="AG28:BM28">AG27-AG20</f>
        <v>958.6</v>
      </c>
      <c r="AH28" s="13">
        <f t="shared" si="26"/>
        <v>332</v>
      </c>
      <c r="AI28" s="13" t="e">
        <f t="shared" si="26"/>
        <v>#DIV/0!</v>
      </c>
      <c r="AJ28" s="13">
        <f t="shared" si="26"/>
        <v>199338</v>
      </c>
      <c r="AK28" s="13">
        <f t="shared" si="26"/>
        <v>65700.2</v>
      </c>
      <c r="AL28" s="13">
        <f t="shared" si="26"/>
        <v>7.0130276945486365</v>
      </c>
      <c r="AM28" s="13">
        <f t="shared" si="26"/>
        <v>55340.99999999999</v>
      </c>
      <c r="AN28" s="13">
        <f t="shared" si="26"/>
        <v>32282.3</v>
      </c>
      <c r="AO28" s="13">
        <f t="shared" si="26"/>
        <v>0.001569340349902859</v>
      </c>
      <c r="AP28" s="13">
        <f t="shared" si="26"/>
        <v>0</v>
      </c>
      <c r="AQ28" s="13">
        <f t="shared" si="26"/>
        <v>0</v>
      </c>
      <c r="AR28" s="13" t="e">
        <f t="shared" si="26"/>
        <v>#DIV/0!</v>
      </c>
      <c r="AS28" s="13">
        <f t="shared" si="26"/>
        <v>307055.7</v>
      </c>
      <c r="AT28" s="13">
        <f t="shared" si="26"/>
        <v>105128.2</v>
      </c>
      <c r="AU28" s="13">
        <f t="shared" si="26"/>
        <v>7.687381697493233</v>
      </c>
      <c r="AV28" s="13">
        <f t="shared" si="26"/>
        <v>27148.4</v>
      </c>
      <c r="AW28" s="13">
        <f t="shared" si="26"/>
        <v>13275.2</v>
      </c>
      <c r="AX28" s="13">
        <f t="shared" si="26"/>
        <v>2.123230334203946</v>
      </c>
      <c r="AY28" s="13">
        <f t="shared" si="26"/>
        <v>25908.299999999996</v>
      </c>
      <c r="AZ28" s="13">
        <f t="shared" si="26"/>
        <v>12636.1</v>
      </c>
      <c r="BA28" s="13">
        <f t="shared" si="26"/>
        <v>2.7335197048942206</v>
      </c>
      <c r="BB28" s="13">
        <f t="shared" si="26"/>
        <v>110650.80000000002</v>
      </c>
      <c r="BC28" s="13">
        <f t="shared" si="26"/>
        <v>22094.400000000005</v>
      </c>
      <c r="BD28" s="13">
        <f t="shared" si="26"/>
        <v>4.429058152389757</v>
      </c>
      <c r="BE28" s="13">
        <f t="shared" si="26"/>
        <v>121718.20000000001</v>
      </c>
      <c r="BF28" s="13">
        <f t="shared" si="26"/>
        <v>45680</v>
      </c>
      <c r="BG28" s="13">
        <f t="shared" si="26"/>
        <v>-8.797526602642229</v>
      </c>
      <c r="BH28" s="13">
        <f t="shared" si="26"/>
        <v>40189.59999999999</v>
      </c>
      <c r="BI28" s="13">
        <f t="shared" si="26"/>
        <v>20071.600000000002</v>
      </c>
      <c r="BJ28" s="13">
        <f t="shared" si="26"/>
        <v>-5.948115542634007</v>
      </c>
      <c r="BK28" s="13">
        <f t="shared" si="26"/>
        <v>-25906.9</v>
      </c>
      <c r="BL28" s="13">
        <f t="shared" si="26"/>
        <v>-744.999999999995</v>
      </c>
      <c r="BM28" s="13">
        <f t="shared" si="26"/>
        <v>13.622801517059264</v>
      </c>
    </row>
    <row r="29" spans="3:66" ht="1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5">
      <c r="AH34" s="19"/>
    </row>
    <row r="35" ht="15">
      <c r="F35" s="31"/>
    </row>
  </sheetData>
  <sheetProtection/>
  <mergeCells count="31">
    <mergeCell ref="A27:B27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1968503937007874" right="0.15748031496062992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2022-04-06T10:20:18Z</cp:lastPrinted>
  <dcterms:created xsi:type="dcterms:W3CDTF">2013-04-03T10:22:22Z</dcterms:created>
  <dcterms:modified xsi:type="dcterms:W3CDTF">2022-08-02T06:02:43Z</dcterms:modified>
  <cp:category/>
  <cp:version/>
  <cp:contentType/>
  <cp:contentStatus/>
</cp:coreProperties>
</file>