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Лист1" sheetId="1" r:id="rId1"/>
    <sheet name="Проект РАИП 1" sheetId="2" r:id="rId2"/>
    <sheet name="Лист3" sheetId="3" r:id="rId3"/>
  </sheets>
  <definedNames>
    <definedName name="_xlnm.Print_Titles" localSheetId="0">'Лист1'!$2:$12</definedName>
    <definedName name="_xlnm.Print_Titles" localSheetId="1">'Проект РАИП 1'!$17:$18</definedName>
    <definedName name="_xlnm.Print_Area" localSheetId="0">'Лист1'!$B$1:$R$260</definedName>
    <definedName name="_xlnm.Print_Area" localSheetId="1">'Проект РАИП 1'!$A$1:$E$214</definedName>
  </definedNames>
  <calcPr fullCalcOnLoad="1"/>
</workbook>
</file>

<file path=xl/comments1.xml><?xml version="1.0" encoding="utf-8"?>
<comments xmlns="http://schemas.openxmlformats.org/spreadsheetml/2006/main">
  <authors>
    <author>zhkh1</author>
  </authors>
  <commentList>
    <comment ref="E186" authorId="0">
      <text>
        <r>
          <rPr>
            <b/>
            <sz val="8"/>
            <rFont val="Tahoma"/>
            <family val="0"/>
          </rPr>
          <t xml:space="preserve">в ценах 2005г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<sst xmlns="http://schemas.openxmlformats.org/spreadsheetml/2006/main" count="681" uniqueCount="477">
  <si>
    <t>Министерство градостроительства и развития общественной инфра-структуры Чувашской  Республики</t>
  </si>
  <si>
    <t>2700 куб м 
в сутки
2010 г.</t>
  </si>
  <si>
    <t>Реконструкция очистных сооружений, 
п. Кугеси Чебоксарского района</t>
  </si>
  <si>
    <t>1100 куб м 
в сутки
2013 г.</t>
  </si>
  <si>
    <t>1100 куб.м в сутки</t>
  </si>
  <si>
    <t>образование</t>
  </si>
  <si>
    <t>культура</t>
  </si>
  <si>
    <t>жилищное строительство</t>
  </si>
  <si>
    <t>здравоохранение</t>
  </si>
  <si>
    <t>социальная политика</t>
  </si>
  <si>
    <t>физическая культура и спорт</t>
  </si>
  <si>
    <t>транспорт</t>
  </si>
  <si>
    <t>коммунальное строительство</t>
  </si>
  <si>
    <t>прочие расходы</t>
  </si>
  <si>
    <t xml:space="preserve">республиканское государственное образовательное учреждение "Цивильская специальная (коррекционная) общеобразова-тельная школа-интернат № 1" (строительство пристроя), г.Цивильск  </t>
  </si>
  <si>
    <t>расширение и реконструкция водопроводных сетей и канализации (загородный коллектор)</t>
  </si>
  <si>
    <t>2,80 км
2009 г.</t>
  </si>
  <si>
    <t xml:space="preserve">администрация  Мариинско-Посадского  района </t>
  </si>
  <si>
    <t>средняя общеобразовательная школа, 
д. Б.Яниково</t>
  </si>
  <si>
    <t>строительство очистных сооружений</t>
  </si>
  <si>
    <t xml:space="preserve">многофункциональный зал МОУ «Кошноруйская основная школа», 
д. Кошноруй Канашского района </t>
  </si>
  <si>
    <t xml:space="preserve">групповой водовод, п. Киря </t>
  </si>
  <si>
    <t>водоснабжение, п.Вурнары</t>
  </si>
  <si>
    <t xml:space="preserve">групповой водовод, п.Ибреси </t>
  </si>
  <si>
    <t xml:space="preserve">водоснабжение, п.Буинск </t>
  </si>
  <si>
    <t xml:space="preserve">строительство каптажного сооружения мощностью 30 куб.м в час, с.Шоршелы </t>
  </si>
  <si>
    <t xml:space="preserve">водоснабжение, с.Ишлеи </t>
  </si>
  <si>
    <t>Батыревский район</t>
  </si>
  <si>
    <t xml:space="preserve">очистные сооружения канализации производительностью 600 куб.м/ сутки, с. Батырево </t>
  </si>
  <si>
    <t>Козловский район</t>
  </si>
  <si>
    <t xml:space="preserve">очистные сооружения канализации, г.Козловка </t>
  </si>
  <si>
    <t xml:space="preserve">реконструкция ветхих теплотрасс и водопровода, г.Козловка </t>
  </si>
  <si>
    <t xml:space="preserve">реконструкция блочных очистных сооружений с мощностью 700 куб.м. в сут и строительство канализационных сетей, с.Шоршелы </t>
  </si>
  <si>
    <t xml:space="preserve">водоснабжение мкр. №3, г.Мариинский Посад </t>
  </si>
  <si>
    <t>Урмарский район</t>
  </si>
  <si>
    <t>Шемуршинский район</t>
  </si>
  <si>
    <t xml:space="preserve">реконструкция очистных сооружений канализации, пос.Урмары </t>
  </si>
  <si>
    <t xml:space="preserve">водоснабжение, с.Шемурша </t>
  </si>
  <si>
    <t xml:space="preserve">строительство канализационных очистных сооружений мощностью 400 куб.м./сут и канализации, с.Шемурша </t>
  </si>
  <si>
    <t>Ядринский район</t>
  </si>
  <si>
    <t xml:space="preserve">водоснабжение, г.Ядрин </t>
  </si>
  <si>
    <t>Яльчикский район</t>
  </si>
  <si>
    <t xml:space="preserve">очистные сооружения биологической очистки сточных вод,  с.Яльчики </t>
  </si>
  <si>
    <t>г.Алатырь</t>
  </si>
  <si>
    <t>напорно-самотечная канализация в микрорайоне "Северо-западный" от ЮЛ-34/2 до очистных сооружений</t>
  </si>
  <si>
    <t>г.Шумерля</t>
  </si>
  <si>
    <t>г.Чебоксары</t>
  </si>
  <si>
    <t>магистральные водопроводные сети (1-я очередь)</t>
  </si>
  <si>
    <t>40 коек
2012 г.</t>
  </si>
  <si>
    <t xml:space="preserve">№ </t>
  </si>
  <si>
    <t>Наименование и местонахождение объектов</t>
  </si>
  <si>
    <t>Проектная мощность</t>
  </si>
  <si>
    <t>Сметная стоимость объекта по ПСД (в текущих ценах)</t>
  </si>
  <si>
    <t>Остаток сметной стоимости на 01.01.2008 г. (в текущих ценах)</t>
  </si>
  <si>
    <t>Плановый период (среднесрочный прогноз)</t>
  </si>
  <si>
    <t>Эксплуатационные расходы за три года после ввода объекта в эксплуатацию</t>
  </si>
  <si>
    <t>в том числе за счет:</t>
  </si>
  <si>
    <t>2008 год - всего</t>
  </si>
  <si>
    <t>2009 год - всего</t>
  </si>
  <si>
    <t>2010 год - всего</t>
  </si>
  <si>
    <t>местного бюджета</t>
  </si>
  <si>
    <t>федерального бюджета</t>
  </si>
  <si>
    <t>республиканского бюджета</t>
  </si>
  <si>
    <t>20___г.</t>
  </si>
  <si>
    <t>за счет:</t>
  </si>
  <si>
    <t xml:space="preserve">Государственные инвестиции </t>
  </si>
  <si>
    <t xml:space="preserve"> </t>
  </si>
  <si>
    <t xml:space="preserve">         в том числе:</t>
  </si>
  <si>
    <t xml:space="preserve">         образование </t>
  </si>
  <si>
    <t xml:space="preserve">         культура</t>
  </si>
  <si>
    <t xml:space="preserve">         жилищное 
         строительство</t>
  </si>
  <si>
    <t xml:space="preserve">         здравоохранение</t>
  </si>
  <si>
    <t xml:space="preserve">         транспорт</t>
  </si>
  <si>
    <t xml:space="preserve">         коммунальное 
         строительство</t>
  </si>
  <si>
    <t xml:space="preserve">         прочие расходы</t>
  </si>
  <si>
    <t>ОБРАЗОВАНИЕ</t>
  </si>
  <si>
    <t>Всего по отрасли</t>
  </si>
  <si>
    <t>Программная часть</t>
  </si>
  <si>
    <t xml:space="preserve">Республиканская целевая программа  развития образования в Чувашской Республики на 2006-2010 годы </t>
  </si>
  <si>
    <t xml:space="preserve"> Министерство образования и молодежной политики   Чувашской Республики</t>
  </si>
  <si>
    <t>в том числе:</t>
  </si>
  <si>
    <t>Cпециальная (коррекцион-ная) школа-интернат №1 (строительство пристроя),                                             г. Цивильск</t>
  </si>
  <si>
    <t>2006-</t>
  </si>
  <si>
    <t>кв.м</t>
  </si>
  <si>
    <t>Шумерлинская санаторная общеобразовательная школа-интернат (реконструкция столовой),  г. Шумерля</t>
  </si>
  <si>
    <t>2008-</t>
  </si>
  <si>
    <t xml:space="preserve">Проектно-изыскательские работы </t>
  </si>
  <si>
    <t>Администрация Урмарского  района средняя общеобразовательная школа, д. Б.Яниково</t>
  </si>
  <si>
    <t>2007-</t>
  </si>
  <si>
    <t>мест</t>
  </si>
  <si>
    <t xml:space="preserve">Администрация Батыревского района средняя общеобразова-тельная школа, д. Сугуты </t>
  </si>
  <si>
    <t>Администрация Ибресинского района Основная общеобразователь-ная школа, д. Андреевка</t>
  </si>
  <si>
    <t>Администрация Канашского района средняя общеоб-разовательная школа, с.Шихазаны</t>
  </si>
  <si>
    <t xml:space="preserve">Администрация Красночетайского района  средняя общеобразователь-ная школа, с. Красные Четаи </t>
  </si>
  <si>
    <t>Администрация  Марпосадского  района Гимназия №1  г. Мариинский Посад</t>
  </si>
  <si>
    <t xml:space="preserve">Администрация Яльчикского района средняя общеобразо-вательная школа, д.Байдеряково </t>
  </si>
  <si>
    <t>2010-</t>
  </si>
  <si>
    <t>Администрация  Янтиковского района средняя общеобразова-тельная школа, д. Алдиарово</t>
  </si>
  <si>
    <t>КУЛЬТУРА</t>
  </si>
  <si>
    <t xml:space="preserve">         Министерство культуры, по делам  национальностей, информа-ционной политики  и архивного дела Чувашской Республики</t>
  </si>
  <si>
    <t>- реконструкция ГУК "Национальная библиотека Чувашской Республики"</t>
  </si>
  <si>
    <t>2006-2010</t>
  </si>
  <si>
    <t>3000 тыс. ед.</t>
  </si>
  <si>
    <t xml:space="preserve">- реконструкция ГУК "Чувашский государственный театр оперы и балета" </t>
  </si>
  <si>
    <t>932 пос. мест</t>
  </si>
  <si>
    <t xml:space="preserve">- реконструкция ГУК "Чувашский государственный художественный музей" </t>
  </si>
  <si>
    <t>2007-2009</t>
  </si>
  <si>
    <t>17,9 тыс. экспонатов</t>
  </si>
  <si>
    <t xml:space="preserve">- реконструкция ГУК "Чувашская государственная филармония" </t>
  </si>
  <si>
    <t>947 пос. мест</t>
  </si>
  <si>
    <t xml:space="preserve">- реконструкция РГУ "Государственный исторический архив Чувашской Республики" </t>
  </si>
  <si>
    <t>2005-2011</t>
  </si>
  <si>
    <t>800 тыс архивных дел</t>
  </si>
  <si>
    <t>Администрация г.Алатырь
Реконструкция МУК "Алатырский краеведческий музей"</t>
  </si>
  <si>
    <t>2009-2010</t>
  </si>
  <si>
    <t>3228 кв.м.</t>
  </si>
  <si>
    <t>ЖИЛИЩНОЕ СТРОИТЕЛЬСТВО</t>
  </si>
  <si>
    <t xml:space="preserve">Всего  </t>
  </si>
  <si>
    <t xml:space="preserve">         Министерство градостроительства и развития общественной инфраструктуры  Чувашской Республики</t>
  </si>
  <si>
    <t>Переселение граждан из ветхого и аварийного жилищного фонда Чувашской Республики</t>
  </si>
  <si>
    <t>2008 - 2010</t>
  </si>
  <si>
    <t>х</t>
  </si>
  <si>
    <t>ЗДРАВООХРАНЕНИЕ</t>
  </si>
  <si>
    <t xml:space="preserve">Всего по отрасли: </t>
  </si>
  <si>
    <t xml:space="preserve">         Министерство здравоохранения и социального развития Чувашской Республики</t>
  </si>
  <si>
    <t>РЦП "Дети Чувашии" на 2007-2010 г.г.</t>
  </si>
  <si>
    <t>Вторая очередь Респуб-ликанского Центра вос-становительного лечения</t>
  </si>
  <si>
    <t>100 коек</t>
  </si>
  <si>
    <t>РЦП "Предупреждение и борьба с заболеваниями социального характера (2005-2008 г.)".</t>
  </si>
  <si>
    <t>Детский противотубер-кулезный санаторий в с.Чуварлеи Алатырского района (2-ая очередь)</t>
  </si>
  <si>
    <t>100 мест</t>
  </si>
  <si>
    <t>Непрограммная часть</t>
  </si>
  <si>
    <t>Терапевтический корпус ГУЗ "Республиканский кардиологический диспансер" по ул. Гладкова в г.Чебоксары</t>
  </si>
  <si>
    <t>115 коек</t>
  </si>
  <si>
    <t>Танатологические отделение Республиканского бюро судебно-медицинской экспертизы по Московскому проспекту в г.Чебоксары</t>
  </si>
  <si>
    <t>Реконструкция здания института усовершен-ствования врачей, г.Чебоксары</t>
  </si>
  <si>
    <t>Реконструкция хирур-гического корпуса МУЗ "Канашская городская больница" по ул. Павлова в г.Канаш</t>
  </si>
  <si>
    <t>2007-2008</t>
  </si>
  <si>
    <t>60 коек</t>
  </si>
  <si>
    <t>Трехэтажный пристрой к хирургическому отделению МУЗ "Урмарская ЦРБ" с теплым переходом в поликлинику в п.Урмары</t>
  </si>
  <si>
    <t>Корпус детского, гинеко-логического, родильного отделений центральной районной больницы г. Цивильск</t>
  </si>
  <si>
    <t>52 койки 150 пос/смену</t>
  </si>
  <si>
    <t>Администрация Красноармейского района
Пищеблок МУЗ "Красноармейская ЦРБ" в с.Красноармейское</t>
  </si>
  <si>
    <t>Проектно-изыскательские работы</t>
  </si>
  <si>
    <t>СОЦИАЛЬНАЯ ПОЛИТИКА</t>
  </si>
  <si>
    <t>РЦП "Дети Чувашии" на 2007-2010 годы</t>
  </si>
  <si>
    <t>Республиканский реабилита-ционный центр для детей и подростков с ограниченны-ми возможностями, г.Чебоксары</t>
  </si>
  <si>
    <t>Лечебно-спальный блок Шомиковского психонев-рологического интерната, Моргаушский район</t>
  </si>
  <si>
    <t>2010-2012</t>
  </si>
  <si>
    <t>150 мест</t>
  </si>
  <si>
    <t>Овощехранилище  Кали-нинского психоневрологичес-кого интерната, Вурнарский район</t>
  </si>
  <si>
    <t>100 тонн</t>
  </si>
  <si>
    <t>ФИЗИЧЕСКАЯ КУЛЬТУРА И СПОРТ</t>
  </si>
  <si>
    <t xml:space="preserve">Республиканская целевая программа «Развитие физичес-кой культуры и спорта в Чувашской Республике на 2007-2010 годы» </t>
  </si>
  <si>
    <t xml:space="preserve">         Министерство по физической культуре, спорту  и туризму Чувашской Республики</t>
  </si>
  <si>
    <t>ФСК с универсальным залом и бассейном с. Моргауши Моргаушский район</t>
  </si>
  <si>
    <t>ФСК с универсальным залом с. Торханы Шумерлинского район</t>
  </si>
  <si>
    <t xml:space="preserve">ФСК с  бассейном с. Шемурша Шемуршинский район </t>
  </si>
  <si>
    <t xml:space="preserve">ФСК с универсальным залом с.Аликово Аликовский района </t>
  </si>
  <si>
    <t>ФСК с универсальным залом и бассейном г. Козловка Козловский района</t>
  </si>
  <si>
    <t>ФСК с бассейном п. Урмары Урмарский район</t>
  </si>
  <si>
    <t>ФСК с универсальным залом и бассейном г. Ядрин</t>
  </si>
  <si>
    <t xml:space="preserve">ФСК с бассейном п. Вурнары Вурнарский район </t>
  </si>
  <si>
    <t>ФСК с  бассейном с. Красноармейское Красноарсейского района</t>
  </si>
  <si>
    <t>ФСК с универсальным залом и бассейном с. Красные Четаи Красночетайского района</t>
  </si>
  <si>
    <t>ФСК с универсальным залом с. Атрать Алатырского района</t>
  </si>
  <si>
    <t>ФСК с универсальным залом и бассейном г. Цивильск Цивильского района</t>
  </si>
  <si>
    <t xml:space="preserve">ФСК с универсальным залом и бассейном г. Мариинский Посад Маиинско-Посадского район </t>
  </si>
  <si>
    <t>ФСК с универсальным залом Заволжье, п. Кувшинский</t>
  </si>
  <si>
    <t>ФСК с универсальным залом  Мариинско-Посадский район п. Придорожный</t>
  </si>
  <si>
    <t>ФСК с универсальным залом и бассейном с. Комсомольское Комсомольского района</t>
  </si>
  <si>
    <t>ФСК с универсальным залом г. Чебоксары</t>
  </si>
  <si>
    <t>ФСК с универсальным залом  г. Новочебоксарск</t>
  </si>
  <si>
    <t>ФСК с бассейном с. Порецкое Порецкий район</t>
  </si>
  <si>
    <t>ФСК с бассейном  Янтиковский район с. Янтиково</t>
  </si>
  <si>
    <t xml:space="preserve">Стадион -площадка с. Батырево  МОУ «Батыревская средняя школа №1) </t>
  </si>
  <si>
    <t>Многофункциональный зал д.Шоркасы Канашского района МОУ «Шоркасинская средняя школа №1"</t>
  </si>
  <si>
    <t>Многофункциональный зал д. Карачуры Чебоксарский район МОУ «Карачуринская  основная  школа»</t>
  </si>
  <si>
    <t>Многофункциональный зал д. Кошнаруй, Канашский район МОУ «Кошнаруйская основная школа»</t>
  </si>
  <si>
    <t>Многофункциональный зал г. Цивильск, Цивильского района РГОУ «Цивильская специальная (коррекционная) школа-интернат №1</t>
  </si>
  <si>
    <t>Стадион-площадка с. Чувашские Тимяши Ибресинский  район МОУ «Чуваштимяшская  средняя школа»</t>
  </si>
  <si>
    <t>Многофункциональный зал д Чурачики, Комсомольский район  МОУ «Чурачикская   средняя школа»</t>
  </si>
  <si>
    <t xml:space="preserve">Стадион -площадка с.Октябрьское Маринско-Посадский район МОУ «Октябрьская средняя школа»  </t>
  </si>
  <si>
    <t>Многофункциональный зал с. Батырево, Батыревский район, МОУ «Батыревская средняя школа №2»</t>
  </si>
  <si>
    <t>Стадион -площадка с. Семеновское Порецкого района, МОУ «Семеновская средняя школа»</t>
  </si>
  <si>
    <t>РГУДОД «Специализированная детско-юношеская школа олимпийского резерва №2 (реконструкция здания)</t>
  </si>
  <si>
    <t>РГУДОД «Специализированная детско-юношеская школа олимпийского резерва № 4 по хоккею с шайбой» (ледовый дворец) г. Новочебоксарск</t>
  </si>
  <si>
    <t>РГУДОД «Специализированная детско-юношеская школа олимпийского резерва № 6 по спортивной гимнастике» (реконструкция внутренних инженерных сетей)</t>
  </si>
  <si>
    <t>РГОУ «Чебоксарское среднее специальное училище олимпийского резерва» (реконструкция здания общежития)</t>
  </si>
  <si>
    <t>2006
-2008</t>
  </si>
  <si>
    <t>РГУе «Физкультурно-оздоровительный центр «Белые камни» (реконструкция спального корпуса и центра досуга)</t>
  </si>
  <si>
    <t>РГУ «Физкультурно-оздоровительный центр «Росинка» (реконструкция спального корпуса)</t>
  </si>
  <si>
    <t>2006
-2009</t>
  </si>
  <si>
    <t>РГУДОД "Детско-юношеская спортивная школа по конному спорту» (конноспортивный комплекс)</t>
  </si>
  <si>
    <t>ТРАНСПОРТ</t>
  </si>
  <si>
    <t>Оснащение международного сектора "Чебоксары-Аэропорт" спецоборудова-нием</t>
  </si>
  <si>
    <t>2008
-2010</t>
  </si>
  <si>
    <t>Строительство железно-</t>
  </si>
  <si>
    <t>вмес-ть</t>
  </si>
  <si>
    <t>"РЖД"</t>
  </si>
  <si>
    <t>дорожного вокзала</t>
  </si>
  <si>
    <t>50 чел.</t>
  </si>
  <si>
    <t>в п.г.т. Урмары</t>
  </si>
  <si>
    <t>Обновление подвижного</t>
  </si>
  <si>
    <t>состава пассажирского</t>
  </si>
  <si>
    <t>транспорта</t>
  </si>
  <si>
    <t>КОММУНАЛЬНОЕ СТРОИТЕЛЬСТВО</t>
  </si>
  <si>
    <t>РЦП "Обеспечение населения Чувашской Республики качественной питьевой водой на 2005-2008 годы"</t>
  </si>
  <si>
    <t>водоснабжение п.Вурнары</t>
  </si>
  <si>
    <t>2005-2008</t>
  </si>
  <si>
    <t>8,74 км</t>
  </si>
  <si>
    <t xml:space="preserve">групповой водовод п.Ибреси </t>
  </si>
  <si>
    <t>1994-2009</t>
  </si>
  <si>
    <t>23 км</t>
  </si>
  <si>
    <t>водоснабжение п.Буинск Ибресинского района</t>
  </si>
  <si>
    <t>2005-2009</t>
  </si>
  <si>
    <t>21,09 км</t>
  </si>
  <si>
    <t>строительство каптажного сооружения мощностью 30 куб.м в час с.Шоршелы Марпосадского района</t>
  </si>
  <si>
    <t>2006-2008</t>
  </si>
  <si>
    <t>1,95 км</t>
  </si>
  <si>
    <t>Водоснабжение с.Ишлеи Чебоксарского района</t>
  </si>
  <si>
    <t>18,5 км</t>
  </si>
  <si>
    <t>Водовод "Высоковка-Канаш" (2-я очередь)</t>
  </si>
  <si>
    <t>14,6 км</t>
  </si>
  <si>
    <t>групповой водовод в п. Киря Алатырского района</t>
  </si>
  <si>
    <t>2009-2011</t>
  </si>
  <si>
    <t>4,6 км, ЛЭП, гидро-узел, водо-очистка</t>
  </si>
  <si>
    <t>Групповой водовод Батыревского, Шемуршинского и южной части Комсомольского районов</t>
  </si>
  <si>
    <t>2010-2014</t>
  </si>
  <si>
    <t>299,7 км</t>
  </si>
  <si>
    <t>строительство группового водовода п.Вурнары</t>
  </si>
  <si>
    <t xml:space="preserve">         Министерство природных ресурсов и экологии Чувашской Республики</t>
  </si>
  <si>
    <t>Строительство водохранилища для обеспечения питьевой водой Вурнарского района</t>
  </si>
  <si>
    <t xml:space="preserve"> 12,65 млн.  куб.м</t>
  </si>
  <si>
    <t xml:space="preserve">Строительство Шемуршинского водохранилища на р.Карла для питьевого водоснабжения  </t>
  </si>
  <si>
    <t xml:space="preserve"> 16,0 млн.  куб.м</t>
  </si>
  <si>
    <t>Водоснабжение с.с. Анастасово, Бахмутово, Коровино Порецкого района</t>
  </si>
  <si>
    <t>20,5 км</t>
  </si>
  <si>
    <t>Подпрограмма "Модернизация объектов коммунальной инфраструктуры"</t>
  </si>
  <si>
    <t>очистные сооружения канализации производительностью 600 куб.м/ сутки в с. Батырево</t>
  </si>
  <si>
    <t>2007-2011</t>
  </si>
  <si>
    <t>600 м.куб/сут</t>
  </si>
  <si>
    <t>очистные сооружения канализации г.Козловка</t>
  </si>
  <si>
    <t>2002-2008</t>
  </si>
  <si>
    <t>2701 м.куб/сут</t>
  </si>
  <si>
    <t>реконструкция ветхих теплотрасс и водопровода г.Козловка</t>
  </si>
  <si>
    <t>2003-2010</t>
  </si>
  <si>
    <t>2,85 км</t>
  </si>
  <si>
    <t>реконструкция блочных очистных сооружений с мощностью 700 куб.м. в сут и строительство канализационных сетей с.Шоршелы Марпосадского района</t>
  </si>
  <si>
    <t>700 куб.м. в сут</t>
  </si>
  <si>
    <t>реконструкция ОС канализации г.Мариинский Посад</t>
  </si>
  <si>
    <t>1,58 км</t>
  </si>
  <si>
    <t>водоснабжение мкр. №3 г.Мариинский Посад</t>
  </si>
  <si>
    <t>2006-2009</t>
  </si>
  <si>
    <t>3,92 км</t>
  </si>
  <si>
    <t>реконструкция очистных сооружений канализации п.Урмары</t>
  </si>
  <si>
    <t>2700 
м.куб/сут</t>
  </si>
  <si>
    <t>водоснабжение с.Шемурша</t>
  </si>
  <si>
    <t>12,46 км</t>
  </si>
  <si>
    <t>строительство канализационных очистных сооружений мощностью 400 куб.м./сут и канализации с.Шемурша</t>
  </si>
  <si>
    <t>400 куб.м./сут</t>
  </si>
  <si>
    <t xml:space="preserve"> водоснабжение г.Ядрин</t>
  </si>
  <si>
    <t>2006-2011</t>
  </si>
  <si>
    <t>15,66 км</t>
  </si>
  <si>
    <t>городские очистные  сооружения г.Ядрин</t>
  </si>
  <si>
    <t>4200 куб.м/сут</t>
  </si>
  <si>
    <t>очистные сооружения биологической очистки сточных вод  с.Яльчики</t>
  </si>
  <si>
    <t>700 куб.м/сут</t>
  </si>
  <si>
    <t>напорно-самотечная канализация в микрорайоне "Северо-западный" от ЮЛ-34/2 до очистных сооружений г.Алатырь</t>
  </si>
  <si>
    <t>2008-2009</t>
  </si>
  <si>
    <t>8,586 км</t>
  </si>
  <si>
    <t>магистральные водопроводные сети (1-я очередь) г.Шумерля</t>
  </si>
  <si>
    <t>2002-2011</t>
  </si>
  <si>
    <t>22 км</t>
  </si>
  <si>
    <t xml:space="preserve">Очистка подземных вод от бора на действующей системе водоснабжения </t>
  </si>
  <si>
    <t>Реконструкция очистных сооружений п. Кугеси Чебоксарского района</t>
  </si>
  <si>
    <t>2009-2012</t>
  </si>
  <si>
    <t>ПРОЧИЕ РАСХОДЫ</t>
  </si>
  <si>
    <t>Всего</t>
  </si>
  <si>
    <t>Республиканская комплексная целевая программа "Развитие гражданской обороны,снижение рисков и смягчение последствий чрезвычайных ситуаций природного и техногенного характера в Чувашской Республике на 2006-2010 годы"</t>
  </si>
  <si>
    <t>Государственный комитет Чувашской Республики по делам гражданской обороны и чрезвычайным ситуациям</t>
  </si>
  <si>
    <t>Строительство гаража-стоянки в пожарной части №38 с.Порецкое</t>
  </si>
  <si>
    <t>Пожарное депо в п. Вурнары</t>
  </si>
  <si>
    <t>Строительсьво склада специмущества 2 группы в пгт Вурнары</t>
  </si>
  <si>
    <t>Республиканская комплексная программа по усилению борьбыс преступностью на 2007-2009 годы</t>
  </si>
  <si>
    <t xml:space="preserve">         Министерство внутренних дел по
Чувашской Республике</t>
  </si>
  <si>
    <t>Реконструкция поликлиники со стационаром медотдела МВД Чувашии (2 очередь – стационар) г. Чебоксары ул. Ярославская</t>
  </si>
  <si>
    <t>50 койко/мест</t>
  </si>
  <si>
    <t>Строительство административного здания Яльчикского РОВД</t>
  </si>
  <si>
    <t>60 мест</t>
  </si>
  <si>
    <t>Строительство административного здания Аликовского   РОВД</t>
  </si>
  <si>
    <t>Реконструкция здания и расширение приемника-распределителя под ИВС на 75 мест в г.Чебоксары ул. Никитина, 17</t>
  </si>
  <si>
    <t>1998-2008</t>
  </si>
  <si>
    <t>75 мест</t>
  </si>
  <si>
    <t xml:space="preserve">Строительство следственного изолятора № 2, г.Цивильск      </t>
  </si>
  <si>
    <t>213 мест</t>
  </si>
  <si>
    <t xml:space="preserve">         Министерство экономического развития и торговли Чувашской Республики</t>
  </si>
  <si>
    <t xml:space="preserve">организация экономического соревнования между муниципальными районами и городскими округами Чувашской Республики </t>
  </si>
  <si>
    <t xml:space="preserve">организацмя экономического соревнования между сельскими, городскими поселениями Чувашской Республики </t>
  </si>
  <si>
    <t>организация республиканского конкурса на лучшую организацию труда в сельской местности Чувашской Республики</t>
  </si>
  <si>
    <t xml:space="preserve">         Министерство градостроитель-ства и развития общественной инфраструктуры Чувашской Республики</t>
  </si>
  <si>
    <t>организация конкурса на лучшее озеленение населенного пункта Чувашской Республики</t>
  </si>
  <si>
    <t>организация конкурса «Самый благоустроенный населенный пункт Чувашской Республики»</t>
  </si>
  <si>
    <t>ПРЕДЛОЖЕНИЯ ПО ПРОЕКТУ РЕСПУБЛИКАНСКОЙ АДРЕСНОЙ ИНВЕСТИЦИОННОЙ ПРОГРАММЫ НА 2008-2010 ГОДЫ</t>
  </si>
  <si>
    <t>2009-</t>
  </si>
  <si>
    <t>2010-2011</t>
  </si>
  <si>
    <t>2004-
2010</t>
  </si>
  <si>
    <t>2010
-2012</t>
  </si>
  <si>
    <t>2004-2011-</t>
  </si>
  <si>
    <t>Год начала и окон-чания строите-льства</t>
  </si>
  <si>
    <r>
      <t>Программная часть</t>
    </r>
    <r>
      <rPr>
        <b/>
        <i/>
        <sz val="11"/>
        <rFont val="Times New Roman"/>
        <family val="1"/>
      </rPr>
      <t xml:space="preserve"> (РЦП "Культура Чувашии: 2006-2010 годы")</t>
    </r>
  </si>
  <si>
    <r>
      <t>Непрограммная часть</t>
    </r>
    <r>
      <rPr>
        <b/>
        <sz val="11"/>
        <rFont val="Times New Roman"/>
        <family val="1"/>
      </rPr>
      <t xml:space="preserve"> </t>
    </r>
  </si>
  <si>
    <t xml:space="preserve">         физическая культура и спорт</t>
  </si>
  <si>
    <t xml:space="preserve">         социальнаяполитика</t>
  </si>
  <si>
    <t>(тыс. рублей)</t>
  </si>
  <si>
    <t>Наименование отраслей, государственных 
заказчиков и объектов</t>
  </si>
  <si>
    <t>Объемы финансирования (тыс. рублей)</t>
  </si>
  <si>
    <t>ОБРАЗОВАНИЕ, всего</t>
  </si>
  <si>
    <t xml:space="preserve">  </t>
  </si>
  <si>
    <t>Шумерлинская санаторная общеобразовательная школа-интернат (реконструкция столовой), г.Шумерля</t>
  </si>
  <si>
    <t xml:space="preserve">проектно-изыскательские работы </t>
  </si>
  <si>
    <t>администрация Урмарского  района</t>
  </si>
  <si>
    <t>администрация Батыревского района</t>
  </si>
  <si>
    <t xml:space="preserve">средняя общеобразовательная школа, д. Сугуты </t>
  </si>
  <si>
    <t>администрация Ибресинского района</t>
  </si>
  <si>
    <t>основная общеобразовательная школа, д. Андреевка</t>
  </si>
  <si>
    <t>администрация Канашского района</t>
  </si>
  <si>
    <t>средняя общеобразовательная школа, с.Шихазаны</t>
  </si>
  <si>
    <t xml:space="preserve">администрация Красночетайского района  </t>
  </si>
  <si>
    <t>средняя общеобразовательная школа, 
с. Красные Четаи</t>
  </si>
  <si>
    <t>гимназия №1  г. Мариинский Посад</t>
  </si>
  <si>
    <t>администрация Яльчикского района</t>
  </si>
  <si>
    <t>средняя общеобразовательная школа, д.Байдеряково</t>
  </si>
  <si>
    <t xml:space="preserve">администрация  Янтиковского района </t>
  </si>
  <si>
    <t>средняя общеобразовательная школа, 
д. Алдиарово</t>
  </si>
  <si>
    <t>КУЛЬТУРА, всего</t>
  </si>
  <si>
    <t>администрация г.Алатырь</t>
  </si>
  <si>
    <t>ЖИЛИЩНОЕ СТРОИТЕЛЬСТВО, всего</t>
  </si>
  <si>
    <t>Министерство градостроительства и развития общественной инфраструктуры Чувашской  Республики</t>
  </si>
  <si>
    <t>Министерство культуры, по делам  национальностей, информационной политики  и архивного дела Чувашской Республики</t>
  </si>
  <si>
    <r>
      <t>Непрограммная часть</t>
    </r>
    <r>
      <rPr>
        <b/>
        <sz val="12"/>
        <rFont val="Times New Roman"/>
        <family val="1"/>
      </rPr>
      <t xml:space="preserve"> </t>
    </r>
  </si>
  <si>
    <t>ЗДРАВООХРАНЕНИЕ, всего</t>
  </si>
  <si>
    <t>Министерство здравоохранения и социального развития Чувашской Республики</t>
  </si>
  <si>
    <t>администрация Красноармейского района</t>
  </si>
  <si>
    <t>администрация Урмарского района</t>
  </si>
  <si>
    <t>администрация Цивильского района</t>
  </si>
  <si>
    <t>администрация г.Канаш</t>
  </si>
  <si>
    <t>СОЦИАЛЬНАЯ ПОЛИТИКА, всего</t>
  </si>
  <si>
    <t>Республиканский реабилитационный центр для детей и подростков с ограниченными возможностями, г.Чебоксары</t>
  </si>
  <si>
    <t>ФИЗИЧЕСКАЯ КУЛЬТУРА И СПОРТ, всего</t>
  </si>
  <si>
    <t>Министерство по физической культуре, спорту и туризму Чувашской Республики</t>
  </si>
  <si>
    <t>ТРАНСПОРТ, всего</t>
  </si>
  <si>
    <t>Оснащение международного сектора "Чебоксары-Аэропорт" спецоборудованием</t>
  </si>
  <si>
    <t>строительство железнодорожного вокзала , пос.Урмары</t>
  </si>
  <si>
    <t>обновление подвижного состава пассажирского транспорта</t>
  </si>
  <si>
    <t>КОММУНАЛЬНОЕ СТРОИТЕЛЬСТВО, всего</t>
  </si>
  <si>
    <t>Алатырский район</t>
  </si>
  <si>
    <t>Вурнарский район</t>
  </si>
  <si>
    <t>строительство группового водовода, п.Вурнары</t>
  </si>
  <si>
    <t>Ибресинский район</t>
  </si>
  <si>
    <t>Мариинско-Посадский район</t>
  </si>
  <si>
    <t>Чебоксарский район</t>
  </si>
  <si>
    <t>г.Канаш</t>
  </si>
  <si>
    <t>Министерство природных ресурсов и экологии Чувашской Республики</t>
  </si>
  <si>
    <t>ПРОЧИЕ  РАСХОДЫ, всего</t>
  </si>
  <si>
    <t>Министерство внутренних дел 
по Чувашской Республике</t>
  </si>
  <si>
    <t>Министерство экономического развития и торговли Чувашской Республики</t>
  </si>
  <si>
    <t>Министерство градостроительства и развития общественной инфраструктуры Чувашской Республики</t>
  </si>
  <si>
    <t>Республиканская адресная инвестиционная программа 
на 2008-2010 годы</t>
  </si>
  <si>
    <t>Вводимая мощность в соответствующих единицах измерения, 
срок ввода</t>
  </si>
  <si>
    <t>Республиканская целевая программа "Культура Чувашии: 2006-2010 годы"</t>
  </si>
  <si>
    <t>администрация г.Новочебоксарск</t>
  </si>
  <si>
    <t>строительство котельной</t>
  </si>
  <si>
    <t>физкультурно-спортивный комплекс с универсальным залом, с. Торханы Шумерлинского район</t>
  </si>
  <si>
    <t xml:space="preserve">физкультурно-спортивный комплекс с  бассейном, с. Шемурша Шемуршинского района </t>
  </si>
  <si>
    <t xml:space="preserve">физкультурно-спортивный комплекс с универсальным залом, с.Аликово Аликовского района </t>
  </si>
  <si>
    <t>физкультурно-спортивный комплекс с бассейном, п. Урмары Урмарского района</t>
  </si>
  <si>
    <t>физкультурно-спортивный комплекс с универсальным залом и бассейном, г. Ядрин Ядринского района</t>
  </si>
  <si>
    <t xml:space="preserve">физкультурно-спортивный комплекс с бассейном, п. Вурнары Вурнарского района </t>
  </si>
  <si>
    <t>физкультурно-спортивный комплекс с  бассейном, с. Красноармейское Красноарсейского района</t>
  </si>
  <si>
    <t>физкультурно-спортивный комплекс с универсальным залом, с. Атрать Алатырского района</t>
  </si>
  <si>
    <t xml:space="preserve">физкультурно-спортивный комплекс с универсальным залом,  п. Придорожный Мариинско-Посадского района </t>
  </si>
  <si>
    <t>физкультурно-спортивный комплекс с универсальным залом, г. Чебоксары</t>
  </si>
  <si>
    <t>физкультурно-спортивный комплекс с универсальным залом,  г. Новочебоксарск</t>
  </si>
  <si>
    <t>физкультурно-спортивный комплекс с бассейном, с. Порецкое Порецкого района</t>
  </si>
  <si>
    <t xml:space="preserve">физкультурно-спортивный комплекс с бассейном,  с. Янтиково Янтиковского района </t>
  </si>
  <si>
    <t>водовод "Высоковка-Канаш" (2-я очередь)</t>
  </si>
  <si>
    <t>групповой водовод Батыревского, Шемур-шинского и южной части Комсомольского районов</t>
  </si>
  <si>
    <t>строительство водохранилища для обеспечения питьевой водой Вурнарского района</t>
  </si>
  <si>
    <t xml:space="preserve">строительство Шемуршинского водохранилища на р.Карла для питьевого водоснабжения  </t>
  </si>
  <si>
    <t>водоснабжение с.с. Анастасово, Бахмутово, Коровино Порецкого района</t>
  </si>
  <si>
    <t>2008 г.</t>
  </si>
  <si>
    <t>2010 г.</t>
  </si>
  <si>
    <t>2009 г.</t>
  </si>
  <si>
    <t>Министерство образования и молодежной политики Чувашской Республики</t>
  </si>
  <si>
    <t>320 уч. мест
2011 г.</t>
  </si>
  <si>
    <t>80 уч. мест
2011 г.</t>
  </si>
  <si>
    <t>400 уч. мест
2012 г.</t>
  </si>
  <si>
    <t>240 уч. мест
2012 г.</t>
  </si>
  <si>
    <t>300 уч. мест
2011 г.</t>
  </si>
  <si>
    <t>200 уч. мест
2008 г.</t>
  </si>
  <si>
    <t>200 уч. мест
2012 г.</t>
  </si>
  <si>
    <t>140 уч. мест
2010 г.</t>
  </si>
  <si>
    <t>реконструкция здания государственного учреждения культуры "Национальная библиотека Чувашской Республики", г.Чебоксары</t>
  </si>
  <si>
    <t xml:space="preserve">реконструкция здания государственного учреждения культуры "Чувашский государственный театр оперы и балета", г.Чебоксары </t>
  </si>
  <si>
    <t xml:space="preserve">реконструкция здания государственного учреждения культуры "Чувашский государственный художественный музей", г.Чебоксары </t>
  </si>
  <si>
    <t xml:space="preserve">реконструкция здания государственного учреждения культуры "Чувашская государственная филармония", г.Чебоксары </t>
  </si>
  <si>
    <t xml:space="preserve">реконструкция здания Республиканского государственного учреждения "Государственный исторический архив Чувашской Республики", г.Чебоксары </t>
  </si>
  <si>
    <t>2011 г.</t>
  </si>
  <si>
    <t>реконструкция здания муниципального учреждения культуры "Алатырский краеведческий музей"</t>
  </si>
  <si>
    <t>Республиканская целевая программа "Дети Чувашии" на 2007-2010 годы</t>
  </si>
  <si>
    <t>Центр восстановительного лечения для детей (вторая очередь), г.Чебоксары</t>
  </si>
  <si>
    <t>100 коек
2009 г.</t>
  </si>
  <si>
    <t>Республиканская целевая программа "Предупреждение и борьба с заболева-ниями социального характера (2005-2008 годы)"</t>
  </si>
  <si>
    <t>детский противотуберкулезный санаторий в с.Чуварлеи Алатырского района (вторая очередь), с.Чуварлеи Алатырского района</t>
  </si>
  <si>
    <t>100 мест
2009 г.</t>
  </si>
  <si>
    <t>115 коек
2008 г.</t>
  </si>
  <si>
    <t>терапевтический корпус государственного учреждения здравоохранения "Республи-канский кардиологический диспансер", г.Чебоксары</t>
  </si>
  <si>
    <t>танатологические отделение Республи-канского бюро судебно-медицинской экспертизы, г.Чебоксары</t>
  </si>
  <si>
    <t>2012 г.</t>
  </si>
  <si>
    <t>реконструкция здания института усовершен-ствования врачей, г.Чебоксары</t>
  </si>
  <si>
    <t>пищеблок муниципального учреждения здравоохранения "Красноармейская централь-ная районная больница", с.Красноармейское</t>
  </si>
  <si>
    <t>пристрой к хирургическому отделению муниципального учреждения здравоохране-ния  "Урмарская центральная районная больница", пос.Урмары</t>
  </si>
  <si>
    <t>корпус детского, гинекологического, родильного отделений центральной районной больницы, г. Цивильск</t>
  </si>
  <si>
    <t>52 койки/150 посещений в смену
2012 г.</t>
  </si>
  <si>
    <t>реконструкция хирургического корпуса муниципального учреждения здравоохранения "Канашская городская больница", г.Канаш</t>
  </si>
  <si>
    <t>60 коек
2008 г.</t>
  </si>
  <si>
    <t>реконструкция здания поликлиники № 1 муниципального учреждения здравоохранения "Новочебоксарская городская больница", г.Новочебоксарск</t>
  </si>
  <si>
    <t>100 коек/70 посещений в смену
2008 г.</t>
  </si>
  <si>
    <t>Республиканское государственное учреж-дение "Атратский психоневрологический интернат" - всего</t>
  </si>
  <si>
    <t xml:space="preserve">стадион-площадка МОУ «Батыревская средняя школа №1", с. Батырево Батыревского района   </t>
  </si>
  <si>
    <t xml:space="preserve">многофункциональный зал МОУ «Шоркасинская средняя школа №1", д.Шоркасы Канашского района </t>
  </si>
  <si>
    <t>многофункциональный зал МОУ «Карачуринская  основная  школа», 
д. Карачуры Чебоксарского района</t>
  </si>
  <si>
    <t xml:space="preserve">многофункциональный зал РГОУ «Цивильская специальная (коррекционная) школа-интернат №1, г. Цивильск Цивильского района </t>
  </si>
  <si>
    <t>стадион-площадка МОУ «Чуваштимяшская  средняя школа», с. Чувашские Тимяши Ибресинского  района</t>
  </si>
  <si>
    <t xml:space="preserve">многофункциональный зал МОУ «Чурачикская средняя школа», д Чурачики Комсомольского района </t>
  </si>
  <si>
    <t xml:space="preserve">стадион -площадка МОУ «Октябрьская средняя школа», с.Октябрьское Мариинско-Посадского района   </t>
  </si>
  <si>
    <t>многофункциональный зал МОУ «Батыревская средняя школа №2», 
с. Батырево Батыревского района</t>
  </si>
  <si>
    <t>стадион -площадка МОУ «Семеновская средняя школа», с. Семеновское Порецкого района</t>
  </si>
  <si>
    <t>реконструкция здания Республиканского государственного учреждения дополнитель-ного образования детей «Специализирован-ная детско-юношеская школа олимпийского резерва №2  г.Чебоксары</t>
  </si>
  <si>
    <t>Республиканское государственное учреждение дополнительного образования детей «Специализированная детско-юношеская школа олимпийского резерва 
№ 6 по спортивной гимнастике» (реконструкция внутренних инженерных сетей), г.Чебоксары</t>
  </si>
  <si>
    <t>Республиканское государственное учреждение дополнительного образования детей «Специализированная детско-юношеская школа олимпийского резерва 
№ 4 по хоккею с шайбой» (ледовый дворец), 
г. Новочебоксарск</t>
  </si>
  <si>
    <t>Республиканское государственное образовательное учреждение «Чебоксарское среднее специальное училище олимпийского резерва» (реконструкция здания общежития), г.Чебоксары</t>
  </si>
  <si>
    <t>Республиканское государственное учреждение «Физкультурно-оздоровительный центр «Белые камни» (реконструкция спального корпуса и центра досуга), Мариинско-Посадский район</t>
  </si>
  <si>
    <t>Республиканское государственное учреждение «Физкультурно-оздоровительный центр «Росинка» (реконструкция спальных корпусов), г.Чебоксары</t>
  </si>
  <si>
    <t>Республиканское государственное учреждение дополнительного образования детей "Детско-юношеская спортивная школа по конному спорту» (конноспортивный комплекс), г.Чебоксары</t>
  </si>
  <si>
    <t>Республиканская целевая программа "Обеспечение населения Чувашской Республики качественной питьевой водой на 2005-2008 годы"</t>
  </si>
  <si>
    <t>4,60 км
2011 г.</t>
  </si>
  <si>
    <t>8,74 км
2008 г.</t>
  </si>
  <si>
    <t>23,00 км
2009 г.</t>
  </si>
  <si>
    <t>21,09 км
2010 г.</t>
  </si>
  <si>
    <t>1,95 км
2008 г.</t>
  </si>
  <si>
    <t>18,50 км
2009 г.</t>
  </si>
  <si>
    <t>14,60 км
2009 г.</t>
  </si>
  <si>
    <t>299,70 км
2014 г.</t>
  </si>
  <si>
    <t>20,50 км
2008 г.</t>
  </si>
  <si>
    <t>2701 куб. м в сутки
2008 г.</t>
  </si>
  <si>
    <t>2,85 км
2010 г.</t>
  </si>
  <si>
    <t>1,58 км
2008 г.</t>
  </si>
  <si>
    <t>3,92 км
2009 г.</t>
  </si>
  <si>
    <t>12,46 км
2009 г.</t>
  </si>
  <si>
    <t>15,66 км
2011 г.</t>
  </si>
  <si>
    <t>4200 куб. м в сутки
2009 г.</t>
  </si>
  <si>
    <t>700 куб. м 
в сутки
2009 г.</t>
  </si>
  <si>
    <t>8,59 км
2008 г.</t>
  </si>
  <si>
    <t>22,00 км
2012 г.</t>
  </si>
  <si>
    <t>50 коек
2008 г.</t>
  </si>
  <si>
    <t xml:space="preserve">реконструкция ОС канализации, г.Мариинский Посад </t>
  </si>
  <si>
    <t>городские очистные  сооружения, г.Ядрин Ядринского района</t>
  </si>
  <si>
    <t xml:space="preserve">Приложение 3 
к протоколу заседания Совета по 
инвестиционной политике 
от 26.06.2007 г. № 7
</t>
  </si>
  <si>
    <t>физкультурно-спортивный комплекс с универсальным залом и бассейном, 
г. Козловка Козловского района</t>
  </si>
  <si>
    <t>физкультурно-спортивный комплекс с универсальным залом и бассейном, 
с. Комсомольское Комсомольского района</t>
  </si>
  <si>
    <t>физкультурно-спортивный комплекс с универсальным залом и бассейном, 
с. Красные Четаи Красночетайского района</t>
  </si>
  <si>
    <t xml:space="preserve">физкультурно-спортивный комплекс с универсальным залом и бассейном, 
г. Мариинский Посад Мариинско-Посадского района </t>
  </si>
  <si>
    <t>физкультурно-спортивный комплекс с универсальным залом и бассейном, 
с. Моргауши Моргаушского района</t>
  </si>
  <si>
    <t>физкультурно-спортивный комплекс с универсальным залом и бассейном, 
г. Цивильск Цивильского района</t>
  </si>
  <si>
    <t>физкультурно-спортивный комплекс с универсальным залом, Заволжье, 
п. Кувшинский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</si>
</sst>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_ ;\-#,##0.00\ 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 horizontal="right" vertical="top"/>
    </xf>
    <xf numFmtId="1" fontId="1" fillId="0" borderId="4" xfId="0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  <xf numFmtId="1" fontId="2" fillId="0" borderId="4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/>
    </xf>
    <xf numFmtId="1" fontId="1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right" vertical="top"/>
    </xf>
    <xf numFmtId="165" fontId="2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165" fontId="3" fillId="0" borderId="4" xfId="0" applyNumberFormat="1" applyFont="1" applyBorder="1" applyAlignment="1">
      <alignment horizontal="right" vertical="top" wrapText="1"/>
    </xf>
    <xf numFmtId="165" fontId="2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/>
    </xf>
    <xf numFmtId="165" fontId="2" fillId="0" borderId="4" xfId="0" applyNumberFormat="1" applyFont="1" applyFill="1" applyBorder="1" applyAlignment="1">
      <alignment horizontal="right" vertical="top" wrapText="1"/>
    </xf>
    <xf numFmtId="165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right"/>
    </xf>
    <xf numFmtId="165" fontId="1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1" fontId="2" fillId="0" borderId="4" xfId="0" applyNumberFormat="1" applyFont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  <xf numFmtId="43" fontId="3" fillId="0" borderId="4" xfId="18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/>
    </xf>
    <xf numFmtId="43" fontId="1" fillId="0" borderId="4" xfId="18" applyFont="1" applyBorder="1" applyAlignment="1">
      <alignment horizontal="right" vertical="top" wrapText="1"/>
    </xf>
    <xf numFmtId="166" fontId="1" fillId="0" borderId="4" xfId="18" applyNumberFormat="1" applyFont="1" applyBorder="1" applyAlignment="1">
      <alignment horizontal="right" vertical="top" wrapText="1"/>
    </xf>
    <xf numFmtId="166" fontId="1" fillId="0" borderId="4" xfId="0" applyNumberFormat="1" applyFont="1" applyBorder="1" applyAlignment="1">
      <alignment horizontal="right" vertical="top"/>
    </xf>
    <xf numFmtId="0" fontId="1" fillId="0" borderId="4" xfId="0" applyFont="1" applyBorder="1" applyAlignment="1">
      <alignment/>
    </xf>
    <xf numFmtId="166" fontId="1" fillId="0" borderId="4" xfId="0" applyNumberFormat="1" applyFont="1" applyBorder="1" applyAlignment="1">
      <alignment horizontal="right" vertical="top" wrapText="1"/>
    </xf>
    <xf numFmtId="43" fontId="1" fillId="0" borderId="4" xfId="18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2" fontId="1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9" fillId="0" borderId="5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2" fontId="9" fillId="0" borderId="4" xfId="0" applyNumberFormat="1" applyFont="1" applyFill="1" applyBorder="1" applyAlignment="1">
      <alignment horizontal="left"/>
    </xf>
    <xf numFmtId="2" fontId="9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top"/>
    </xf>
    <xf numFmtId="2" fontId="10" fillId="0" borderId="4" xfId="0" applyNumberFormat="1" applyFont="1" applyFill="1" applyBorder="1" applyAlignment="1">
      <alignment horizontal="right" vertical="top"/>
    </xf>
    <xf numFmtId="2" fontId="9" fillId="0" borderId="4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left" vertical="top"/>
    </xf>
    <xf numFmtId="2" fontId="9" fillId="0" borderId="4" xfId="0" applyNumberFormat="1" applyFont="1" applyBorder="1" applyAlignment="1">
      <alignment horizontal="right" vertical="top"/>
    </xf>
    <xf numFmtId="2" fontId="10" fillId="0" borderId="4" xfId="0" applyNumberFormat="1" applyFont="1" applyBorder="1" applyAlignment="1">
      <alignment horizontal="right" vertical="top"/>
    </xf>
    <xf numFmtId="0" fontId="9" fillId="0" borderId="4" xfId="0" applyFont="1" applyFill="1" applyBorder="1" applyAlignment="1">
      <alignment horizontal="left" vertical="top" wrapText="1"/>
    </xf>
    <xf numFmtId="164" fontId="9" fillId="0" borderId="4" xfId="0" applyNumberFormat="1" applyFont="1" applyBorder="1" applyAlignment="1">
      <alignment horizontal="left" vertical="top"/>
    </xf>
    <xf numFmtId="2" fontId="9" fillId="0" borderId="6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right" vertical="top"/>
    </xf>
    <xf numFmtId="0" fontId="10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left" vertical="top"/>
    </xf>
    <xf numFmtId="2" fontId="10" fillId="2" borderId="4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165" fontId="9" fillId="0" borderId="4" xfId="0" applyNumberFormat="1" applyFont="1" applyBorder="1" applyAlignment="1">
      <alignment horizontal="left" vertical="top" wrapText="1"/>
    </xf>
    <xf numFmtId="0" fontId="15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 shrinkToFit="1"/>
    </xf>
    <xf numFmtId="0" fontId="12" fillId="0" borderId="4" xfId="0" applyFont="1" applyBorder="1" applyAlignment="1">
      <alignment horizontal="left" vertical="top" wrapText="1" shrinkToFit="1"/>
    </xf>
    <xf numFmtId="2" fontId="12" fillId="0" borderId="4" xfId="0" applyNumberFormat="1" applyFont="1" applyBorder="1" applyAlignment="1">
      <alignment horizontal="right" vertical="top" shrinkToFit="1"/>
    </xf>
    <xf numFmtId="2" fontId="15" fillId="0" borderId="4" xfId="0" applyNumberFormat="1" applyFont="1" applyFill="1" applyBorder="1" applyAlignment="1">
      <alignment horizontal="right"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2" fontId="14" fillId="0" borderId="4" xfId="0" applyNumberFormat="1" applyFont="1" applyBorder="1" applyAlignment="1">
      <alignment horizontal="right" vertical="top"/>
    </xf>
    <xf numFmtId="0" fontId="10" fillId="0" borderId="4" xfId="0" applyFont="1" applyBorder="1" applyAlignment="1">
      <alignment vertical="top" wrapText="1"/>
    </xf>
    <xf numFmtId="2" fontId="15" fillId="0" borderId="4" xfId="0" applyNumberFormat="1" applyFont="1" applyBorder="1" applyAlignment="1">
      <alignment horizontal="right" vertical="top"/>
    </xf>
    <xf numFmtId="2" fontId="11" fillId="0" borderId="4" xfId="0" applyNumberFormat="1" applyFont="1" applyBorder="1" applyAlignment="1">
      <alignment horizontal="right" vertical="top"/>
    </xf>
    <xf numFmtId="0" fontId="15" fillId="0" borderId="4" xfId="0" applyFont="1" applyBorder="1" applyAlignment="1">
      <alignment vertical="top" wrapText="1"/>
    </xf>
    <xf numFmtId="2" fontId="12" fillId="2" borderId="4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vertical="top" wrapText="1"/>
    </xf>
    <xf numFmtId="2" fontId="12" fillId="0" borderId="4" xfId="18" applyNumberFormat="1" applyFont="1" applyBorder="1" applyAlignment="1">
      <alignment horizontal="right" vertical="top"/>
    </xf>
    <xf numFmtId="2" fontId="9" fillId="0" borderId="4" xfId="18" applyNumberFormat="1" applyFont="1" applyBorder="1" applyAlignment="1">
      <alignment horizontal="right" vertical="top"/>
    </xf>
    <xf numFmtId="2" fontId="9" fillId="0" borderId="4" xfId="18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left" vertical="top"/>
    </xf>
    <xf numFmtId="2" fontId="12" fillId="0" borderId="4" xfId="0" applyNumberFormat="1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0" fillId="0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 applyAlignment="1">
      <alignment horizontal="right" vertical="top" shrinkToFit="1"/>
    </xf>
    <xf numFmtId="164" fontId="12" fillId="0" borderId="4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top"/>
    </xf>
    <xf numFmtId="164" fontId="10" fillId="2" borderId="4" xfId="0" applyNumberFormat="1" applyFont="1" applyFill="1" applyBorder="1" applyAlignment="1">
      <alignment horizontal="right" vertical="top"/>
    </xf>
    <xf numFmtId="164" fontId="9" fillId="0" borderId="4" xfId="0" applyNumberFormat="1" applyFont="1" applyBorder="1" applyAlignment="1">
      <alignment horizontal="right" vertical="top"/>
    </xf>
    <xf numFmtId="164" fontId="12" fillId="2" borderId="4" xfId="0" applyNumberFormat="1" applyFont="1" applyFill="1" applyBorder="1" applyAlignment="1">
      <alignment horizontal="right" vertical="top"/>
    </xf>
    <xf numFmtId="164" fontId="12" fillId="0" borderId="4" xfId="18" applyNumberFormat="1" applyFont="1" applyBorder="1" applyAlignment="1">
      <alignment horizontal="right" vertical="top"/>
    </xf>
    <xf numFmtId="164" fontId="10" fillId="0" borderId="4" xfId="18" applyNumberFormat="1" applyFont="1" applyBorder="1" applyAlignment="1">
      <alignment horizontal="right" vertical="top"/>
    </xf>
    <xf numFmtId="164" fontId="12" fillId="0" borderId="4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164" fontId="9" fillId="0" borderId="5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164" fontId="9" fillId="0" borderId="4" xfId="18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9" fillId="0" borderId="4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6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 shrinkToFi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164" fontId="16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left" wrapText="1" indent="2"/>
    </xf>
    <xf numFmtId="0" fontId="16" fillId="0" borderId="0" xfId="0" applyFont="1" applyFill="1" applyBorder="1" applyAlignment="1">
      <alignment horizontal="left" wrapText="1" indent="2"/>
    </xf>
    <xf numFmtId="0" fontId="17" fillId="0" borderId="0" xfId="0" applyFont="1" applyBorder="1" applyAlignment="1">
      <alignment horizontal="left" wrapText="1" indent="1"/>
    </xf>
    <xf numFmtId="0" fontId="17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wrapText="1" indent="2"/>
    </xf>
    <xf numFmtId="0" fontId="17" fillId="0" borderId="0" xfId="0" applyFont="1" applyBorder="1" applyAlignment="1">
      <alignment horizontal="left" wrapText="1" indent="2"/>
    </xf>
    <xf numFmtId="0" fontId="17" fillId="0" borderId="0" xfId="0" applyFont="1" applyBorder="1" applyAlignment="1">
      <alignment horizontal="left" indent="2"/>
    </xf>
    <xf numFmtId="0" fontId="17" fillId="0" borderId="4" xfId="0" applyFont="1" applyBorder="1" applyAlignment="1">
      <alignment horizontal="center" vertical="center"/>
    </xf>
    <xf numFmtId="2" fontId="12" fillId="0" borderId="6" xfId="18" applyNumberFormat="1" applyFont="1" applyBorder="1" applyAlignment="1">
      <alignment horizontal="right" vertical="top"/>
    </xf>
    <xf numFmtId="2" fontId="12" fillId="0" borderId="7" xfId="18" applyNumberFormat="1" applyFont="1" applyBorder="1" applyAlignment="1">
      <alignment horizontal="right" vertical="top"/>
    </xf>
    <xf numFmtId="0" fontId="12" fillId="0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2" fontId="12" fillId="0" borderId="4" xfId="18" applyNumberFormat="1" applyFont="1" applyBorder="1" applyAlignment="1">
      <alignment horizontal="right" vertical="top"/>
    </xf>
    <xf numFmtId="164" fontId="10" fillId="0" borderId="4" xfId="18" applyNumberFormat="1" applyFont="1" applyBorder="1" applyAlignment="1">
      <alignment horizontal="right" vertical="top"/>
    </xf>
    <xf numFmtId="43" fontId="1" fillId="0" borderId="4" xfId="18" applyFont="1" applyBorder="1" applyAlignment="1">
      <alignment horizontal="right" vertical="top" wrapText="1"/>
    </xf>
    <xf numFmtId="164" fontId="9" fillId="0" borderId="4" xfId="18" applyNumberFormat="1" applyFont="1" applyBorder="1" applyAlignment="1">
      <alignment horizontal="right" vertical="top"/>
    </xf>
    <xf numFmtId="164" fontId="9" fillId="0" borderId="4" xfId="0" applyNumberFormat="1" applyFont="1" applyBorder="1" applyAlignment="1">
      <alignment horizontal="right" vertical="top"/>
    </xf>
    <xf numFmtId="43" fontId="1" fillId="0" borderId="4" xfId="18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0" fillId="0" borderId="4" xfId="18" applyNumberFormat="1" applyFont="1" applyFill="1" applyBorder="1" applyAlignment="1">
      <alignment horizontal="right" vertical="top"/>
    </xf>
    <xf numFmtId="164" fontId="9" fillId="0" borderId="4" xfId="18" applyNumberFormat="1" applyFont="1" applyFill="1" applyBorder="1" applyAlignment="1">
      <alignment horizontal="right" vertical="top"/>
    </xf>
    <xf numFmtId="2" fontId="9" fillId="0" borderId="6" xfId="18" applyNumberFormat="1" applyFont="1" applyBorder="1" applyAlignment="1">
      <alignment horizontal="right" vertical="top"/>
    </xf>
    <xf numFmtId="2" fontId="9" fillId="0" borderId="7" xfId="18" applyNumberFormat="1" applyFont="1" applyBorder="1" applyAlignment="1">
      <alignment horizontal="right" vertical="top"/>
    </xf>
    <xf numFmtId="2" fontId="9" fillId="0" borderId="4" xfId="18" applyNumberFormat="1" applyFont="1" applyBorder="1" applyAlignment="1">
      <alignment horizontal="right" vertical="top"/>
    </xf>
    <xf numFmtId="2" fontId="9" fillId="0" borderId="4" xfId="18" applyNumberFormat="1" applyFont="1" applyFill="1" applyBorder="1" applyAlignment="1">
      <alignment horizontal="right" vertical="top"/>
    </xf>
    <xf numFmtId="2" fontId="9" fillId="0" borderId="6" xfId="18" applyNumberFormat="1" applyFont="1" applyFill="1" applyBorder="1" applyAlignment="1">
      <alignment horizontal="right" vertical="top"/>
    </xf>
    <xf numFmtId="2" fontId="9" fillId="0" borderId="7" xfId="18" applyNumberFormat="1" applyFont="1" applyFill="1" applyBorder="1" applyAlignment="1">
      <alignment horizontal="right" vertical="top"/>
    </xf>
    <xf numFmtId="164" fontId="12" fillId="0" borderId="4" xfId="18" applyNumberFormat="1" applyFont="1" applyBorder="1" applyAlignment="1">
      <alignment horizontal="right" vertical="top"/>
    </xf>
    <xf numFmtId="166" fontId="1" fillId="0" borderId="4" xfId="18" applyNumberFormat="1" applyFont="1" applyBorder="1" applyAlignment="1">
      <alignment horizontal="right" vertical="top" wrapText="1"/>
    </xf>
    <xf numFmtId="43" fontId="3" fillId="0" borderId="4" xfId="18" applyFont="1" applyBorder="1" applyAlignment="1">
      <alignment horizontal="right" vertical="top" wrapText="1"/>
    </xf>
    <xf numFmtId="166" fontId="1" fillId="0" borderId="0" xfId="18" applyNumberFormat="1" applyFont="1" applyBorder="1" applyAlignment="1">
      <alignment horizontal="right" vertical="top" wrapText="1"/>
    </xf>
    <xf numFmtId="164" fontId="10" fillId="0" borderId="0" xfId="18" applyNumberFormat="1" applyFont="1" applyFill="1" applyBorder="1" applyAlignment="1">
      <alignment horizontal="right" vertical="top"/>
    </xf>
    <xf numFmtId="164" fontId="9" fillId="0" borderId="0" xfId="18" applyNumberFormat="1" applyFont="1" applyFill="1" applyBorder="1" applyAlignment="1">
      <alignment horizontal="right" vertical="top"/>
    </xf>
    <xf numFmtId="164" fontId="9" fillId="0" borderId="0" xfId="18" applyNumberFormat="1" applyFont="1" applyBorder="1" applyAlignment="1">
      <alignment horizontal="right" vertical="top"/>
    </xf>
    <xf numFmtId="2" fontId="9" fillId="0" borderId="0" xfId="18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center" textRotation="90" wrapText="1"/>
    </xf>
    <xf numFmtId="164" fontId="9" fillId="0" borderId="5" xfId="0" applyNumberFormat="1" applyFont="1" applyBorder="1" applyAlignment="1">
      <alignment horizontal="center" textRotation="90" wrapText="1"/>
    </xf>
    <xf numFmtId="164" fontId="9" fillId="0" borderId="11" xfId="0" applyNumberFormat="1" applyFont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1" fontId="1" fillId="0" borderId="10" xfId="0" applyNumberFormat="1" applyFont="1" applyFill="1" applyBorder="1" applyAlignment="1">
      <alignment textRotation="90" wrapText="1" readingOrder="1"/>
    </xf>
    <xf numFmtId="0" fontId="1" fillId="0" borderId="5" xfId="0" applyFont="1" applyBorder="1" applyAlignment="1">
      <alignment textRotation="90" wrapText="1" readingOrder="1"/>
    </xf>
    <xf numFmtId="0" fontId="1" fillId="0" borderId="11" xfId="0" applyFont="1" applyBorder="1" applyAlignment="1">
      <alignment textRotation="90" wrapText="1" readingOrder="1"/>
    </xf>
    <xf numFmtId="1" fontId="1" fillId="0" borderId="10" xfId="0" applyNumberFormat="1" applyFont="1" applyFill="1" applyBorder="1" applyAlignment="1">
      <alignment textRotation="90" wrapText="1"/>
    </xf>
    <xf numFmtId="164" fontId="9" fillId="0" borderId="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 textRotation="90" wrapText="1"/>
    </xf>
    <xf numFmtId="164" fontId="9" fillId="0" borderId="11" xfId="0" applyNumberFormat="1" applyFont="1" applyFill="1" applyBorder="1" applyAlignment="1">
      <alignment horizontal="center" textRotation="90" wrapText="1"/>
    </xf>
    <xf numFmtId="2" fontId="9" fillId="0" borderId="5" xfId="0" applyNumberFormat="1" applyFont="1" applyFill="1" applyBorder="1" applyAlignment="1">
      <alignment horizontal="center" textRotation="90" wrapText="1"/>
    </xf>
    <xf numFmtId="2" fontId="9" fillId="0" borderId="11" xfId="0" applyNumberFormat="1" applyFont="1" applyFill="1" applyBorder="1" applyAlignment="1">
      <alignment horizontal="center" textRotation="90" wrapText="1"/>
    </xf>
    <xf numFmtId="2" fontId="9" fillId="0" borderId="8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textRotation="90" wrapText="1"/>
    </xf>
    <xf numFmtId="164" fontId="10" fillId="0" borderId="5" xfId="0" applyNumberFormat="1" applyFont="1" applyFill="1" applyBorder="1" applyAlignment="1">
      <alignment horizontal="center" textRotation="90" wrapText="1"/>
    </xf>
    <xf numFmtId="164" fontId="10" fillId="0" borderId="11" xfId="0" applyNumberFormat="1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textRotation="90" wrapText="1"/>
    </xf>
    <xf numFmtId="0" fontId="9" fillId="0" borderId="5" xfId="0" applyFont="1" applyFill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 textRotation="90" wrapText="1"/>
    </xf>
    <xf numFmtId="2" fontId="9" fillId="0" borderId="14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2" fontId="13" fillId="0" borderId="7" xfId="0" applyNumberFormat="1" applyFont="1" applyBorder="1" applyAlignment="1">
      <alignment/>
    </xf>
    <xf numFmtId="2" fontId="9" fillId="0" borderId="22" xfId="18" applyNumberFormat="1" applyFont="1" applyFill="1" applyBorder="1" applyAlignment="1">
      <alignment horizontal="right" vertical="top"/>
    </xf>
    <xf numFmtId="2" fontId="9" fillId="0" borderId="23" xfId="18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24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1"/>
  <sheetViews>
    <sheetView view="pageBreakPreview" zoomScale="60" zoomScaleNormal="75" workbookViewId="0" topLeftCell="A223">
      <selection activeCell="D234" sqref="D234"/>
    </sheetView>
  </sheetViews>
  <sheetFormatPr defaultColWidth="9.00390625" defaultRowHeight="12.75"/>
  <cols>
    <col min="1" max="1" width="0.12890625" style="59" customWidth="1"/>
    <col min="2" max="2" width="25.00390625" style="122" customWidth="1"/>
    <col min="3" max="3" width="7.375" style="59" customWidth="1"/>
    <col min="4" max="4" width="8.00390625" style="59" customWidth="1"/>
    <col min="5" max="5" width="12.375" style="64" customWidth="1"/>
    <col min="6" max="6" width="12.875" style="64" customWidth="1"/>
    <col min="7" max="7" width="13.125" style="137" customWidth="1"/>
    <col min="8" max="8" width="12.25390625" style="145" customWidth="1"/>
    <col min="9" max="9" width="12.875" style="145" customWidth="1"/>
    <col min="10" max="10" width="11.875" style="145" customWidth="1"/>
    <col min="11" max="11" width="12.875" style="137" customWidth="1"/>
    <col min="12" max="12" width="11.375" style="64" customWidth="1"/>
    <col min="13" max="13" width="13.25390625" style="145" customWidth="1"/>
    <col min="14" max="14" width="12.00390625" style="145" customWidth="1"/>
    <col min="15" max="15" width="12.25390625" style="137" customWidth="1"/>
    <col min="16" max="16" width="11.625" style="145" customWidth="1"/>
    <col min="17" max="17" width="12.75390625" style="145" customWidth="1"/>
    <col min="18" max="18" width="13.25390625" style="145" customWidth="1"/>
    <col min="19" max="19" width="12.125" style="59" customWidth="1"/>
    <col min="20" max="20" width="7.375" style="59" customWidth="1"/>
    <col min="21" max="21" width="8.75390625" style="59" customWidth="1"/>
    <col min="22" max="22" width="7.875" style="59" customWidth="1"/>
    <col min="23" max="23" width="6.875" style="59" customWidth="1"/>
    <col min="24" max="24" width="8.125" style="59" customWidth="1"/>
    <col min="25" max="16384" width="9.125" style="59" customWidth="1"/>
  </cols>
  <sheetData>
    <row r="1" spans="1:24" s="2" customFormat="1" ht="55.5" customHeight="1" thickBot="1">
      <c r="A1" s="1"/>
      <c r="B1" s="254" t="s">
        <v>303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s="3" customFormat="1" ht="15.75" customHeight="1" thickBot="1">
      <c r="A2" s="256" t="s">
        <v>49</v>
      </c>
      <c r="B2" s="259" t="s">
        <v>50</v>
      </c>
      <c r="C2" s="259" t="s">
        <v>309</v>
      </c>
      <c r="D2" s="262" t="s">
        <v>51</v>
      </c>
      <c r="E2" s="265" t="s">
        <v>52</v>
      </c>
      <c r="F2" s="269" t="s">
        <v>53</v>
      </c>
      <c r="G2" s="270" t="s">
        <v>54</v>
      </c>
      <c r="H2" s="271"/>
      <c r="I2" s="271"/>
      <c r="J2" s="271"/>
      <c r="K2" s="272"/>
      <c r="L2" s="272"/>
      <c r="M2" s="272"/>
      <c r="N2" s="272"/>
      <c r="O2" s="272"/>
      <c r="P2" s="272"/>
      <c r="Q2" s="272"/>
      <c r="R2" s="273"/>
      <c r="S2" s="274" t="s">
        <v>55</v>
      </c>
      <c r="T2" s="275"/>
      <c r="U2" s="275"/>
      <c r="V2" s="275"/>
      <c r="W2" s="275"/>
      <c r="X2" s="276"/>
    </row>
    <row r="3" spans="1:24" s="2" customFormat="1" ht="15" customHeight="1" thickBot="1">
      <c r="A3" s="257"/>
      <c r="B3" s="260"/>
      <c r="C3" s="260"/>
      <c r="D3" s="263"/>
      <c r="E3" s="266"/>
      <c r="F3" s="267"/>
      <c r="G3" s="251" t="s">
        <v>57</v>
      </c>
      <c r="H3" s="249" t="s">
        <v>56</v>
      </c>
      <c r="I3" s="250"/>
      <c r="J3" s="250"/>
      <c r="K3" s="251" t="s">
        <v>58</v>
      </c>
      <c r="L3" s="249" t="s">
        <v>56</v>
      </c>
      <c r="M3" s="250"/>
      <c r="N3" s="250"/>
      <c r="O3" s="251" t="s">
        <v>59</v>
      </c>
      <c r="P3" s="243" t="s">
        <v>56</v>
      </c>
      <c r="Q3" s="244"/>
      <c r="R3" s="244"/>
      <c r="S3" s="277"/>
      <c r="T3" s="278"/>
      <c r="U3" s="278"/>
      <c r="V3" s="278"/>
      <c r="W3" s="278"/>
      <c r="X3" s="279"/>
    </row>
    <row r="4" spans="1:24" s="2" customFormat="1" ht="0.75" customHeight="1" thickBot="1">
      <c r="A4" s="257"/>
      <c r="B4" s="260"/>
      <c r="C4" s="260"/>
      <c r="D4" s="263"/>
      <c r="E4" s="266"/>
      <c r="F4" s="267"/>
      <c r="G4" s="252"/>
      <c r="H4" s="138"/>
      <c r="I4" s="138"/>
      <c r="J4" s="138"/>
      <c r="K4" s="252"/>
      <c r="L4" s="65"/>
      <c r="M4" s="138"/>
      <c r="N4" s="138"/>
      <c r="O4" s="252"/>
      <c r="P4" s="138"/>
      <c r="Q4" s="138"/>
      <c r="R4" s="147"/>
      <c r="S4" s="4"/>
      <c r="T4" s="5"/>
      <c r="U4" s="6"/>
      <c r="V4" s="6"/>
      <c r="W4" s="7"/>
      <c r="X4" s="8"/>
    </row>
    <row r="5" spans="1:24" s="2" customFormat="1" ht="15" customHeight="1" thickBot="1">
      <c r="A5" s="257"/>
      <c r="B5" s="260"/>
      <c r="C5" s="260"/>
      <c r="D5" s="263"/>
      <c r="E5" s="267"/>
      <c r="F5" s="267"/>
      <c r="G5" s="252"/>
      <c r="H5" s="245" t="s">
        <v>61</v>
      </c>
      <c r="I5" s="233" t="s">
        <v>62</v>
      </c>
      <c r="J5" s="233" t="s">
        <v>60</v>
      </c>
      <c r="K5" s="252"/>
      <c r="L5" s="247" t="s">
        <v>61</v>
      </c>
      <c r="M5" s="233" t="s">
        <v>62</v>
      </c>
      <c r="N5" s="233" t="s">
        <v>60</v>
      </c>
      <c r="O5" s="252"/>
      <c r="P5" s="245" t="s">
        <v>61</v>
      </c>
      <c r="Q5" s="233" t="s">
        <v>62</v>
      </c>
      <c r="R5" s="233" t="s">
        <v>60</v>
      </c>
      <c r="S5" s="229" t="s">
        <v>63</v>
      </c>
      <c r="T5" s="230"/>
      <c r="U5" s="229" t="s">
        <v>63</v>
      </c>
      <c r="V5" s="230"/>
      <c r="W5" s="229" t="s">
        <v>63</v>
      </c>
      <c r="X5" s="230"/>
    </row>
    <row r="6" spans="1:24" s="2" customFormat="1" ht="15" customHeight="1" thickBot="1">
      <c r="A6" s="257"/>
      <c r="B6" s="260"/>
      <c r="C6" s="260"/>
      <c r="D6" s="263"/>
      <c r="E6" s="267"/>
      <c r="F6" s="267"/>
      <c r="G6" s="252"/>
      <c r="H6" s="245"/>
      <c r="I6" s="245"/>
      <c r="J6" s="234"/>
      <c r="K6" s="252"/>
      <c r="L6" s="247"/>
      <c r="M6" s="245"/>
      <c r="N6" s="234"/>
      <c r="O6" s="252"/>
      <c r="P6" s="245"/>
      <c r="Q6" s="245"/>
      <c r="R6" s="234"/>
      <c r="S6" s="229" t="s">
        <v>64</v>
      </c>
      <c r="T6" s="230"/>
      <c r="U6" s="229" t="s">
        <v>64</v>
      </c>
      <c r="V6" s="230"/>
      <c r="W6" s="229" t="s">
        <v>64</v>
      </c>
      <c r="X6" s="230"/>
    </row>
    <row r="7" spans="1:24" s="2" customFormat="1" ht="15" customHeight="1">
      <c r="A7" s="257"/>
      <c r="B7" s="260"/>
      <c r="C7" s="260"/>
      <c r="D7" s="263"/>
      <c r="E7" s="267"/>
      <c r="F7" s="267"/>
      <c r="G7" s="252"/>
      <c r="H7" s="245"/>
      <c r="I7" s="245"/>
      <c r="J7" s="234"/>
      <c r="K7" s="252"/>
      <c r="L7" s="247"/>
      <c r="M7" s="245"/>
      <c r="N7" s="234"/>
      <c r="O7" s="252"/>
      <c r="P7" s="245"/>
      <c r="Q7" s="245"/>
      <c r="R7" s="234"/>
      <c r="S7" s="236" t="s">
        <v>62</v>
      </c>
      <c r="T7" s="239" t="s">
        <v>60</v>
      </c>
      <c r="U7" s="236" t="s">
        <v>62</v>
      </c>
      <c r="V7" s="242" t="s">
        <v>60</v>
      </c>
      <c r="W7" s="236" t="s">
        <v>62</v>
      </c>
      <c r="X7" s="242" t="s">
        <v>60</v>
      </c>
    </row>
    <row r="8" spans="1:24" s="2" customFormat="1" ht="12.75">
      <c r="A8" s="257"/>
      <c r="B8" s="260"/>
      <c r="C8" s="260"/>
      <c r="D8" s="263"/>
      <c r="E8" s="267"/>
      <c r="F8" s="267"/>
      <c r="G8" s="252"/>
      <c r="H8" s="245"/>
      <c r="I8" s="245"/>
      <c r="J8" s="234"/>
      <c r="K8" s="252"/>
      <c r="L8" s="247"/>
      <c r="M8" s="245"/>
      <c r="N8" s="234"/>
      <c r="O8" s="252"/>
      <c r="P8" s="245"/>
      <c r="Q8" s="245"/>
      <c r="R8" s="234"/>
      <c r="S8" s="237"/>
      <c r="T8" s="240"/>
      <c r="U8" s="237"/>
      <c r="V8" s="237"/>
      <c r="W8" s="237"/>
      <c r="X8" s="237"/>
    </row>
    <row r="9" spans="1:24" s="2" customFormat="1" ht="12.75">
      <c r="A9" s="257"/>
      <c r="B9" s="260"/>
      <c r="C9" s="260"/>
      <c r="D9" s="263"/>
      <c r="E9" s="267"/>
      <c r="F9" s="267"/>
      <c r="G9" s="252"/>
      <c r="H9" s="245"/>
      <c r="I9" s="245"/>
      <c r="J9" s="234"/>
      <c r="K9" s="252"/>
      <c r="L9" s="247"/>
      <c r="M9" s="245"/>
      <c r="N9" s="234"/>
      <c r="O9" s="252"/>
      <c r="P9" s="245"/>
      <c r="Q9" s="245"/>
      <c r="R9" s="234"/>
      <c r="S9" s="237"/>
      <c r="T9" s="240"/>
      <c r="U9" s="237"/>
      <c r="V9" s="237"/>
      <c r="W9" s="237"/>
      <c r="X9" s="237"/>
    </row>
    <row r="10" spans="1:24" s="2" customFormat="1" ht="8.25" customHeight="1">
      <c r="A10" s="257"/>
      <c r="B10" s="260"/>
      <c r="C10" s="260"/>
      <c r="D10" s="263"/>
      <c r="E10" s="267"/>
      <c r="F10" s="267"/>
      <c r="G10" s="252"/>
      <c r="H10" s="245"/>
      <c r="I10" s="245"/>
      <c r="J10" s="234"/>
      <c r="K10" s="252"/>
      <c r="L10" s="247"/>
      <c r="M10" s="245"/>
      <c r="N10" s="234"/>
      <c r="O10" s="252"/>
      <c r="P10" s="245"/>
      <c r="Q10" s="245"/>
      <c r="R10" s="234"/>
      <c r="S10" s="237"/>
      <c r="T10" s="240"/>
      <c r="U10" s="237"/>
      <c r="V10" s="237"/>
      <c r="W10" s="237"/>
      <c r="X10" s="237"/>
    </row>
    <row r="11" spans="1:24" s="2" customFormat="1" ht="11.25" customHeight="1" hidden="1">
      <c r="A11" s="257"/>
      <c r="B11" s="260"/>
      <c r="C11" s="260"/>
      <c r="D11" s="263"/>
      <c r="E11" s="267"/>
      <c r="F11" s="267"/>
      <c r="G11" s="252"/>
      <c r="H11" s="245"/>
      <c r="I11" s="245"/>
      <c r="J11" s="234"/>
      <c r="K11" s="252"/>
      <c r="L11" s="247"/>
      <c r="M11" s="245"/>
      <c r="N11" s="234"/>
      <c r="O11" s="252"/>
      <c r="P11" s="245"/>
      <c r="Q11" s="245"/>
      <c r="R11" s="234"/>
      <c r="S11" s="237"/>
      <c r="T11" s="240"/>
      <c r="U11" s="237"/>
      <c r="V11" s="237"/>
      <c r="W11" s="237"/>
      <c r="X11" s="237"/>
    </row>
    <row r="12" spans="1:24" s="2" customFormat="1" ht="19.5" customHeight="1" hidden="1">
      <c r="A12" s="258"/>
      <c r="B12" s="261"/>
      <c r="C12" s="261"/>
      <c r="D12" s="264"/>
      <c r="E12" s="268"/>
      <c r="F12" s="267"/>
      <c r="G12" s="253"/>
      <c r="H12" s="246"/>
      <c r="I12" s="246"/>
      <c r="J12" s="235"/>
      <c r="K12" s="253"/>
      <c r="L12" s="248"/>
      <c r="M12" s="246"/>
      <c r="N12" s="235"/>
      <c r="O12" s="253"/>
      <c r="P12" s="246"/>
      <c r="Q12" s="246"/>
      <c r="R12" s="235"/>
      <c r="S12" s="238"/>
      <c r="T12" s="241"/>
      <c r="U12" s="238"/>
      <c r="V12" s="238"/>
      <c r="W12" s="238"/>
      <c r="X12" s="238"/>
    </row>
    <row r="13" spans="1:21" s="12" customFormat="1" ht="15">
      <c r="A13" s="9"/>
      <c r="B13" s="114"/>
      <c r="C13" s="66"/>
      <c r="D13" s="66"/>
      <c r="E13" s="67"/>
      <c r="F13" s="67"/>
      <c r="G13" s="123"/>
      <c r="H13" s="139"/>
      <c r="I13" s="139"/>
      <c r="J13" s="146"/>
      <c r="K13" s="123"/>
      <c r="L13" s="68"/>
      <c r="M13" s="139"/>
      <c r="N13" s="139"/>
      <c r="O13" s="123"/>
      <c r="P13" s="139"/>
      <c r="Q13" s="139"/>
      <c r="R13" s="139"/>
      <c r="S13" s="10"/>
      <c r="T13" s="11"/>
      <c r="U13" s="11"/>
    </row>
    <row r="14" spans="1:24" s="20" customFormat="1" ht="28.5">
      <c r="A14" s="16"/>
      <c r="B14" s="88" t="s">
        <v>65</v>
      </c>
      <c r="C14" s="69"/>
      <c r="D14" s="69" t="s">
        <v>66</v>
      </c>
      <c r="E14" s="70"/>
      <c r="F14" s="70"/>
      <c r="G14" s="124">
        <f>SUM(G16:G24)</f>
        <v>2185756.9</v>
      </c>
      <c r="H14" s="140">
        <f aca="true" t="shared" si="0" ref="H14:R14">SUM(H16:H24)</f>
        <v>675073</v>
      </c>
      <c r="I14" s="140">
        <f t="shared" si="0"/>
        <v>1339171.6</v>
      </c>
      <c r="J14" s="140">
        <f t="shared" si="0"/>
        <v>171512.30000000002</v>
      </c>
      <c r="K14" s="124">
        <f t="shared" si="0"/>
        <v>2201685</v>
      </c>
      <c r="L14" s="71">
        <f t="shared" si="0"/>
        <v>605850</v>
      </c>
      <c r="M14" s="140">
        <f t="shared" si="0"/>
        <v>1422931.4</v>
      </c>
      <c r="N14" s="140">
        <f t="shared" si="0"/>
        <v>172903.6</v>
      </c>
      <c r="O14" s="124">
        <f t="shared" si="0"/>
        <v>1953719</v>
      </c>
      <c r="P14" s="140">
        <f t="shared" si="0"/>
        <v>592500</v>
      </c>
      <c r="Q14" s="140">
        <f t="shared" si="0"/>
        <v>1166498.7</v>
      </c>
      <c r="R14" s="140">
        <f t="shared" si="0"/>
        <v>194720.3</v>
      </c>
      <c r="S14" s="17"/>
      <c r="T14" s="18"/>
      <c r="U14" s="18"/>
      <c r="V14" s="19"/>
      <c r="W14" s="19"/>
      <c r="X14" s="19"/>
    </row>
    <row r="15" spans="1:24" s="12" customFormat="1" ht="15">
      <c r="A15" s="9"/>
      <c r="B15" s="92" t="s">
        <v>67</v>
      </c>
      <c r="C15" s="72"/>
      <c r="D15" s="72"/>
      <c r="E15" s="71"/>
      <c r="F15" s="71"/>
      <c r="G15" s="124"/>
      <c r="H15" s="140"/>
      <c r="I15" s="140"/>
      <c r="J15" s="140"/>
      <c r="K15" s="124"/>
      <c r="L15" s="71"/>
      <c r="M15" s="140"/>
      <c r="N15" s="140"/>
      <c r="O15" s="124"/>
      <c r="P15" s="140"/>
      <c r="Q15" s="140"/>
      <c r="R15" s="140"/>
      <c r="S15" s="13"/>
      <c r="T15" s="14"/>
      <c r="U15" s="14"/>
      <c r="V15" s="15"/>
      <c r="W15" s="15"/>
      <c r="X15" s="15"/>
    </row>
    <row r="16" spans="1:24" s="12" customFormat="1" ht="15">
      <c r="A16" s="9"/>
      <c r="B16" s="92" t="s">
        <v>68</v>
      </c>
      <c r="C16" s="72"/>
      <c r="D16" s="72"/>
      <c r="E16" s="71"/>
      <c r="F16" s="71"/>
      <c r="G16" s="124">
        <f>G27</f>
        <v>56441.7</v>
      </c>
      <c r="H16" s="140">
        <f>H27</f>
        <v>15000</v>
      </c>
      <c r="I16" s="140">
        <f>I27</f>
        <v>36105.1</v>
      </c>
      <c r="J16" s="140">
        <f aca="true" t="shared" si="1" ref="J16:R16">J27</f>
        <v>5336.6</v>
      </c>
      <c r="K16" s="124">
        <f t="shared" si="1"/>
        <v>78100</v>
      </c>
      <c r="L16" s="71">
        <f t="shared" si="1"/>
        <v>15600</v>
      </c>
      <c r="M16" s="140">
        <f t="shared" si="1"/>
        <v>59800</v>
      </c>
      <c r="N16" s="140">
        <f t="shared" si="1"/>
        <v>2700</v>
      </c>
      <c r="O16" s="124">
        <f t="shared" si="1"/>
        <v>140939.7</v>
      </c>
      <c r="P16" s="140">
        <f t="shared" si="1"/>
        <v>0</v>
      </c>
      <c r="Q16" s="140">
        <f t="shared" si="1"/>
        <v>135939.7</v>
      </c>
      <c r="R16" s="140">
        <f t="shared" si="1"/>
        <v>5000</v>
      </c>
      <c r="S16" s="13"/>
      <c r="T16" s="14"/>
      <c r="U16" s="14"/>
      <c r="V16" s="15"/>
      <c r="W16" s="15"/>
      <c r="X16" s="15"/>
    </row>
    <row r="17" spans="1:24" s="12" customFormat="1" ht="15">
      <c r="A17" s="9"/>
      <c r="B17" s="92" t="s">
        <v>69</v>
      </c>
      <c r="C17" s="72"/>
      <c r="D17" s="72"/>
      <c r="E17" s="71"/>
      <c r="F17" s="71"/>
      <c r="G17" s="124">
        <f>G55</f>
        <v>223376.5</v>
      </c>
      <c r="H17" s="140">
        <f>H55</f>
        <v>0</v>
      </c>
      <c r="I17" s="140">
        <f>I55</f>
        <v>223376.5</v>
      </c>
      <c r="J17" s="140">
        <f aca="true" t="shared" si="2" ref="J17:R17">J55</f>
        <v>0</v>
      </c>
      <c r="K17" s="124">
        <f t="shared" si="2"/>
        <v>211852.40000000002</v>
      </c>
      <c r="L17" s="71">
        <f t="shared" si="2"/>
        <v>0</v>
      </c>
      <c r="M17" s="140">
        <f t="shared" si="2"/>
        <v>210352.40000000002</v>
      </c>
      <c r="N17" s="140">
        <f t="shared" si="2"/>
        <v>1500</v>
      </c>
      <c r="O17" s="124">
        <f t="shared" si="2"/>
        <v>55000</v>
      </c>
      <c r="P17" s="140">
        <f t="shared" si="2"/>
        <v>0</v>
      </c>
      <c r="Q17" s="140">
        <f t="shared" si="2"/>
        <v>45000</v>
      </c>
      <c r="R17" s="140">
        <f t="shared" si="2"/>
        <v>10000</v>
      </c>
      <c r="S17" s="13"/>
      <c r="T17" s="14"/>
      <c r="U17" s="14"/>
      <c r="V17" s="15"/>
      <c r="W17" s="15"/>
      <c r="X17" s="15"/>
    </row>
    <row r="18" spans="1:24" s="12" customFormat="1" ht="30">
      <c r="A18" s="9"/>
      <c r="B18" s="92" t="s">
        <v>70</v>
      </c>
      <c r="C18" s="72"/>
      <c r="D18" s="72"/>
      <c r="E18" s="71"/>
      <c r="F18" s="71"/>
      <c r="G18" s="124">
        <f aca="true" t="shared" si="3" ref="G18:P18">G67</f>
        <v>474000</v>
      </c>
      <c r="H18" s="140">
        <f t="shared" si="3"/>
        <v>182000</v>
      </c>
      <c r="I18" s="140">
        <f t="shared" si="3"/>
        <v>150000</v>
      </c>
      <c r="J18" s="140">
        <f t="shared" si="3"/>
        <v>142000</v>
      </c>
      <c r="K18" s="124">
        <f t="shared" si="3"/>
        <v>570250</v>
      </c>
      <c r="L18" s="71">
        <f t="shared" si="3"/>
        <v>250000</v>
      </c>
      <c r="M18" s="140">
        <f t="shared" si="3"/>
        <v>156000</v>
      </c>
      <c r="N18" s="140">
        <f t="shared" si="3"/>
        <v>164250</v>
      </c>
      <c r="O18" s="124">
        <f t="shared" si="3"/>
        <v>617800</v>
      </c>
      <c r="P18" s="140">
        <f t="shared" si="3"/>
        <v>285000</v>
      </c>
      <c r="Q18" s="140">
        <f>Q67</f>
        <v>160000</v>
      </c>
      <c r="R18" s="140">
        <f>R67</f>
        <v>172800</v>
      </c>
      <c r="S18" s="13"/>
      <c r="T18" s="14"/>
      <c r="U18" s="14"/>
      <c r="V18" s="15"/>
      <c r="W18" s="15"/>
      <c r="X18" s="15"/>
    </row>
    <row r="19" spans="1:24" s="12" customFormat="1" ht="15">
      <c r="A19" s="9"/>
      <c r="B19" s="92" t="s">
        <v>71</v>
      </c>
      <c r="C19" s="72"/>
      <c r="D19" s="72"/>
      <c r="E19" s="71"/>
      <c r="F19" s="71"/>
      <c r="G19" s="124">
        <f>G74</f>
        <v>192551</v>
      </c>
      <c r="H19" s="140">
        <f>H74</f>
        <v>24000</v>
      </c>
      <c r="I19" s="140">
        <f>I74</f>
        <v>167800</v>
      </c>
      <c r="J19" s="140">
        <f aca="true" t="shared" si="4" ref="J19:R19">J74</f>
        <v>751</v>
      </c>
      <c r="K19" s="124">
        <f t="shared" si="4"/>
        <v>158574</v>
      </c>
      <c r="L19" s="71">
        <f t="shared" si="4"/>
        <v>36750</v>
      </c>
      <c r="M19" s="140">
        <f t="shared" si="4"/>
        <v>121074</v>
      </c>
      <c r="N19" s="140">
        <f t="shared" si="4"/>
        <v>750</v>
      </c>
      <c r="O19" s="124">
        <f t="shared" si="4"/>
        <v>52537</v>
      </c>
      <c r="P19" s="140">
        <f t="shared" si="4"/>
        <v>0</v>
      </c>
      <c r="Q19" s="140">
        <f t="shared" si="4"/>
        <v>49633</v>
      </c>
      <c r="R19" s="140">
        <f t="shared" si="4"/>
        <v>2904</v>
      </c>
      <c r="S19" s="13"/>
      <c r="T19" s="14"/>
      <c r="U19" s="14"/>
      <c r="V19" s="15"/>
      <c r="W19" s="15"/>
      <c r="X19" s="15"/>
    </row>
    <row r="20" spans="1:24" s="12" customFormat="1" ht="30">
      <c r="A20" s="9"/>
      <c r="B20" s="92" t="s">
        <v>313</v>
      </c>
      <c r="C20" s="72"/>
      <c r="D20" s="72"/>
      <c r="E20" s="71"/>
      <c r="F20" s="71"/>
      <c r="G20" s="124">
        <f aca="true" t="shared" si="5" ref="G20:P20">G97</f>
        <v>68800</v>
      </c>
      <c r="H20" s="140">
        <f t="shared" si="5"/>
        <v>30000</v>
      </c>
      <c r="I20" s="140">
        <f t="shared" si="5"/>
        <v>38800</v>
      </c>
      <c r="J20" s="140">
        <f t="shared" si="5"/>
        <v>0</v>
      </c>
      <c r="K20" s="124">
        <f t="shared" si="5"/>
        <v>0</v>
      </c>
      <c r="L20" s="71">
        <f t="shared" si="5"/>
        <v>0</v>
      </c>
      <c r="M20" s="140">
        <f t="shared" si="5"/>
        <v>0</v>
      </c>
      <c r="N20" s="140">
        <f t="shared" si="5"/>
        <v>0</v>
      </c>
      <c r="O20" s="124">
        <f t="shared" si="5"/>
        <v>8029</v>
      </c>
      <c r="P20" s="140">
        <f t="shared" si="5"/>
        <v>0</v>
      </c>
      <c r="Q20" s="140">
        <f>Q97</f>
        <v>8029</v>
      </c>
      <c r="R20" s="140">
        <f>R97</f>
        <v>0</v>
      </c>
      <c r="S20" s="13"/>
      <c r="T20" s="14"/>
      <c r="U20" s="14"/>
      <c r="V20" s="15"/>
      <c r="W20" s="15"/>
      <c r="X20" s="15"/>
    </row>
    <row r="21" spans="1:24" s="12" customFormat="1" ht="30">
      <c r="A21" s="9"/>
      <c r="B21" s="92" t="s">
        <v>312</v>
      </c>
      <c r="C21" s="72"/>
      <c r="D21" s="72"/>
      <c r="E21" s="71"/>
      <c r="F21" s="71"/>
      <c r="G21" s="124">
        <f>G109</f>
        <v>593000</v>
      </c>
      <c r="H21" s="140">
        <f aca="true" t="shared" si="6" ref="H21:R21">H109</f>
        <v>313700</v>
      </c>
      <c r="I21" s="140">
        <f t="shared" si="6"/>
        <v>279300</v>
      </c>
      <c r="J21" s="140">
        <f t="shared" si="6"/>
        <v>0</v>
      </c>
      <c r="K21" s="124">
        <f t="shared" si="6"/>
        <v>728500</v>
      </c>
      <c r="L21" s="71">
        <f t="shared" si="6"/>
        <v>301500</v>
      </c>
      <c r="M21" s="140">
        <f t="shared" si="6"/>
        <v>427000</v>
      </c>
      <c r="N21" s="140">
        <f t="shared" si="6"/>
        <v>0</v>
      </c>
      <c r="O21" s="124">
        <f t="shared" si="6"/>
        <v>615000</v>
      </c>
      <c r="P21" s="140">
        <f t="shared" si="6"/>
        <v>307500</v>
      </c>
      <c r="Q21" s="140">
        <f t="shared" si="6"/>
        <v>307500</v>
      </c>
      <c r="R21" s="140">
        <f t="shared" si="6"/>
        <v>0</v>
      </c>
      <c r="S21" s="13"/>
      <c r="T21" s="14"/>
      <c r="U21" s="14"/>
      <c r="V21" s="15"/>
      <c r="W21" s="15"/>
      <c r="X21" s="15"/>
    </row>
    <row r="22" spans="1:24" s="12" customFormat="1" ht="15">
      <c r="A22" s="9"/>
      <c r="B22" s="92" t="s">
        <v>72</v>
      </c>
      <c r="C22" s="72"/>
      <c r="D22" s="72"/>
      <c r="E22" s="71"/>
      <c r="F22" s="71"/>
      <c r="G22" s="124">
        <f aca="true" t="shared" si="7" ref="G22:R22">G155</f>
        <v>62790</v>
      </c>
      <c r="H22" s="140">
        <f t="shared" si="7"/>
        <v>0</v>
      </c>
      <c r="I22" s="140">
        <f t="shared" si="7"/>
        <v>42790</v>
      </c>
      <c r="J22" s="140">
        <f t="shared" si="7"/>
        <v>20000</v>
      </c>
      <c r="K22" s="124">
        <f t="shared" si="7"/>
        <v>30000</v>
      </c>
      <c r="L22" s="71">
        <f t="shared" si="7"/>
        <v>0</v>
      </c>
      <c r="M22" s="140">
        <f t="shared" si="7"/>
        <v>30000</v>
      </c>
      <c r="N22" s="140">
        <f t="shared" si="7"/>
        <v>0</v>
      </c>
      <c r="O22" s="124">
        <f t="shared" si="7"/>
        <v>32853</v>
      </c>
      <c r="P22" s="140">
        <f t="shared" si="7"/>
        <v>0</v>
      </c>
      <c r="Q22" s="140">
        <f t="shared" si="7"/>
        <v>32853</v>
      </c>
      <c r="R22" s="140">
        <f t="shared" si="7"/>
        <v>0</v>
      </c>
      <c r="S22" s="13"/>
      <c r="T22" s="14"/>
      <c r="U22" s="14"/>
      <c r="V22" s="15"/>
      <c r="W22" s="15"/>
      <c r="X22" s="15"/>
    </row>
    <row r="23" spans="1:24" s="12" customFormat="1" ht="30">
      <c r="A23" s="9"/>
      <c r="B23" s="92" t="s">
        <v>73</v>
      </c>
      <c r="C23" s="72"/>
      <c r="D23" s="72"/>
      <c r="E23" s="71"/>
      <c r="F23" s="71"/>
      <c r="G23" s="125">
        <f>G168</f>
        <v>444597.69999999995</v>
      </c>
      <c r="H23" s="140">
        <f aca="true" t="shared" si="8" ref="H23:R23">H168</f>
        <v>101173</v>
      </c>
      <c r="I23" s="140">
        <f t="shared" si="8"/>
        <v>340000</v>
      </c>
      <c r="J23" s="140">
        <f t="shared" si="8"/>
        <v>3424.7</v>
      </c>
      <c r="K23" s="124">
        <f t="shared" si="8"/>
        <v>350503.6</v>
      </c>
      <c r="L23" s="71">
        <f t="shared" si="8"/>
        <v>0</v>
      </c>
      <c r="M23" s="140">
        <f t="shared" si="8"/>
        <v>346800</v>
      </c>
      <c r="N23" s="140">
        <f t="shared" si="8"/>
        <v>3703.6000000000004</v>
      </c>
      <c r="O23" s="124">
        <f t="shared" si="8"/>
        <v>361220.3</v>
      </c>
      <c r="P23" s="140">
        <f t="shared" si="8"/>
        <v>0</v>
      </c>
      <c r="Q23" s="140">
        <f t="shared" si="8"/>
        <v>357204</v>
      </c>
      <c r="R23" s="140">
        <f t="shared" si="8"/>
        <v>4016.3</v>
      </c>
      <c r="S23" s="13"/>
      <c r="T23" s="14"/>
      <c r="U23" s="14"/>
      <c r="V23" s="15"/>
      <c r="W23" s="15"/>
      <c r="X23" s="15"/>
    </row>
    <row r="24" spans="1:24" s="12" customFormat="1" ht="15">
      <c r="A24" s="9"/>
      <c r="B24" s="92" t="s">
        <v>74</v>
      </c>
      <c r="C24" s="72"/>
      <c r="D24" s="72"/>
      <c r="E24" s="71"/>
      <c r="F24" s="71"/>
      <c r="G24" s="124">
        <f>G237</f>
        <v>70200</v>
      </c>
      <c r="H24" s="140">
        <f aca="true" t="shared" si="9" ref="H24:R24">H237</f>
        <v>9200</v>
      </c>
      <c r="I24" s="140">
        <f t="shared" si="9"/>
        <v>61000</v>
      </c>
      <c r="J24" s="140">
        <f t="shared" si="9"/>
        <v>0</v>
      </c>
      <c r="K24" s="124">
        <f t="shared" si="9"/>
        <v>73905</v>
      </c>
      <c r="L24" s="71">
        <f t="shared" si="9"/>
        <v>2000</v>
      </c>
      <c r="M24" s="140">
        <f t="shared" si="9"/>
        <v>71905</v>
      </c>
      <c r="N24" s="140">
        <f t="shared" si="9"/>
        <v>0</v>
      </c>
      <c r="O24" s="124">
        <f t="shared" si="9"/>
        <v>70340</v>
      </c>
      <c r="P24" s="140">
        <f t="shared" si="9"/>
        <v>0</v>
      </c>
      <c r="Q24" s="140">
        <f t="shared" si="9"/>
        <v>70340</v>
      </c>
      <c r="R24" s="140">
        <f t="shared" si="9"/>
        <v>0</v>
      </c>
      <c r="S24" s="13"/>
      <c r="T24" s="14"/>
      <c r="U24" s="14"/>
      <c r="V24" s="15"/>
      <c r="W24" s="15"/>
      <c r="X24" s="15"/>
    </row>
    <row r="25" spans="1:24" s="12" customFormat="1" ht="15">
      <c r="A25" s="9"/>
      <c r="B25" s="114"/>
      <c r="C25" s="72"/>
      <c r="D25" s="72"/>
      <c r="E25" s="71"/>
      <c r="F25" s="71"/>
      <c r="G25" s="124"/>
      <c r="H25" s="140"/>
      <c r="I25" s="140"/>
      <c r="J25" s="140"/>
      <c r="K25" s="124"/>
      <c r="L25" s="71"/>
      <c r="M25" s="140"/>
      <c r="N25" s="140"/>
      <c r="O25" s="124"/>
      <c r="P25" s="140"/>
      <c r="Q25" s="140"/>
      <c r="R25" s="140"/>
      <c r="S25" s="13"/>
      <c r="T25" s="14"/>
      <c r="U25" s="14"/>
      <c r="V25" s="15"/>
      <c r="W25" s="15"/>
      <c r="X25" s="15"/>
    </row>
    <row r="26" spans="1:24" s="12" customFormat="1" ht="15">
      <c r="A26" s="9"/>
      <c r="B26" s="115" t="s">
        <v>75</v>
      </c>
      <c r="C26" s="72"/>
      <c r="D26" s="72"/>
      <c r="E26" s="71"/>
      <c r="F26" s="71"/>
      <c r="G26" s="124"/>
      <c r="H26" s="140"/>
      <c r="I26" s="140"/>
      <c r="J26" s="140"/>
      <c r="K26" s="124"/>
      <c r="L26" s="71"/>
      <c r="M26" s="140"/>
      <c r="N26" s="140"/>
      <c r="O26" s="124"/>
      <c r="P26" s="140"/>
      <c r="Q26" s="140"/>
      <c r="R26" s="140"/>
      <c r="S26" s="13"/>
      <c r="T26" s="14"/>
      <c r="U26" s="14"/>
      <c r="V26" s="15"/>
      <c r="W26" s="15"/>
      <c r="X26" s="15"/>
    </row>
    <row r="27" spans="1:24" s="20" customFormat="1" ht="26.25" customHeight="1">
      <c r="A27" s="16"/>
      <c r="B27" s="69" t="s">
        <v>76</v>
      </c>
      <c r="C27" s="69"/>
      <c r="D27" s="69"/>
      <c r="E27" s="70"/>
      <c r="F27" s="70"/>
      <c r="G27" s="124">
        <f>H27+I27+J27</f>
        <v>56441.7</v>
      </c>
      <c r="H27" s="124">
        <f>H29</f>
        <v>15000</v>
      </c>
      <c r="I27" s="124">
        <f>I29</f>
        <v>36105.1</v>
      </c>
      <c r="J27" s="124">
        <f>J29</f>
        <v>5336.6</v>
      </c>
      <c r="K27" s="124">
        <f>L27+M27+N27</f>
        <v>78100</v>
      </c>
      <c r="L27" s="70">
        <f aca="true" t="shared" si="10" ref="L27:R27">L29</f>
        <v>15600</v>
      </c>
      <c r="M27" s="124">
        <f t="shared" si="10"/>
        <v>59800</v>
      </c>
      <c r="N27" s="124">
        <f t="shared" si="10"/>
        <v>2700</v>
      </c>
      <c r="O27" s="124">
        <f>P27+Q27+R27</f>
        <v>140939.7</v>
      </c>
      <c r="P27" s="124">
        <f t="shared" si="10"/>
        <v>0</v>
      </c>
      <c r="Q27" s="124">
        <f t="shared" si="10"/>
        <v>135939.7</v>
      </c>
      <c r="R27" s="124">
        <f t="shared" si="10"/>
        <v>5000</v>
      </c>
      <c r="S27" s="17"/>
      <c r="T27" s="18"/>
      <c r="U27" s="18"/>
      <c r="V27" s="19"/>
      <c r="W27" s="19"/>
      <c r="X27" s="19"/>
    </row>
    <row r="28" spans="1:24" s="12" customFormat="1" ht="29.25" customHeight="1">
      <c r="A28" s="9"/>
      <c r="B28" s="116" t="s">
        <v>77</v>
      </c>
      <c r="C28" s="72"/>
      <c r="D28" s="72"/>
      <c r="E28" s="71"/>
      <c r="F28" s="71"/>
      <c r="G28" s="124"/>
      <c r="H28" s="140"/>
      <c r="I28" s="140"/>
      <c r="J28" s="140"/>
      <c r="K28" s="124"/>
      <c r="L28" s="71"/>
      <c r="M28" s="140"/>
      <c r="N28" s="140"/>
      <c r="O28" s="124"/>
      <c r="P28" s="140"/>
      <c r="Q28" s="140"/>
      <c r="R28" s="140"/>
      <c r="S28" s="13"/>
      <c r="T28" s="14"/>
      <c r="U28" s="14"/>
      <c r="V28" s="15"/>
      <c r="W28" s="15"/>
      <c r="X28" s="15"/>
    </row>
    <row r="29" spans="1:24" s="23" customFormat="1" ht="82.5" customHeight="1">
      <c r="A29" s="21"/>
      <c r="B29" s="100" t="s">
        <v>78</v>
      </c>
      <c r="C29" s="73"/>
      <c r="D29" s="73"/>
      <c r="E29" s="74"/>
      <c r="F29" s="74"/>
      <c r="G29" s="126">
        <f>H29+I29+J29</f>
        <v>56441.7</v>
      </c>
      <c r="H29" s="126">
        <f>H30</f>
        <v>15000</v>
      </c>
      <c r="I29" s="126">
        <f>I30</f>
        <v>36105.1</v>
      </c>
      <c r="J29" s="126">
        <f>J30</f>
        <v>5336.6</v>
      </c>
      <c r="K29" s="126">
        <f>L29+M29+N29</f>
        <v>78100</v>
      </c>
      <c r="L29" s="74">
        <f>L30</f>
        <v>15600</v>
      </c>
      <c r="M29" s="126">
        <f>M30</f>
        <v>59800</v>
      </c>
      <c r="N29" s="126">
        <f>N30</f>
        <v>2700</v>
      </c>
      <c r="O29" s="126">
        <f>P29+Q29+R29</f>
        <v>140939.7</v>
      </c>
      <c r="P29" s="126">
        <f>P30</f>
        <v>0</v>
      </c>
      <c r="Q29" s="126">
        <f>Q30</f>
        <v>135939.7</v>
      </c>
      <c r="R29" s="126">
        <f>R30</f>
        <v>5000</v>
      </c>
      <c r="S29" s="22"/>
      <c r="T29" s="22"/>
      <c r="U29" s="22"/>
      <c r="V29" s="22"/>
      <c r="W29" s="22"/>
      <c r="X29" s="22"/>
    </row>
    <row r="30" spans="1:24" s="12" customFormat="1" ht="62.25" customHeight="1">
      <c r="A30" s="9"/>
      <c r="B30" s="102" t="s">
        <v>79</v>
      </c>
      <c r="C30" s="75"/>
      <c r="D30" s="75"/>
      <c r="E30" s="76"/>
      <c r="F30" s="76"/>
      <c r="G30" s="127">
        <f>H30+I30+J30</f>
        <v>56441.7</v>
      </c>
      <c r="H30" s="130">
        <f>SUM(H33:H52)</f>
        <v>15000</v>
      </c>
      <c r="I30" s="130">
        <f aca="true" t="shared" si="11" ref="I30:R30">SUM(I33:I52)</f>
        <v>36105.1</v>
      </c>
      <c r="J30" s="130">
        <f t="shared" si="11"/>
        <v>5336.6</v>
      </c>
      <c r="K30" s="127">
        <f>L30+M30+N30</f>
        <v>78100</v>
      </c>
      <c r="L30" s="76">
        <f t="shared" si="11"/>
        <v>15600</v>
      </c>
      <c r="M30" s="130">
        <f t="shared" si="11"/>
        <v>59800</v>
      </c>
      <c r="N30" s="130">
        <f t="shared" si="11"/>
        <v>2700</v>
      </c>
      <c r="O30" s="127">
        <f>P30+Q30+R30</f>
        <v>140939.7</v>
      </c>
      <c r="P30" s="130">
        <f t="shared" si="11"/>
        <v>0</v>
      </c>
      <c r="Q30" s="130">
        <f t="shared" si="11"/>
        <v>135939.7</v>
      </c>
      <c r="R30" s="130">
        <f t="shared" si="11"/>
        <v>5000</v>
      </c>
      <c r="S30" s="24">
        <f>S33+S35</f>
        <v>490</v>
      </c>
      <c r="T30" s="24"/>
      <c r="U30" s="24">
        <f>U33+U35</f>
        <v>533</v>
      </c>
      <c r="V30" s="24"/>
      <c r="W30" s="24">
        <f>W33+W35</f>
        <v>598</v>
      </c>
      <c r="X30" s="15"/>
    </row>
    <row r="31" spans="1:24" s="12" customFormat="1" ht="20.25" customHeight="1">
      <c r="A31" s="9"/>
      <c r="B31" s="78" t="s">
        <v>80</v>
      </c>
      <c r="C31" s="72"/>
      <c r="D31" s="72"/>
      <c r="E31" s="71"/>
      <c r="F31" s="71"/>
      <c r="G31" s="124"/>
      <c r="H31" s="140"/>
      <c r="I31" s="140"/>
      <c r="J31" s="140"/>
      <c r="K31" s="124"/>
      <c r="L31" s="71"/>
      <c r="M31" s="140"/>
      <c r="N31" s="140"/>
      <c r="O31" s="124"/>
      <c r="P31" s="140"/>
      <c r="Q31" s="140"/>
      <c r="R31" s="140"/>
      <c r="S31" s="13"/>
      <c r="T31" s="14"/>
      <c r="U31" s="14"/>
      <c r="V31" s="15"/>
      <c r="W31" s="15"/>
      <c r="X31" s="15"/>
    </row>
    <row r="32" spans="1:24" s="12" customFormat="1" ht="25.5" customHeight="1">
      <c r="A32" s="9"/>
      <c r="B32" s="209" t="s">
        <v>81</v>
      </c>
      <c r="C32" s="75" t="s">
        <v>82</v>
      </c>
      <c r="D32" s="79">
        <v>1715.1</v>
      </c>
      <c r="E32" s="76"/>
      <c r="F32" s="76"/>
      <c r="G32" s="127"/>
      <c r="H32" s="130"/>
      <c r="I32" s="130"/>
      <c r="J32" s="130"/>
      <c r="K32" s="127"/>
      <c r="L32" s="76"/>
      <c r="M32" s="130"/>
      <c r="N32" s="130"/>
      <c r="O32" s="127"/>
      <c r="P32" s="130"/>
      <c r="Q32" s="130"/>
      <c r="R32" s="130"/>
      <c r="S32" s="15"/>
      <c r="T32" s="15"/>
      <c r="U32" s="15"/>
      <c r="V32" s="15"/>
      <c r="W32" s="15"/>
      <c r="X32" s="15"/>
    </row>
    <row r="33" spans="1:24" s="12" customFormat="1" ht="78" customHeight="1">
      <c r="A33" s="9"/>
      <c r="B33" s="209"/>
      <c r="C33" s="75">
        <v>2008</v>
      </c>
      <c r="D33" s="75" t="s">
        <v>83</v>
      </c>
      <c r="E33" s="80">
        <v>43285.1</v>
      </c>
      <c r="F33" s="76">
        <v>17605.1</v>
      </c>
      <c r="G33" s="127">
        <f>H33+I33</f>
        <v>17605.1</v>
      </c>
      <c r="H33" s="130">
        <v>15000</v>
      </c>
      <c r="I33" s="130">
        <v>2605.1</v>
      </c>
      <c r="J33" s="130"/>
      <c r="K33" s="127"/>
      <c r="L33" s="76"/>
      <c r="M33" s="130"/>
      <c r="N33" s="130"/>
      <c r="O33" s="127"/>
      <c r="P33" s="130"/>
      <c r="Q33" s="130"/>
      <c r="R33" s="130"/>
      <c r="S33" s="15">
        <v>210</v>
      </c>
      <c r="T33" s="15"/>
      <c r="U33" s="15">
        <v>221</v>
      </c>
      <c r="V33" s="15"/>
      <c r="W33" s="15">
        <v>248</v>
      </c>
      <c r="X33" s="15"/>
    </row>
    <row r="34" spans="1:24" s="12" customFormat="1" ht="26.25" customHeight="1">
      <c r="A34" s="9"/>
      <c r="B34" s="231" t="s">
        <v>84</v>
      </c>
      <c r="C34" s="75" t="s">
        <v>85</v>
      </c>
      <c r="D34" s="79">
        <v>450</v>
      </c>
      <c r="E34" s="76"/>
      <c r="F34" s="76"/>
      <c r="G34" s="127"/>
      <c r="H34" s="130"/>
      <c r="I34" s="130"/>
      <c r="J34" s="130"/>
      <c r="K34" s="127"/>
      <c r="L34" s="76"/>
      <c r="M34" s="130"/>
      <c r="N34" s="130"/>
      <c r="O34" s="127"/>
      <c r="P34" s="130"/>
      <c r="Q34" s="130"/>
      <c r="R34" s="130"/>
      <c r="S34" s="15"/>
      <c r="T34" s="15"/>
      <c r="U34" s="15"/>
      <c r="V34" s="15"/>
      <c r="W34" s="15"/>
      <c r="X34" s="15"/>
    </row>
    <row r="35" spans="1:24" s="12" customFormat="1" ht="72.75" customHeight="1">
      <c r="A35" s="9"/>
      <c r="B35" s="232"/>
      <c r="C35" s="75">
        <v>2010</v>
      </c>
      <c r="D35" s="75" t="s">
        <v>83</v>
      </c>
      <c r="E35" s="80">
        <v>12439.7</v>
      </c>
      <c r="F35" s="76">
        <v>12439.7</v>
      </c>
      <c r="G35" s="127"/>
      <c r="H35" s="130"/>
      <c r="I35" s="130"/>
      <c r="J35" s="130"/>
      <c r="K35" s="127"/>
      <c r="L35" s="76"/>
      <c r="M35" s="130"/>
      <c r="N35" s="130"/>
      <c r="O35" s="127">
        <f>P35+Q35+R35</f>
        <v>12439.7</v>
      </c>
      <c r="P35" s="130"/>
      <c r="Q35" s="130">
        <f>F35</f>
        <v>12439.7</v>
      </c>
      <c r="R35" s="130"/>
      <c r="S35" s="15">
        <v>280</v>
      </c>
      <c r="T35" s="15"/>
      <c r="U35" s="15">
        <v>312</v>
      </c>
      <c r="V35" s="15"/>
      <c r="W35" s="15">
        <v>350</v>
      </c>
      <c r="X35" s="15"/>
    </row>
    <row r="36" spans="1:24" s="12" customFormat="1" ht="34.5" customHeight="1">
      <c r="A36" s="9"/>
      <c r="B36" s="99" t="s">
        <v>86</v>
      </c>
      <c r="C36" s="75"/>
      <c r="D36" s="75"/>
      <c r="E36" s="76"/>
      <c r="F36" s="76"/>
      <c r="G36" s="127">
        <v>1000</v>
      </c>
      <c r="H36" s="130"/>
      <c r="I36" s="130">
        <v>1000</v>
      </c>
      <c r="J36" s="130"/>
      <c r="K36" s="127">
        <v>1000</v>
      </c>
      <c r="L36" s="76"/>
      <c r="M36" s="130">
        <v>1000</v>
      </c>
      <c r="N36" s="130"/>
      <c r="O36" s="127">
        <v>1000</v>
      </c>
      <c r="P36" s="130"/>
      <c r="Q36" s="130">
        <v>1000</v>
      </c>
      <c r="R36" s="130"/>
      <c r="S36" s="15"/>
      <c r="T36" s="15"/>
      <c r="U36" s="15"/>
      <c r="V36" s="15"/>
      <c r="W36" s="15"/>
      <c r="X36" s="15"/>
    </row>
    <row r="37" spans="1:24" s="12" customFormat="1" ht="15.75" customHeight="1">
      <c r="A37" s="9"/>
      <c r="B37" s="209" t="s">
        <v>87</v>
      </c>
      <c r="C37" s="75" t="s">
        <v>88</v>
      </c>
      <c r="D37" s="75">
        <v>200</v>
      </c>
      <c r="E37" s="76"/>
      <c r="F37" s="76"/>
      <c r="G37" s="127"/>
      <c r="H37" s="130"/>
      <c r="I37" s="130"/>
      <c r="J37" s="130"/>
      <c r="K37" s="127"/>
      <c r="L37" s="76"/>
      <c r="M37" s="130"/>
      <c r="N37" s="130"/>
      <c r="O37" s="127"/>
      <c r="P37" s="130"/>
      <c r="Q37" s="130"/>
      <c r="R37" s="130"/>
      <c r="S37" s="15"/>
      <c r="T37" s="15"/>
      <c r="U37" s="15"/>
      <c r="V37" s="15"/>
      <c r="W37" s="15"/>
      <c r="X37" s="15"/>
    </row>
    <row r="38" spans="1:24" s="12" customFormat="1" ht="63.75" customHeight="1">
      <c r="A38" s="9"/>
      <c r="B38" s="209"/>
      <c r="C38" s="75">
        <v>2008</v>
      </c>
      <c r="D38" s="75" t="s">
        <v>89</v>
      </c>
      <c r="E38" s="76">
        <v>60336.6</v>
      </c>
      <c r="F38" s="76">
        <v>32836.6</v>
      </c>
      <c r="G38" s="127">
        <v>32836.6</v>
      </c>
      <c r="H38" s="130"/>
      <c r="I38" s="130">
        <v>32500</v>
      </c>
      <c r="J38" s="130">
        <v>336.6</v>
      </c>
      <c r="K38" s="127"/>
      <c r="L38" s="76"/>
      <c r="M38" s="130"/>
      <c r="N38" s="130"/>
      <c r="O38" s="127"/>
      <c r="P38" s="130"/>
      <c r="Q38" s="130"/>
      <c r="R38" s="130"/>
      <c r="S38" s="15"/>
      <c r="T38" s="15">
        <v>878</v>
      </c>
      <c r="U38" s="15"/>
      <c r="V38" s="15">
        <v>983</v>
      </c>
      <c r="W38" s="15"/>
      <c r="X38" s="15">
        <v>1130</v>
      </c>
    </row>
    <row r="39" spans="1:24" s="12" customFormat="1" ht="15.75" customHeight="1">
      <c r="A39" s="9"/>
      <c r="B39" s="209" t="s">
        <v>90</v>
      </c>
      <c r="C39" s="75" t="s">
        <v>85</v>
      </c>
      <c r="D39" s="75">
        <v>320</v>
      </c>
      <c r="E39" s="76"/>
      <c r="F39" s="76"/>
      <c r="G39" s="127"/>
      <c r="H39" s="130"/>
      <c r="I39" s="130"/>
      <c r="J39" s="130"/>
      <c r="K39" s="127"/>
      <c r="L39" s="76"/>
      <c r="M39" s="130"/>
      <c r="N39" s="130"/>
      <c r="O39" s="127"/>
      <c r="P39" s="130"/>
      <c r="Q39" s="130"/>
      <c r="R39" s="130"/>
      <c r="S39" s="15"/>
      <c r="T39" s="15"/>
      <c r="U39" s="15"/>
      <c r="V39" s="15"/>
      <c r="W39" s="15"/>
      <c r="X39" s="15"/>
    </row>
    <row r="40" spans="1:24" s="12" customFormat="1" ht="56.25" customHeight="1">
      <c r="A40" s="9"/>
      <c r="B40" s="209"/>
      <c r="C40" s="75">
        <v>2011</v>
      </c>
      <c r="D40" s="75" t="s">
        <v>89</v>
      </c>
      <c r="E40" s="76">
        <v>78000</v>
      </c>
      <c r="F40" s="76">
        <v>78000</v>
      </c>
      <c r="G40" s="127"/>
      <c r="H40" s="130"/>
      <c r="I40" s="130"/>
      <c r="J40" s="130"/>
      <c r="K40" s="127">
        <v>36600</v>
      </c>
      <c r="L40" s="76">
        <v>15600</v>
      </c>
      <c r="M40" s="130">
        <v>20500</v>
      </c>
      <c r="N40" s="130">
        <v>500</v>
      </c>
      <c r="O40" s="127">
        <v>24500</v>
      </c>
      <c r="P40" s="130"/>
      <c r="Q40" s="130">
        <v>24000</v>
      </c>
      <c r="R40" s="130">
        <v>500</v>
      </c>
      <c r="S40" s="15"/>
      <c r="T40" s="15">
        <v>805</v>
      </c>
      <c r="U40" s="15"/>
      <c r="V40" s="15">
        <v>926</v>
      </c>
      <c r="W40" s="15"/>
      <c r="X40" s="15">
        <v>1065</v>
      </c>
    </row>
    <row r="41" spans="1:24" s="12" customFormat="1" ht="15.75" customHeight="1">
      <c r="A41" s="9"/>
      <c r="B41" s="209" t="s">
        <v>91</v>
      </c>
      <c r="C41" s="75" t="s">
        <v>96</v>
      </c>
      <c r="D41" s="75">
        <v>80</v>
      </c>
      <c r="E41" s="76"/>
      <c r="F41" s="76"/>
      <c r="G41" s="127"/>
      <c r="H41" s="130"/>
      <c r="I41" s="130"/>
      <c r="J41" s="130"/>
      <c r="K41" s="127"/>
      <c r="L41" s="76"/>
      <c r="M41" s="130"/>
      <c r="N41" s="130"/>
      <c r="O41" s="127"/>
      <c r="P41" s="130"/>
      <c r="Q41" s="130"/>
      <c r="R41" s="130"/>
      <c r="S41" s="15"/>
      <c r="T41" s="15"/>
      <c r="U41" s="15"/>
      <c r="V41" s="15"/>
      <c r="W41" s="15"/>
      <c r="X41" s="15"/>
    </row>
    <row r="42" spans="1:24" s="12" customFormat="1" ht="67.5" customHeight="1">
      <c r="A42" s="9"/>
      <c r="B42" s="209"/>
      <c r="C42" s="75">
        <v>2011</v>
      </c>
      <c r="D42" s="75" t="s">
        <v>89</v>
      </c>
      <c r="E42" s="76">
        <v>42000</v>
      </c>
      <c r="F42" s="76">
        <f>E42</f>
        <v>42000</v>
      </c>
      <c r="G42" s="127"/>
      <c r="H42" s="130"/>
      <c r="I42" s="130"/>
      <c r="J42" s="130"/>
      <c r="K42" s="127"/>
      <c r="L42" s="76"/>
      <c r="M42" s="130"/>
      <c r="N42" s="130"/>
      <c r="O42" s="127">
        <v>15000</v>
      </c>
      <c r="P42" s="130"/>
      <c r="Q42" s="130">
        <v>15000</v>
      </c>
      <c r="R42" s="130"/>
      <c r="S42" s="15"/>
      <c r="T42" s="15">
        <v>250</v>
      </c>
      <c r="U42" s="15"/>
      <c r="V42" s="15">
        <v>288</v>
      </c>
      <c r="W42" s="15"/>
      <c r="X42" s="15">
        <v>331</v>
      </c>
    </row>
    <row r="43" spans="1:24" s="12" customFormat="1" ht="15.75" customHeight="1">
      <c r="A43" s="9"/>
      <c r="B43" s="209" t="s">
        <v>92</v>
      </c>
      <c r="C43" s="75" t="s">
        <v>96</v>
      </c>
      <c r="D43" s="75">
        <v>400</v>
      </c>
      <c r="E43" s="76"/>
      <c r="F43" s="76"/>
      <c r="G43" s="127"/>
      <c r="H43" s="130"/>
      <c r="I43" s="130"/>
      <c r="J43" s="130"/>
      <c r="K43" s="127"/>
      <c r="L43" s="76"/>
      <c r="M43" s="130"/>
      <c r="N43" s="130"/>
      <c r="O43" s="127"/>
      <c r="P43" s="130"/>
      <c r="Q43" s="130"/>
      <c r="R43" s="130"/>
      <c r="S43" s="15"/>
      <c r="T43" s="15"/>
      <c r="U43" s="15"/>
      <c r="V43" s="15"/>
      <c r="W43" s="15"/>
      <c r="X43" s="15"/>
    </row>
    <row r="44" spans="1:24" s="12" customFormat="1" ht="66" customHeight="1">
      <c r="A44" s="9"/>
      <c r="B44" s="209"/>
      <c r="C44" s="75">
        <v>2011</v>
      </c>
      <c r="D44" s="75" t="s">
        <v>89</v>
      </c>
      <c r="E44" s="76">
        <v>82000</v>
      </c>
      <c r="F44" s="76">
        <v>82000</v>
      </c>
      <c r="G44" s="127">
        <v>1500</v>
      </c>
      <c r="H44" s="130"/>
      <c r="I44" s="130"/>
      <c r="J44" s="130">
        <v>1500</v>
      </c>
      <c r="K44" s="127"/>
      <c r="L44" s="76"/>
      <c r="M44" s="130"/>
      <c r="N44" s="130"/>
      <c r="O44" s="127">
        <f>P44+Q44+R44</f>
        <v>11000</v>
      </c>
      <c r="P44" s="130"/>
      <c r="Q44" s="130">
        <v>10000</v>
      </c>
      <c r="R44" s="130">
        <v>1000</v>
      </c>
      <c r="S44" s="15"/>
      <c r="T44" s="15">
        <v>1250</v>
      </c>
      <c r="U44" s="15"/>
      <c r="V44" s="15">
        <v>1438</v>
      </c>
      <c r="W44" s="15"/>
      <c r="X44" s="15">
        <v>1653</v>
      </c>
    </row>
    <row r="45" spans="1:24" s="12" customFormat="1" ht="18" customHeight="1">
      <c r="A45" s="9"/>
      <c r="B45" s="209" t="s">
        <v>93</v>
      </c>
      <c r="C45" s="75" t="s">
        <v>304</v>
      </c>
      <c r="D45" s="75">
        <v>240</v>
      </c>
      <c r="E45" s="76"/>
      <c r="F45" s="76"/>
      <c r="G45" s="127"/>
      <c r="H45" s="130"/>
      <c r="I45" s="130"/>
      <c r="J45" s="130"/>
      <c r="K45" s="127"/>
      <c r="L45" s="76"/>
      <c r="M45" s="130"/>
      <c r="N45" s="130"/>
      <c r="O45" s="127"/>
      <c r="P45" s="130"/>
      <c r="Q45" s="130"/>
      <c r="R45" s="130"/>
      <c r="S45" s="15"/>
      <c r="T45" s="15"/>
      <c r="U45" s="15"/>
      <c r="V45" s="15"/>
      <c r="W45" s="15"/>
      <c r="X45" s="15"/>
    </row>
    <row r="46" spans="1:24" s="12" customFormat="1" ht="65.25" customHeight="1">
      <c r="A46" s="9"/>
      <c r="B46" s="209"/>
      <c r="C46" s="75">
        <v>2011</v>
      </c>
      <c r="D46" s="75" t="s">
        <v>89</v>
      </c>
      <c r="E46" s="76">
        <v>63200</v>
      </c>
      <c r="F46" s="76">
        <f>E46</f>
        <v>63200</v>
      </c>
      <c r="G46" s="127">
        <v>1500</v>
      </c>
      <c r="H46" s="130"/>
      <c r="I46" s="130"/>
      <c r="J46" s="130">
        <v>1500</v>
      </c>
      <c r="K46" s="127">
        <v>11200</v>
      </c>
      <c r="L46" s="76"/>
      <c r="M46" s="130">
        <v>10000</v>
      </c>
      <c r="N46" s="130">
        <v>1200</v>
      </c>
      <c r="O46" s="127">
        <f>P46+Q46+R46</f>
        <v>26000</v>
      </c>
      <c r="P46" s="130"/>
      <c r="Q46" s="130">
        <v>25000</v>
      </c>
      <c r="R46" s="130">
        <v>1000</v>
      </c>
      <c r="S46" s="15"/>
      <c r="T46" s="15">
        <v>1211</v>
      </c>
      <c r="U46" s="15"/>
      <c r="V46" s="15">
        <v>1394</v>
      </c>
      <c r="W46" s="15"/>
      <c r="X46" s="15">
        <v>1602</v>
      </c>
    </row>
    <row r="47" spans="1:24" s="12" customFormat="1" ht="18.75" customHeight="1">
      <c r="A47" s="9"/>
      <c r="B47" s="209" t="s">
        <v>94</v>
      </c>
      <c r="C47" s="75" t="s">
        <v>96</v>
      </c>
      <c r="D47" s="75">
        <v>300</v>
      </c>
      <c r="E47" s="76"/>
      <c r="F47" s="76"/>
      <c r="G47" s="127"/>
      <c r="H47" s="130"/>
      <c r="I47" s="130"/>
      <c r="J47" s="130"/>
      <c r="K47" s="127"/>
      <c r="L47" s="76"/>
      <c r="M47" s="130"/>
      <c r="N47" s="130"/>
      <c r="O47" s="127"/>
      <c r="P47" s="130"/>
      <c r="Q47" s="130"/>
      <c r="R47" s="130"/>
      <c r="S47" s="15"/>
      <c r="T47" s="15"/>
      <c r="U47" s="15"/>
      <c r="V47" s="15"/>
      <c r="W47" s="15"/>
      <c r="X47" s="15"/>
    </row>
    <row r="48" spans="1:24" s="12" customFormat="1" ht="60" customHeight="1">
      <c r="A48" s="9"/>
      <c r="B48" s="209"/>
      <c r="C48" s="75">
        <v>2011</v>
      </c>
      <c r="D48" s="75" t="s">
        <v>89</v>
      </c>
      <c r="E48" s="76">
        <v>69200</v>
      </c>
      <c r="F48" s="76">
        <f>E48</f>
        <v>69200</v>
      </c>
      <c r="G48" s="127">
        <f>H48+I48+J48</f>
        <v>500</v>
      </c>
      <c r="H48" s="130"/>
      <c r="I48" s="130"/>
      <c r="J48" s="130">
        <v>500</v>
      </c>
      <c r="K48" s="127">
        <f>L48+M48+N48</f>
        <v>500</v>
      </c>
      <c r="L48" s="76"/>
      <c r="M48" s="130"/>
      <c r="N48" s="130">
        <v>500</v>
      </c>
      <c r="O48" s="127">
        <f>P48+Q48+R48</f>
        <v>10500</v>
      </c>
      <c r="P48" s="130"/>
      <c r="Q48" s="130">
        <v>10000</v>
      </c>
      <c r="R48" s="130">
        <v>500</v>
      </c>
      <c r="S48" s="15"/>
      <c r="T48" s="15">
        <v>1514</v>
      </c>
      <c r="U48" s="15"/>
      <c r="V48" s="15">
        <v>1741</v>
      </c>
      <c r="W48" s="15"/>
      <c r="X48" s="15">
        <v>2003</v>
      </c>
    </row>
    <row r="49" spans="1:35" s="12" customFormat="1" ht="38.25" customHeight="1">
      <c r="A49" s="9"/>
      <c r="B49" s="227" t="s">
        <v>95</v>
      </c>
      <c r="C49" s="81" t="s">
        <v>96</v>
      </c>
      <c r="D49" s="81">
        <v>200</v>
      </c>
      <c r="E49" s="82"/>
      <c r="F49" s="82"/>
      <c r="G49" s="128"/>
      <c r="H49" s="141"/>
      <c r="I49" s="141"/>
      <c r="J49" s="141"/>
      <c r="K49" s="128"/>
      <c r="L49" s="82"/>
      <c r="M49" s="141"/>
      <c r="N49" s="141"/>
      <c r="O49" s="128"/>
      <c r="P49" s="141"/>
      <c r="Q49" s="141"/>
      <c r="R49" s="141"/>
      <c r="S49" s="25"/>
      <c r="T49" s="25"/>
      <c r="U49" s="25"/>
      <c r="V49" s="25"/>
      <c r="W49" s="25"/>
      <c r="X49" s="2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2" customFormat="1" ht="43.5" customHeight="1">
      <c r="A50" s="9"/>
      <c r="B50" s="228"/>
      <c r="C50" s="81">
        <v>2011</v>
      </c>
      <c r="D50" s="81" t="s">
        <v>89</v>
      </c>
      <c r="E50" s="82">
        <v>72500</v>
      </c>
      <c r="F50" s="82"/>
      <c r="G50" s="128"/>
      <c r="H50" s="141"/>
      <c r="I50" s="141"/>
      <c r="J50" s="141"/>
      <c r="K50" s="128"/>
      <c r="L50" s="82"/>
      <c r="M50" s="141"/>
      <c r="N50" s="141"/>
      <c r="O50" s="128">
        <f>Q50+R50</f>
        <v>20000</v>
      </c>
      <c r="P50" s="141"/>
      <c r="Q50" s="141">
        <v>18500</v>
      </c>
      <c r="R50" s="141">
        <v>1500</v>
      </c>
      <c r="S50" s="25"/>
      <c r="T50" s="25">
        <v>1741</v>
      </c>
      <c r="U50" s="25"/>
      <c r="V50" s="25">
        <v>2003</v>
      </c>
      <c r="W50" s="25"/>
      <c r="X50" s="25">
        <v>2303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41" s="12" customFormat="1" ht="39" customHeight="1">
      <c r="A51" s="9"/>
      <c r="B51" s="227" t="s">
        <v>97</v>
      </c>
      <c r="C51" s="81" t="s">
        <v>304</v>
      </c>
      <c r="D51" s="81">
        <v>140</v>
      </c>
      <c r="E51" s="82"/>
      <c r="F51" s="82"/>
      <c r="G51" s="128"/>
      <c r="H51" s="141"/>
      <c r="I51" s="141"/>
      <c r="J51" s="141"/>
      <c r="K51" s="128"/>
      <c r="L51" s="82"/>
      <c r="M51" s="141"/>
      <c r="N51" s="141"/>
      <c r="O51" s="128"/>
      <c r="P51" s="141"/>
      <c r="Q51" s="141"/>
      <c r="R51" s="141"/>
      <c r="S51" s="25"/>
      <c r="T51" s="25"/>
      <c r="U51" s="25"/>
      <c r="V51" s="25"/>
      <c r="W51" s="25"/>
      <c r="X51" s="2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12" customFormat="1" ht="39" customHeight="1">
      <c r="A52" s="9"/>
      <c r="B52" s="228"/>
      <c r="C52" s="81">
        <v>2010</v>
      </c>
      <c r="D52" s="81" t="s">
        <v>89</v>
      </c>
      <c r="E52" s="82">
        <v>50800</v>
      </c>
      <c r="F52" s="82">
        <f>E52</f>
        <v>50800</v>
      </c>
      <c r="G52" s="128">
        <v>1500</v>
      </c>
      <c r="H52" s="141"/>
      <c r="I52" s="141"/>
      <c r="J52" s="141">
        <v>1500</v>
      </c>
      <c r="K52" s="128">
        <f>L52+M52+N52</f>
        <v>28800</v>
      </c>
      <c r="L52" s="82"/>
      <c r="M52" s="141">
        <v>28300</v>
      </c>
      <c r="N52" s="141">
        <v>500</v>
      </c>
      <c r="O52" s="128">
        <f>P52+Q52+R52</f>
        <v>20500</v>
      </c>
      <c r="P52" s="141"/>
      <c r="Q52" s="141">
        <v>20000</v>
      </c>
      <c r="R52" s="141">
        <v>500</v>
      </c>
      <c r="S52" s="25"/>
      <c r="T52" s="25">
        <v>615</v>
      </c>
      <c r="U52" s="25"/>
      <c r="V52" s="25">
        <v>707</v>
      </c>
      <c r="W52" s="25"/>
      <c r="X52" s="25">
        <v>813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24" s="12" customFormat="1" ht="15.75" customHeight="1">
      <c r="A53" s="9"/>
      <c r="B53" s="114"/>
      <c r="C53" s="72"/>
      <c r="D53" s="72"/>
      <c r="E53" s="71"/>
      <c r="F53" s="71"/>
      <c r="G53" s="124"/>
      <c r="H53" s="140"/>
      <c r="I53" s="140"/>
      <c r="J53" s="140"/>
      <c r="K53" s="124"/>
      <c r="L53" s="71"/>
      <c r="M53" s="140"/>
      <c r="N53" s="140"/>
      <c r="O53" s="124"/>
      <c r="P53" s="140"/>
      <c r="Q53" s="140"/>
      <c r="R53" s="140"/>
      <c r="S53" s="13"/>
      <c r="T53" s="14"/>
      <c r="U53" s="14"/>
      <c r="V53" s="15"/>
      <c r="W53" s="15"/>
      <c r="X53" s="15"/>
    </row>
    <row r="54" spans="1:24" s="12" customFormat="1" ht="22.5" customHeight="1">
      <c r="A54" s="9"/>
      <c r="B54" s="83" t="s">
        <v>98</v>
      </c>
      <c r="C54" s="75"/>
      <c r="D54" s="75"/>
      <c r="E54" s="76"/>
      <c r="F54" s="76"/>
      <c r="G54" s="127"/>
      <c r="H54" s="130"/>
      <c r="I54" s="130"/>
      <c r="J54" s="130"/>
      <c r="K54" s="127"/>
      <c r="L54" s="76"/>
      <c r="M54" s="130"/>
      <c r="N54" s="130"/>
      <c r="O54" s="127"/>
      <c r="P54" s="130"/>
      <c r="Q54" s="130"/>
      <c r="R54" s="130"/>
      <c r="S54" s="15"/>
      <c r="T54" s="15"/>
      <c r="U54" s="15"/>
      <c r="V54" s="15"/>
      <c r="W54" s="15"/>
      <c r="X54" s="15"/>
    </row>
    <row r="55" spans="1:30" s="29" customFormat="1" ht="15.75" customHeight="1">
      <c r="A55" s="26"/>
      <c r="B55" s="69" t="s">
        <v>76</v>
      </c>
      <c r="C55" s="84"/>
      <c r="D55" s="84"/>
      <c r="E55" s="85"/>
      <c r="F55" s="85"/>
      <c r="G55" s="129">
        <f>G56+G63</f>
        <v>223376.5</v>
      </c>
      <c r="H55" s="129">
        <f aca="true" t="shared" si="12" ref="H55:R55">H56+H63</f>
        <v>0</v>
      </c>
      <c r="I55" s="129">
        <f t="shared" si="12"/>
        <v>223376.5</v>
      </c>
      <c r="J55" s="129">
        <f t="shared" si="12"/>
        <v>0</v>
      </c>
      <c r="K55" s="129">
        <f t="shared" si="12"/>
        <v>211852.40000000002</v>
      </c>
      <c r="L55" s="85">
        <f t="shared" si="12"/>
        <v>0</v>
      </c>
      <c r="M55" s="129">
        <f t="shared" si="12"/>
        <v>210352.40000000002</v>
      </c>
      <c r="N55" s="129">
        <f t="shared" si="12"/>
        <v>1500</v>
      </c>
      <c r="O55" s="129">
        <f t="shared" si="12"/>
        <v>55000</v>
      </c>
      <c r="P55" s="129">
        <f t="shared" si="12"/>
        <v>0</v>
      </c>
      <c r="Q55" s="129">
        <f t="shared" si="12"/>
        <v>45000</v>
      </c>
      <c r="R55" s="129">
        <f t="shared" si="12"/>
        <v>10000</v>
      </c>
      <c r="S55" s="27">
        <f>SUM(S57)</f>
        <v>73325.8</v>
      </c>
      <c r="T55" s="27"/>
      <c r="U55" s="27" t="e">
        <f aca="true" t="shared" si="13" ref="U55:AD55">U56+U63</f>
        <v>#REF!</v>
      </c>
      <c r="V55" s="27" t="e">
        <f t="shared" si="13"/>
        <v>#REF!</v>
      </c>
      <c r="W55" s="27" t="e">
        <f t="shared" si="13"/>
        <v>#REF!</v>
      </c>
      <c r="X55" s="27" t="e">
        <f t="shared" si="13"/>
        <v>#REF!</v>
      </c>
      <c r="Y55" s="28" t="e">
        <f t="shared" si="13"/>
        <v>#REF!</v>
      </c>
      <c r="Z55" s="28" t="e">
        <f t="shared" si="13"/>
        <v>#REF!</v>
      </c>
      <c r="AA55" s="28" t="e">
        <f t="shared" si="13"/>
        <v>#REF!</v>
      </c>
      <c r="AB55" s="28">
        <f t="shared" si="13"/>
        <v>2079</v>
      </c>
      <c r="AC55" s="28">
        <f t="shared" si="13"/>
        <v>9655.9</v>
      </c>
      <c r="AD55" s="28">
        <f t="shared" si="13"/>
        <v>0</v>
      </c>
    </row>
    <row r="56" spans="1:30" s="34" customFormat="1" ht="67.5" customHeight="1">
      <c r="A56" s="30"/>
      <c r="B56" s="86" t="s">
        <v>310</v>
      </c>
      <c r="C56" s="87"/>
      <c r="D56" s="87"/>
      <c r="E56" s="74"/>
      <c r="F56" s="74"/>
      <c r="G56" s="126">
        <f>G57</f>
        <v>223376.5</v>
      </c>
      <c r="H56" s="126">
        <f>H57</f>
        <v>0</v>
      </c>
      <c r="I56" s="126">
        <f>I57</f>
        <v>223376.5</v>
      </c>
      <c r="J56" s="126">
        <f>J57</f>
        <v>0</v>
      </c>
      <c r="K56" s="127">
        <f>L56+M56+N56</f>
        <v>207352.40000000002</v>
      </c>
      <c r="L56" s="74">
        <f>L57</f>
        <v>0</v>
      </c>
      <c r="M56" s="126">
        <f>M57</f>
        <v>207352.40000000002</v>
      </c>
      <c r="N56" s="126">
        <f>N57</f>
        <v>0</v>
      </c>
      <c r="O56" s="127">
        <f>P56+Q56+R56</f>
        <v>35000</v>
      </c>
      <c r="P56" s="126">
        <f>P57</f>
        <v>0</v>
      </c>
      <c r="Q56" s="126">
        <f>Q57</f>
        <v>35000</v>
      </c>
      <c r="R56" s="126">
        <f>R57</f>
        <v>0</v>
      </c>
      <c r="S56" s="32"/>
      <c r="T56" s="32"/>
      <c r="U56" s="32" t="e">
        <f>U57+#REF!</f>
        <v>#REF!</v>
      </c>
      <c r="V56" s="32" t="e">
        <f>V57+#REF!</f>
        <v>#REF!</v>
      </c>
      <c r="W56" s="32" t="e">
        <f>W57+#REF!</f>
        <v>#REF!</v>
      </c>
      <c r="X56" s="32" t="e">
        <f>X57+#REF!</f>
        <v>#REF!</v>
      </c>
      <c r="Y56" s="32" t="e">
        <f>Y57+#REF!</f>
        <v>#REF!</v>
      </c>
      <c r="Z56" s="32" t="e">
        <f>Z57+#REF!</f>
        <v>#REF!</v>
      </c>
      <c r="AA56" s="32" t="e">
        <f>AA57+#REF!</f>
        <v>#REF!</v>
      </c>
      <c r="AB56" s="32"/>
      <c r="AC56" s="32"/>
      <c r="AD56" s="32"/>
    </row>
    <row r="57" spans="1:30" s="12" customFormat="1" ht="85.5" customHeight="1">
      <c r="A57" s="9"/>
      <c r="B57" s="88" t="s">
        <v>99</v>
      </c>
      <c r="C57" s="88"/>
      <c r="D57" s="88"/>
      <c r="E57" s="77"/>
      <c r="F57" s="77"/>
      <c r="G57" s="127">
        <f>H57+I57+J57</f>
        <v>223376.5</v>
      </c>
      <c r="H57" s="127">
        <f>SUM(H58:H62)</f>
        <v>0</v>
      </c>
      <c r="I57" s="127">
        <f>SUM(I58:I62)</f>
        <v>223376.5</v>
      </c>
      <c r="J57" s="127">
        <f>SUM(J58:J62)</f>
        <v>0</v>
      </c>
      <c r="K57" s="127">
        <f>L57+M57+N57</f>
        <v>207352.40000000002</v>
      </c>
      <c r="L57" s="77">
        <f>SUM(L58:L62)</f>
        <v>0</v>
      </c>
      <c r="M57" s="127">
        <f>SUM(M58:M62)</f>
        <v>207352.40000000002</v>
      </c>
      <c r="N57" s="127">
        <f>SUM(N58:N62)</f>
        <v>0</v>
      </c>
      <c r="O57" s="127">
        <f>P57+Q57+R57</f>
        <v>35000</v>
      </c>
      <c r="P57" s="127">
        <f>SUM(P58:P62)</f>
        <v>0</v>
      </c>
      <c r="Q57" s="127">
        <f>SUM(Q58:Q62)</f>
        <v>35000</v>
      </c>
      <c r="R57" s="127">
        <f>SUM(R58:R62)</f>
        <v>0</v>
      </c>
      <c r="S57" s="33">
        <f>SUM(S58:S62)</f>
        <v>73325.8</v>
      </c>
      <c r="T57" s="33"/>
      <c r="U57" s="33">
        <f>SUM(U58:U62)</f>
        <v>81123.5</v>
      </c>
      <c r="V57" s="33"/>
      <c r="W57" s="33">
        <f>SUM(W58:W62)</f>
        <v>96885.7</v>
      </c>
      <c r="X57" s="33"/>
      <c r="Y57" s="33">
        <f>SUM(Y58:Y62)</f>
        <v>7880.9</v>
      </c>
      <c r="Z57" s="33"/>
      <c r="AA57" s="33">
        <f>SUM(AA58:AA62)</f>
        <v>8590.2</v>
      </c>
      <c r="AB57" s="33"/>
      <c r="AC57" s="33"/>
      <c r="AD57" s="33"/>
    </row>
    <row r="58" spans="1:30" s="12" customFormat="1" ht="72" customHeight="1">
      <c r="A58" s="9"/>
      <c r="B58" s="89" t="s">
        <v>100</v>
      </c>
      <c r="C58" s="90" t="s">
        <v>218</v>
      </c>
      <c r="D58" s="90" t="s">
        <v>102</v>
      </c>
      <c r="E58" s="76">
        <v>259682.8</v>
      </c>
      <c r="F58" s="76">
        <f>181950.6-50000</f>
        <v>131950.6</v>
      </c>
      <c r="G58" s="127">
        <f>H58+I58+J58</f>
        <v>100000</v>
      </c>
      <c r="H58" s="130"/>
      <c r="I58" s="130">
        <v>100000</v>
      </c>
      <c r="J58" s="130"/>
      <c r="K58" s="127">
        <v>81950.1</v>
      </c>
      <c r="L58" s="76"/>
      <c r="M58" s="130">
        <v>81950.6</v>
      </c>
      <c r="N58" s="130"/>
      <c r="O58" s="127"/>
      <c r="P58" s="130"/>
      <c r="Q58" s="130"/>
      <c r="R58" s="130"/>
      <c r="S58" s="36">
        <v>15809.6</v>
      </c>
      <c r="T58" s="36"/>
      <c r="U58" s="36">
        <v>17390.6</v>
      </c>
      <c r="V58" s="36"/>
      <c r="W58" s="36">
        <v>19129.6</v>
      </c>
      <c r="X58" s="36"/>
      <c r="Y58" s="36"/>
      <c r="Z58" s="36"/>
      <c r="AA58" s="36"/>
      <c r="AB58" s="36"/>
      <c r="AC58" s="37"/>
      <c r="AD58" s="38"/>
    </row>
    <row r="59" spans="1:30" s="12" customFormat="1" ht="69" customHeight="1">
      <c r="A59" s="9"/>
      <c r="B59" s="89" t="s">
        <v>103</v>
      </c>
      <c r="C59" s="90" t="s">
        <v>240</v>
      </c>
      <c r="D59" s="90" t="s">
        <v>104</v>
      </c>
      <c r="E59" s="76">
        <v>162917.7</v>
      </c>
      <c r="F59" s="76">
        <v>130000</v>
      </c>
      <c r="G59" s="127">
        <f>H59+I59+J59</f>
        <v>30000</v>
      </c>
      <c r="H59" s="130"/>
      <c r="I59" s="130">
        <v>30000</v>
      </c>
      <c r="J59" s="130"/>
      <c r="K59" s="127"/>
      <c r="L59" s="76"/>
      <c r="M59" s="130">
        <v>30000</v>
      </c>
      <c r="N59" s="130"/>
      <c r="O59" s="127"/>
      <c r="P59" s="130"/>
      <c r="Q59" s="130">
        <v>30000</v>
      </c>
      <c r="R59" s="130"/>
      <c r="S59" s="36">
        <v>36076</v>
      </c>
      <c r="T59" s="36"/>
      <c r="U59" s="36">
        <v>40044.4</v>
      </c>
      <c r="V59" s="36"/>
      <c r="W59" s="36">
        <v>44048.8</v>
      </c>
      <c r="X59" s="36"/>
      <c r="Y59" s="36"/>
      <c r="Z59" s="36"/>
      <c r="AA59" s="36"/>
      <c r="AB59" s="36"/>
      <c r="AC59" s="37"/>
      <c r="AD59" s="38"/>
    </row>
    <row r="60" spans="1:30" s="12" customFormat="1" ht="71.25" customHeight="1">
      <c r="A60" s="9"/>
      <c r="B60" s="89" t="s">
        <v>105</v>
      </c>
      <c r="C60" s="90" t="s">
        <v>106</v>
      </c>
      <c r="D60" s="90" t="s">
        <v>107</v>
      </c>
      <c r="E60" s="76">
        <v>92001.8</v>
      </c>
      <c r="F60" s="76">
        <v>80401.8</v>
      </c>
      <c r="G60" s="127">
        <f>H60+I60+J60</f>
        <v>40000</v>
      </c>
      <c r="H60" s="130"/>
      <c r="I60" s="130">
        <v>40000</v>
      </c>
      <c r="J60" s="130"/>
      <c r="K60" s="127"/>
      <c r="L60" s="76"/>
      <c r="M60" s="130">
        <v>40401.8</v>
      </c>
      <c r="N60" s="130"/>
      <c r="O60" s="127"/>
      <c r="P60" s="130"/>
      <c r="Q60" s="130"/>
      <c r="R60" s="130"/>
      <c r="S60" s="36">
        <v>10413</v>
      </c>
      <c r="T60" s="36"/>
      <c r="U60" s="36">
        <v>11558.5</v>
      </c>
      <c r="V60" s="36"/>
      <c r="W60" s="36">
        <v>12945.9</v>
      </c>
      <c r="X60" s="36"/>
      <c r="Y60" s="36"/>
      <c r="Z60" s="36"/>
      <c r="AA60" s="36"/>
      <c r="AB60" s="36"/>
      <c r="AC60" s="37"/>
      <c r="AD60" s="38"/>
    </row>
    <row r="61" spans="1:30" s="12" customFormat="1" ht="65.25" customHeight="1">
      <c r="A61" s="9"/>
      <c r="B61" s="89" t="s">
        <v>108</v>
      </c>
      <c r="C61" s="90" t="s">
        <v>106</v>
      </c>
      <c r="D61" s="90" t="s">
        <v>109</v>
      </c>
      <c r="E61" s="76">
        <v>106376.5</v>
      </c>
      <c r="F61" s="76">
        <v>98376.5</v>
      </c>
      <c r="G61" s="127">
        <v>48376.5</v>
      </c>
      <c r="H61" s="130"/>
      <c r="I61" s="130">
        <v>48376.5</v>
      </c>
      <c r="J61" s="130"/>
      <c r="K61" s="127"/>
      <c r="L61" s="76"/>
      <c r="M61" s="130">
        <v>50000</v>
      </c>
      <c r="N61" s="130"/>
      <c r="O61" s="127"/>
      <c r="P61" s="130"/>
      <c r="Q61" s="130"/>
      <c r="R61" s="130"/>
      <c r="S61" s="36">
        <v>11027.2</v>
      </c>
      <c r="T61" s="36"/>
      <c r="U61" s="36">
        <v>12130</v>
      </c>
      <c r="V61" s="36"/>
      <c r="W61" s="36">
        <v>13464.2</v>
      </c>
      <c r="X61" s="36"/>
      <c r="Y61" s="36"/>
      <c r="Z61" s="36"/>
      <c r="AA61" s="36"/>
      <c r="AB61" s="36"/>
      <c r="AC61" s="37"/>
      <c r="AD61" s="38"/>
    </row>
    <row r="62" spans="1:30" s="12" customFormat="1" ht="73.5" customHeight="1">
      <c r="A62" s="9"/>
      <c r="B62" s="89" t="s">
        <v>110</v>
      </c>
      <c r="C62" s="90" t="s">
        <v>111</v>
      </c>
      <c r="D62" s="90" t="s">
        <v>112</v>
      </c>
      <c r="E62" s="76">
        <v>82169.19</v>
      </c>
      <c r="F62" s="76">
        <v>72525.69</v>
      </c>
      <c r="G62" s="127">
        <v>5000</v>
      </c>
      <c r="H62" s="130"/>
      <c r="I62" s="130">
        <v>5000</v>
      </c>
      <c r="J62" s="130"/>
      <c r="K62" s="127">
        <v>5000</v>
      </c>
      <c r="L62" s="76"/>
      <c r="M62" s="130">
        <v>5000</v>
      </c>
      <c r="N62" s="130"/>
      <c r="O62" s="127">
        <v>5000</v>
      </c>
      <c r="P62" s="130"/>
      <c r="Q62" s="130">
        <v>5000</v>
      </c>
      <c r="R62" s="130"/>
      <c r="S62" s="36"/>
      <c r="T62" s="36"/>
      <c r="U62" s="36"/>
      <c r="V62" s="36"/>
      <c r="W62" s="36">
        <v>7297.2</v>
      </c>
      <c r="X62" s="36"/>
      <c r="Y62" s="36">
        <v>7880.9</v>
      </c>
      <c r="Z62" s="36"/>
      <c r="AA62" s="36">
        <v>8590.2</v>
      </c>
      <c r="AB62" s="36"/>
      <c r="AC62" s="37"/>
      <c r="AD62" s="38"/>
    </row>
    <row r="63" spans="1:30" s="12" customFormat="1" ht="32.25" customHeight="1">
      <c r="A63" s="9"/>
      <c r="B63" s="91" t="s">
        <v>311</v>
      </c>
      <c r="C63" s="78"/>
      <c r="D63" s="78"/>
      <c r="E63" s="71"/>
      <c r="F63" s="70"/>
      <c r="G63" s="124">
        <f aca="true" t="shared" si="14" ref="G63:R63">G64</f>
        <v>0</v>
      </c>
      <c r="H63" s="124">
        <f t="shared" si="14"/>
        <v>0</v>
      </c>
      <c r="I63" s="124">
        <f t="shared" si="14"/>
        <v>0</v>
      </c>
      <c r="J63" s="124">
        <f t="shared" si="14"/>
        <v>0</v>
      </c>
      <c r="K63" s="124">
        <f t="shared" si="14"/>
        <v>4500</v>
      </c>
      <c r="L63" s="70">
        <f t="shared" si="14"/>
        <v>0</v>
      </c>
      <c r="M63" s="124">
        <f t="shared" si="14"/>
        <v>3000</v>
      </c>
      <c r="N63" s="124">
        <f t="shared" si="14"/>
        <v>1500</v>
      </c>
      <c r="O63" s="124">
        <f t="shared" si="14"/>
        <v>20000</v>
      </c>
      <c r="P63" s="124">
        <f t="shared" si="14"/>
        <v>0</v>
      </c>
      <c r="Q63" s="124">
        <f t="shared" si="14"/>
        <v>10000</v>
      </c>
      <c r="R63" s="124">
        <f t="shared" si="14"/>
        <v>10000</v>
      </c>
      <c r="S63" s="39"/>
      <c r="T63" s="39"/>
      <c r="U63" s="39"/>
      <c r="V63" s="39"/>
      <c r="W63" s="39"/>
      <c r="X63" s="39">
        <v>1657</v>
      </c>
      <c r="Y63" s="39"/>
      <c r="Z63" s="39">
        <v>10058.4</v>
      </c>
      <c r="AA63" s="39">
        <v>8858.6</v>
      </c>
      <c r="AB63" s="39">
        <v>2079</v>
      </c>
      <c r="AC63" s="39">
        <v>9655.9</v>
      </c>
      <c r="AD63" s="39"/>
    </row>
    <row r="64" spans="1:30" s="12" customFormat="1" ht="102" customHeight="1">
      <c r="A64" s="9"/>
      <c r="B64" s="88" t="s">
        <v>99</v>
      </c>
      <c r="C64" s="88"/>
      <c r="D64" s="88"/>
      <c r="E64" s="77"/>
      <c r="F64" s="77"/>
      <c r="G64" s="127">
        <f>H64+I64+J64</f>
        <v>0</v>
      </c>
      <c r="H64" s="127">
        <f>H65</f>
        <v>0</v>
      </c>
      <c r="I64" s="127">
        <f>I65</f>
        <v>0</v>
      </c>
      <c r="J64" s="127">
        <f>J65</f>
        <v>0</v>
      </c>
      <c r="K64" s="127">
        <f>L64+M64+N64</f>
        <v>4500</v>
      </c>
      <c r="L64" s="77">
        <f>L65</f>
        <v>0</v>
      </c>
      <c r="M64" s="127">
        <f>M65</f>
        <v>3000</v>
      </c>
      <c r="N64" s="127">
        <f>N65</f>
        <v>1500</v>
      </c>
      <c r="O64" s="127">
        <f>P64+Q64+R64</f>
        <v>20000</v>
      </c>
      <c r="P64" s="127">
        <f>P65</f>
        <v>0</v>
      </c>
      <c r="Q64" s="127">
        <f>Q65</f>
        <v>10000</v>
      </c>
      <c r="R64" s="127">
        <f>R65</f>
        <v>10000</v>
      </c>
      <c r="S64" s="33"/>
      <c r="T64" s="33"/>
      <c r="U64" s="33"/>
      <c r="V64" s="33"/>
      <c r="W64" s="33"/>
      <c r="X64" s="33"/>
      <c r="Y64" s="40"/>
      <c r="Z64" s="40">
        <v>8202.4</v>
      </c>
      <c r="AA64" s="40">
        <v>8858.6</v>
      </c>
      <c r="AB64" s="40"/>
      <c r="AC64" s="35">
        <v>9655.9</v>
      </c>
      <c r="AD64" s="41"/>
    </row>
    <row r="65" spans="1:30" s="12" customFormat="1" ht="84.75" customHeight="1">
      <c r="A65" s="9"/>
      <c r="B65" s="92" t="s">
        <v>113</v>
      </c>
      <c r="C65" s="92" t="s">
        <v>225</v>
      </c>
      <c r="D65" s="92" t="s">
        <v>115</v>
      </c>
      <c r="E65" s="76">
        <v>40000</v>
      </c>
      <c r="F65" s="76">
        <v>40000</v>
      </c>
      <c r="G65" s="127"/>
      <c r="H65" s="130"/>
      <c r="I65" s="130"/>
      <c r="J65" s="130"/>
      <c r="K65" s="127">
        <v>4500</v>
      </c>
      <c r="L65" s="76"/>
      <c r="M65" s="130">
        <v>3000</v>
      </c>
      <c r="N65" s="130">
        <v>1500</v>
      </c>
      <c r="O65" s="127">
        <v>20000</v>
      </c>
      <c r="P65" s="130"/>
      <c r="Q65" s="130">
        <v>10000</v>
      </c>
      <c r="R65" s="130">
        <v>10000</v>
      </c>
      <c r="S65" s="36"/>
      <c r="T65" s="36"/>
      <c r="U65" s="36"/>
      <c r="V65" s="36"/>
      <c r="W65" s="36"/>
      <c r="X65" s="36">
        <v>1657</v>
      </c>
      <c r="Y65" s="42"/>
      <c r="Z65" s="42">
        <v>1856</v>
      </c>
      <c r="AA65" s="42"/>
      <c r="AB65" s="42">
        <v>2079</v>
      </c>
      <c r="AC65" s="37"/>
      <c r="AD65" s="38"/>
    </row>
    <row r="66" spans="1:24" s="12" customFormat="1" ht="33.75" customHeight="1">
      <c r="A66" s="9"/>
      <c r="B66" s="93" t="s">
        <v>116</v>
      </c>
      <c r="C66" s="72"/>
      <c r="D66" s="72"/>
      <c r="E66" s="71"/>
      <c r="F66" s="71"/>
      <c r="G66" s="124"/>
      <c r="H66" s="140"/>
      <c r="I66" s="140"/>
      <c r="J66" s="140"/>
      <c r="K66" s="124"/>
      <c r="L66" s="71"/>
      <c r="M66" s="140"/>
      <c r="N66" s="140"/>
      <c r="O66" s="124"/>
      <c r="P66" s="140"/>
      <c r="Q66" s="140"/>
      <c r="R66" s="140"/>
      <c r="S66" s="13"/>
      <c r="T66" s="14"/>
      <c r="U66" s="14"/>
      <c r="V66" s="15"/>
      <c r="W66" s="15"/>
      <c r="X66" s="15"/>
    </row>
    <row r="67" spans="1:24" s="12" customFormat="1" ht="26.25" customHeight="1">
      <c r="A67" s="9"/>
      <c r="B67" s="84" t="s">
        <v>117</v>
      </c>
      <c r="C67" s="72"/>
      <c r="D67" s="72"/>
      <c r="E67" s="71"/>
      <c r="F67" s="71"/>
      <c r="G67" s="124">
        <f>G68</f>
        <v>474000</v>
      </c>
      <c r="H67" s="140">
        <f aca="true" t="shared" si="15" ref="H67:R67">H68</f>
        <v>182000</v>
      </c>
      <c r="I67" s="140">
        <f t="shared" si="15"/>
        <v>150000</v>
      </c>
      <c r="J67" s="140">
        <f t="shared" si="15"/>
        <v>142000</v>
      </c>
      <c r="K67" s="124">
        <f t="shared" si="15"/>
        <v>570250</v>
      </c>
      <c r="L67" s="71">
        <f t="shared" si="15"/>
        <v>250000</v>
      </c>
      <c r="M67" s="140">
        <f t="shared" si="15"/>
        <v>156000</v>
      </c>
      <c r="N67" s="140">
        <f t="shared" si="15"/>
        <v>164250</v>
      </c>
      <c r="O67" s="124">
        <f t="shared" si="15"/>
        <v>617800</v>
      </c>
      <c r="P67" s="140">
        <f t="shared" si="15"/>
        <v>285000</v>
      </c>
      <c r="Q67" s="140">
        <f t="shared" si="15"/>
        <v>160000</v>
      </c>
      <c r="R67" s="140">
        <f t="shared" si="15"/>
        <v>172800</v>
      </c>
      <c r="S67" s="13"/>
      <c r="T67" s="14"/>
      <c r="U67" s="14"/>
      <c r="V67" s="15"/>
      <c r="W67" s="15"/>
      <c r="X67" s="15"/>
    </row>
    <row r="68" spans="1:24" s="12" customFormat="1" ht="96.75" customHeight="1">
      <c r="A68" s="9"/>
      <c r="B68" s="88" t="s">
        <v>118</v>
      </c>
      <c r="C68" s="72"/>
      <c r="D68" s="72"/>
      <c r="E68" s="71"/>
      <c r="F68" s="71"/>
      <c r="G68" s="124">
        <f>G70</f>
        <v>474000</v>
      </c>
      <c r="H68" s="140">
        <f aca="true" t="shared" si="16" ref="H68:R68">H70</f>
        <v>182000</v>
      </c>
      <c r="I68" s="140">
        <f t="shared" si="16"/>
        <v>150000</v>
      </c>
      <c r="J68" s="140">
        <f t="shared" si="16"/>
        <v>142000</v>
      </c>
      <c r="K68" s="124">
        <f t="shared" si="16"/>
        <v>570250</v>
      </c>
      <c r="L68" s="71">
        <f t="shared" si="16"/>
        <v>250000</v>
      </c>
      <c r="M68" s="140">
        <f t="shared" si="16"/>
        <v>156000</v>
      </c>
      <c r="N68" s="140">
        <f t="shared" si="16"/>
        <v>164250</v>
      </c>
      <c r="O68" s="124">
        <f t="shared" si="16"/>
        <v>617800</v>
      </c>
      <c r="P68" s="140">
        <f t="shared" si="16"/>
        <v>285000</v>
      </c>
      <c r="Q68" s="140">
        <f t="shared" si="16"/>
        <v>160000</v>
      </c>
      <c r="R68" s="140">
        <f t="shared" si="16"/>
        <v>172800</v>
      </c>
      <c r="S68" s="13"/>
      <c r="T68" s="14"/>
      <c r="U68" s="14"/>
      <c r="V68" s="15"/>
      <c r="W68" s="15"/>
      <c r="X68" s="15"/>
    </row>
    <row r="69" spans="1:24" s="12" customFormat="1" ht="15.75" customHeight="1">
      <c r="A69" s="9"/>
      <c r="B69" s="117" t="s">
        <v>77</v>
      </c>
      <c r="C69" s="72"/>
      <c r="D69" s="72"/>
      <c r="E69" s="71"/>
      <c r="F69" s="71"/>
      <c r="G69" s="124"/>
      <c r="H69" s="140"/>
      <c r="I69" s="140"/>
      <c r="J69" s="140"/>
      <c r="K69" s="124"/>
      <c r="L69" s="71"/>
      <c r="M69" s="140"/>
      <c r="N69" s="140"/>
      <c r="O69" s="124"/>
      <c r="P69" s="140"/>
      <c r="Q69" s="140"/>
      <c r="R69" s="140"/>
      <c r="S69" s="13"/>
      <c r="T69" s="14"/>
      <c r="U69" s="14"/>
      <c r="V69" s="15"/>
      <c r="W69" s="15"/>
      <c r="X69" s="15"/>
    </row>
    <row r="70" spans="1:25" s="23" customFormat="1" ht="66.75" customHeight="1">
      <c r="A70" s="21"/>
      <c r="B70" s="94" t="s">
        <v>119</v>
      </c>
      <c r="C70" s="95" t="s">
        <v>120</v>
      </c>
      <c r="D70" s="95"/>
      <c r="E70" s="96"/>
      <c r="F70" s="74">
        <f>SUM(G70+K70+O70)</f>
        <v>1662050</v>
      </c>
      <c r="G70" s="126">
        <f>SUM(H70:J70)</f>
        <v>474000</v>
      </c>
      <c r="H70" s="126">
        <v>182000</v>
      </c>
      <c r="I70" s="126">
        <v>150000</v>
      </c>
      <c r="J70" s="126">
        <v>142000</v>
      </c>
      <c r="K70" s="126">
        <f>SUM(L70:N70)</f>
        <v>570250</v>
      </c>
      <c r="L70" s="74">
        <v>250000</v>
      </c>
      <c r="M70" s="126">
        <v>156000</v>
      </c>
      <c r="N70" s="126">
        <v>164250</v>
      </c>
      <c r="O70" s="126">
        <f>SUM(P70:R70)</f>
        <v>617800</v>
      </c>
      <c r="P70" s="126">
        <v>285000</v>
      </c>
      <c r="Q70" s="126">
        <v>160000</v>
      </c>
      <c r="R70" s="126">
        <v>172800</v>
      </c>
      <c r="S70" s="22" t="s">
        <v>121</v>
      </c>
      <c r="T70" s="22" t="s">
        <v>121</v>
      </c>
      <c r="U70" s="22" t="s">
        <v>121</v>
      </c>
      <c r="V70" s="22" t="s">
        <v>121</v>
      </c>
      <c r="W70" s="22" t="s">
        <v>121</v>
      </c>
      <c r="X70" s="22" t="s">
        <v>121</v>
      </c>
      <c r="Y70" s="43"/>
    </row>
    <row r="71" spans="1:24" s="12" customFormat="1" ht="15">
      <c r="A71" s="9"/>
      <c r="B71" s="114"/>
      <c r="C71" s="72"/>
      <c r="D71" s="72"/>
      <c r="E71" s="71"/>
      <c r="F71" s="71"/>
      <c r="G71" s="124"/>
      <c r="H71" s="140"/>
      <c r="I71" s="140"/>
      <c r="J71" s="140"/>
      <c r="K71" s="124"/>
      <c r="L71" s="71"/>
      <c r="M71" s="140"/>
      <c r="N71" s="140"/>
      <c r="O71" s="124"/>
      <c r="P71" s="140"/>
      <c r="Q71" s="140"/>
      <c r="R71" s="140"/>
      <c r="S71" s="13"/>
      <c r="T71" s="14"/>
      <c r="U71" s="14"/>
      <c r="V71" s="15"/>
      <c r="W71" s="15"/>
      <c r="X71" s="15"/>
    </row>
    <row r="72" spans="1:24" s="12" customFormat="1" ht="15">
      <c r="A72" s="9"/>
      <c r="B72" s="115" t="s">
        <v>122</v>
      </c>
      <c r="C72" s="72"/>
      <c r="D72" s="72"/>
      <c r="E72" s="71"/>
      <c r="F72" s="71"/>
      <c r="G72" s="124"/>
      <c r="H72" s="140"/>
      <c r="I72" s="140"/>
      <c r="J72" s="140"/>
      <c r="K72" s="124"/>
      <c r="L72" s="71"/>
      <c r="M72" s="140"/>
      <c r="N72" s="140"/>
      <c r="O72" s="124"/>
      <c r="P72" s="140"/>
      <c r="Q72" s="140"/>
      <c r="R72" s="140"/>
      <c r="S72" s="13"/>
      <c r="T72" s="14"/>
      <c r="U72" s="14"/>
      <c r="V72" s="15"/>
      <c r="W72" s="15"/>
      <c r="X72" s="15"/>
    </row>
    <row r="73" spans="1:24" s="12" customFormat="1" ht="15">
      <c r="A73" s="9"/>
      <c r="B73" s="115"/>
      <c r="C73" s="72"/>
      <c r="D73" s="72"/>
      <c r="E73" s="71"/>
      <c r="F73" s="71"/>
      <c r="G73" s="124"/>
      <c r="H73" s="140"/>
      <c r="I73" s="140"/>
      <c r="J73" s="140"/>
      <c r="K73" s="124"/>
      <c r="L73" s="71"/>
      <c r="M73" s="140"/>
      <c r="N73" s="140"/>
      <c r="O73" s="124"/>
      <c r="P73" s="140"/>
      <c r="Q73" s="140"/>
      <c r="R73" s="140"/>
      <c r="S73" s="13"/>
      <c r="T73" s="14"/>
      <c r="U73" s="14"/>
      <c r="V73" s="15"/>
      <c r="W73" s="15"/>
      <c r="X73" s="15"/>
    </row>
    <row r="74" spans="1:24" s="12" customFormat="1" ht="14.25">
      <c r="A74" s="9"/>
      <c r="B74" s="69" t="s">
        <v>123</v>
      </c>
      <c r="C74" s="69"/>
      <c r="D74" s="69"/>
      <c r="E74" s="97"/>
      <c r="F74" s="70"/>
      <c r="G74" s="127">
        <f>G77+G85</f>
        <v>192551</v>
      </c>
      <c r="H74" s="127">
        <f>H77+H85</f>
        <v>24000</v>
      </c>
      <c r="I74" s="127">
        <f>I77+I85</f>
        <v>167800</v>
      </c>
      <c r="J74" s="127">
        <f>J77+J85</f>
        <v>751</v>
      </c>
      <c r="K74" s="127">
        <f aca="true" t="shared" si="17" ref="K74:R74">K77+K85</f>
        <v>158574</v>
      </c>
      <c r="L74" s="77">
        <f t="shared" si="17"/>
        <v>36750</v>
      </c>
      <c r="M74" s="127">
        <f t="shared" si="17"/>
        <v>121074</v>
      </c>
      <c r="N74" s="127">
        <f t="shared" si="17"/>
        <v>750</v>
      </c>
      <c r="O74" s="127">
        <f t="shared" si="17"/>
        <v>52537</v>
      </c>
      <c r="P74" s="127">
        <f t="shared" si="17"/>
        <v>0</v>
      </c>
      <c r="Q74" s="127">
        <f t="shared" si="17"/>
        <v>49633</v>
      </c>
      <c r="R74" s="127">
        <f t="shared" si="17"/>
        <v>2904</v>
      </c>
      <c r="S74" s="44"/>
      <c r="T74" s="44"/>
      <c r="U74" s="44"/>
      <c r="V74" s="44"/>
      <c r="W74" s="44"/>
      <c r="X74" s="44"/>
    </row>
    <row r="75" spans="1:24" s="12" customFormat="1" ht="22.5" customHeight="1">
      <c r="A75" s="9"/>
      <c r="B75" s="118" t="s">
        <v>80</v>
      </c>
      <c r="C75" s="75"/>
      <c r="D75" s="75"/>
      <c r="E75" s="76"/>
      <c r="F75" s="76"/>
      <c r="G75" s="127"/>
      <c r="H75" s="130"/>
      <c r="I75" s="130"/>
      <c r="J75" s="130"/>
      <c r="K75" s="127"/>
      <c r="L75" s="76"/>
      <c r="M75" s="130"/>
      <c r="N75" s="130"/>
      <c r="O75" s="127"/>
      <c r="P75" s="130"/>
      <c r="Q75" s="130"/>
      <c r="R75" s="130"/>
      <c r="S75" s="15"/>
      <c r="T75" s="15"/>
      <c r="U75" s="15"/>
      <c r="V75" s="15"/>
      <c r="W75" s="15"/>
      <c r="X75" s="15"/>
    </row>
    <row r="76" spans="1:24" s="12" customFormat="1" ht="24" customHeight="1">
      <c r="A76" s="9"/>
      <c r="B76" s="117" t="s">
        <v>77</v>
      </c>
      <c r="C76" s="98"/>
      <c r="D76" s="98"/>
      <c r="E76" s="77"/>
      <c r="F76" s="77"/>
      <c r="G76" s="127"/>
      <c r="H76" s="127"/>
      <c r="I76" s="127"/>
      <c r="J76" s="127"/>
      <c r="K76" s="127"/>
      <c r="L76" s="77"/>
      <c r="M76" s="127"/>
      <c r="N76" s="127"/>
      <c r="O76" s="127"/>
      <c r="P76" s="127"/>
      <c r="Q76" s="127"/>
      <c r="R76" s="127"/>
      <c r="S76" s="19"/>
      <c r="T76" s="19"/>
      <c r="U76" s="19"/>
      <c r="V76" s="19"/>
      <c r="W76" s="19"/>
      <c r="X76" s="19"/>
    </row>
    <row r="77" spans="1:24" s="20" customFormat="1" ht="57">
      <c r="A77" s="16"/>
      <c r="B77" s="88" t="s">
        <v>124</v>
      </c>
      <c r="C77" s="98"/>
      <c r="D77" s="98"/>
      <c r="E77" s="77"/>
      <c r="F77" s="77"/>
      <c r="G77" s="127">
        <f>G78+G81</f>
        <v>67800</v>
      </c>
      <c r="H77" s="127">
        <f aca="true" t="shared" si="18" ref="H77:R77">H78+H81</f>
        <v>24000</v>
      </c>
      <c r="I77" s="127">
        <f t="shared" si="18"/>
        <v>43800</v>
      </c>
      <c r="J77" s="127">
        <f t="shared" si="18"/>
        <v>0</v>
      </c>
      <c r="K77" s="127">
        <f t="shared" si="18"/>
        <v>95700</v>
      </c>
      <c r="L77" s="77">
        <f t="shared" si="18"/>
        <v>33000</v>
      </c>
      <c r="M77" s="127">
        <f t="shared" si="18"/>
        <v>62700</v>
      </c>
      <c r="N77" s="127">
        <f t="shared" si="18"/>
        <v>0</v>
      </c>
      <c r="O77" s="127">
        <f t="shared" si="18"/>
        <v>0</v>
      </c>
      <c r="P77" s="127">
        <f t="shared" si="18"/>
        <v>0</v>
      </c>
      <c r="Q77" s="127">
        <f t="shared" si="18"/>
        <v>0</v>
      </c>
      <c r="R77" s="127">
        <f t="shared" si="18"/>
        <v>0</v>
      </c>
      <c r="S77" s="19"/>
      <c r="T77" s="19"/>
      <c r="U77" s="19"/>
      <c r="V77" s="19"/>
      <c r="W77" s="19"/>
      <c r="X77" s="19"/>
    </row>
    <row r="78" spans="1:24" s="23" customFormat="1" ht="35.25" customHeight="1">
      <c r="A78" s="21"/>
      <c r="B78" s="100" t="s">
        <v>125</v>
      </c>
      <c r="C78" s="73"/>
      <c r="D78" s="73"/>
      <c r="E78" s="74"/>
      <c r="F78" s="74"/>
      <c r="G78" s="126">
        <f>G79</f>
        <v>37800</v>
      </c>
      <c r="H78" s="126">
        <f aca="true" t="shared" si="19" ref="H78:R79">H79</f>
        <v>12000</v>
      </c>
      <c r="I78" s="126">
        <f t="shared" si="19"/>
        <v>25800</v>
      </c>
      <c r="J78" s="126">
        <f t="shared" si="19"/>
        <v>0</v>
      </c>
      <c r="K78" s="126">
        <f t="shared" si="19"/>
        <v>63000</v>
      </c>
      <c r="L78" s="74">
        <f t="shared" si="19"/>
        <v>20000</v>
      </c>
      <c r="M78" s="126">
        <f t="shared" si="19"/>
        <v>43000</v>
      </c>
      <c r="N78" s="126">
        <f t="shared" si="19"/>
        <v>0</v>
      </c>
      <c r="O78" s="126">
        <f t="shared" si="19"/>
        <v>0</v>
      </c>
      <c r="P78" s="126">
        <f t="shared" si="19"/>
        <v>0</v>
      </c>
      <c r="Q78" s="126">
        <f t="shared" si="19"/>
        <v>0</v>
      </c>
      <c r="R78" s="126">
        <f t="shared" si="19"/>
        <v>0</v>
      </c>
      <c r="S78" s="22"/>
      <c r="T78" s="22"/>
      <c r="U78" s="22"/>
      <c r="V78" s="22"/>
      <c r="W78" s="22"/>
      <c r="X78" s="22"/>
    </row>
    <row r="79" spans="1:24" s="23" customFormat="1" ht="70.5" customHeight="1">
      <c r="A79" s="21"/>
      <c r="B79" s="88" t="s">
        <v>124</v>
      </c>
      <c r="C79" s="73"/>
      <c r="D79" s="73"/>
      <c r="E79" s="74"/>
      <c r="F79" s="74"/>
      <c r="G79" s="126">
        <f>G80</f>
        <v>37800</v>
      </c>
      <c r="H79" s="126">
        <f t="shared" si="19"/>
        <v>12000</v>
      </c>
      <c r="I79" s="126">
        <f t="shared" si="19"/>
        <v>25800</v>
      </c>
      <c r="J79" s="126">
        <f t="shared" si="19"/>
        <v>0</v>
      </c>
      <c r="K79" s="126">
        <f t="shared" si="19"/>
        <v>63000</v>
      </c>
      <c r="L79" s="74">
        <f t="shared" si="19"/>
        <v>20000</v>
      </c>
      <c r="M79" s="126">
        <f t="shared" si="19"/>
        <v>43000</v>
      </c>
      <c r="N79" s="126">
        <f t="shared" si="19"/>
        <v>0</v>
      </c>
      <c r="O79" s="126">
        <f t="shared" si="19"/>
        <v>0</v>
      </c>
      <c r="P79" s="126">
        <f t="shared" si="19"/>
        <v>0</v>
      </c>
      <c r="Q79" s="126">
        <f t="shared" si="19"/>
        <v>0</v>
      </c>
      <c r="R79" s="126">
        <f t="shared" si="19"/>
        <v>0</v>
      </c>
      <c r="S79" s="22"/>
      <c r="T79" s="22"/>
      <c r="U79" s="22"/>
      <c r="V79" s="22"/>
      <c r="W79" s="22"/>
      <c r="X79" s="22"/>
    </row>
    <row r="80" spans="1:24" s="12" customFormat="1" ht="69" customHeight="1">
      <c r="A80" s="9"/>
      <c r="B80" s="99" t="s">
        <v>126</v>
      </c>
      <c r="C80" s="92" t="s">
        <v>106</v>
      </c>
      <c r="D80" s="92" t="s">
        <v>127</v>
      </c>
      <c r="E80" s="76">
        <v>132300</v>
      </c>
      <c r="F80" s="76">
        <v>100800</v>
      </c>
      <c r="G80" s="127">
        <f>H80+I80+J80</f>
        <v>37800</v>
      </c>
      <c r="H80" s="130">
        <v>12000</v>
      </c>
      <c r="I80" s="130">
        <v>25800</v>
      </c>
      <c r="J80" s="130">
        <v>0</v>
      </c>
      <c r="K80" s="127">
        <f>L80+M80+N80</f>
        <v>63000</v>
      </c>
      <c r="L80" s="76">
        <v>20000</v>
      </c>
      <c r="M80" s="130">
        <v>43000</v>
      </c>
      <c r="N80" s="130">
        <v>0</v>
      </c>
      <c r="O80" s="127">
        <v>0</v>
      </c>
      <c r="P80" s="130">
        <v>0</v>
      </c>
      <c r="Q80" s="130">
        <v>0</v>
      </c>
      <c r="R80" s="130">
        <v>0</v>
      </c>
      <c r="S80" s="37">
        <v>1631</v>
      </c>
      <c r="T80" s="37">
        <v>0</v>
      </c>
      <c r="U80" s="37">
        <v>1827</v>
      </c>
      <c r="V80" s="37">
        <v>0</v>
      </c>
      <c r="W80" s="37">
        <v>2046</v>
      </c>
      <c r="X80" s="37">
        <v>0</v>
      </c>
    </row>
    <row r="81" spans="1:24" s="23" customFormat="1" ht="75">
      <c r="A81" s="21"/>
      <c r="B81" s="100" t="s">
        <v>128</v>
      </c>
      <c r="C81" s="87"/>
      <c r="D81" s="87"/>
      <c r="E81" s="74"/>
      <c r="F81" s="101"/>
      <c r="G81" s="126">
        <f>G82</f>
        <v>30000</v>
      </c>
      <c r="H81" s="126">
        <f aca="true" t="shared" si="20" ref="H81:R82">H82</f>
        <v>12000</v>
      </c>
      <c r="I81" s="126">
        <f t="shared" si="20"/>
        <v>18000</v>
      </c>
      <c r="J81" s="126">
        <f t="shared" si="20"/>
        <v>0</v>
      </c>
      <c r="K81" s="126">
        <f t="shared" si="20"/>
        <v>32700</v>
      </c>
      <c r="L81" s="74">
        <f t="shared" si="20"/>
        <v>13000</v>
      </c>
      <c r="M81" s="126">
        <f t="shared" si="20"/>
        <v>19700</v>
      </c>
      <c r="N81" s="126">
        <f t="shared" si="20"/>
        <v>0</v>
      </c>
      <c r="O81" s="126">
        <f t="shared" si="20"/>
        <v>0</v>
      </c>
      <c r="P81" s="126">
        <f t="shared" si="20"/>
        <v>0</v>
      </c>
      <c r="Q81" s="126">
        <f t="shared" si="20"/>
        <v>0</v>
      </c>
      <c r="R81" s="126">
        <f t="shared" si="20"/>
        <v>0</v>
      </c>
      <c r="S81" s="31"/>
      <c r="T81" s="31"/>
      <c r="U81" s="31"/>
      <c r="V81" s="31"/>
      <c r="W81" s="31"/>
      <c r="X81" s="31"/>
    </row>
    <row r="82" spans="1:24" s="23" customFormat="1" ht="57">
      <c r="A82" s="21"/>
      <c r="B82" s="88" t="s">
        <v>124</v>
      </c>
      <c r="C82" s="87"/>
      <c r="D82" s="87"/>
      <c r="E82" s="74"/>
      <c r="F82" s="101"/>
      <c r="G82" s="126">
        <f>G83</f>
        <v>30000</v>
      </c>
      <c r="H82" s="126">
        <f t="shared" si="20"/>
        <v>12000</v>
      </c>
      <c r="I82" s="126">
        <f t="shared" si="20"/>
        <v>18000</v>
      </c>
      <c r="J82" s="126">
        <f t="shared" si="20"/>
        <v>0</v>
      </c>
      <c r="K82" s="126">
        <f t="shared" si="20"/>
        <v>32700</v>
      </c>
      <c r="L82" s="74">
        <f t="shared" si="20"/>
        <v>13000</v>
      </c>
      <c r="M82" s="126">
        <f t="shared" si="20"/>
        <v>19700</v>
      </c>
      <c r="N82" s="126">
        <f t="shared" si="20"/>
        <v>0</v>
      </c>
      <c r="O82" s="126">
        <f t="shared" si="20"/>
        <v>0</v>
      </c>
      <c r="P82" s="126">
        <f t="shared" si="20"/>
        <v>0</v>
      </c>
      <c r="Q82" s="126">
        <f t="shared" si="20"/>
        <v>0</v>
      </c>
      <c r="R82" s="126">
        <f t="shared" si="20"/>
        <v>0</v>
      </c>
      <c r="S82" s="31"/>
      <c r="T82" s="31"/>
      <c r="U82" s="31"/>
      <c r="V82" s="31"/>
      <c r="W82" s="31"/>
      <c r="X82" s="31"/>
    </row>
    <row r="83" spans="1:24" s="12" customFormat="1" ht="75" customHeight="1">
      <c r="A83" s="9"/>
      <c r="B83" s="99" t="s">
        <v>129</v>
      </c>
      <c r="C83" s="92" t="s">
        <v>106</v>
      </c>
      <c r="D83" s="92" t="s">
        <v>130</v>
      </c>
      <c r="E83" s="76">
        <v>87700</v>
      </c>
      <c r="F83" s="76">
        <v>62700</v>
      </c>
      <c r="G83" s="127">
        <v>30000</v>
      </c>
      <c r="H83" s="130">
        <v>12000</v>
      </c>
      <c r="I83" s="130">
        <v>18000</v>
      </c>
      <c r="J83" s="130">
        <v>0</v>
      </c>
      <c r="K83" s="127">
        <f>L83+M83</f>
        <v>32700</v>
      </c>
      <c r="L83" s="76">
        <v>13000</v>
      </c>
      <c r="M83" s="130">
        <v>19700</v>
      </c>
      <c r="N83" s="130">
        <v>0</v>
      </c>
      <c r="O83" s="127">
        <v>0</v>
      </c>
      <c r="P83" s="130">
        <v>0</v>
      </c>
      <c r="Q83" s="130">
        <v>0</v>
      </c>
      <c r="R83" s="130">
        <v>0</v>
      </c>
      <c r="S83" s="37">
        <v>875</v>
      </c>
      <c r="T83" s="37">
        <v>0</v>
      </c>
      <c r="U83" s="37">
        <v>980</v>
      </c>
      <c r="V83" s="37">
        <v>0</v>
      </c>
      <c r="W83" s="37">
        <v>1098</v>
      </c>
      <c r="X83" s="37">
        <v>0</v>
      </c>
    </row>
    <row r="84" spans="1:24" s="12" customFormat="1" ht="14.25">
      <c r="A84" s="9"/>
      <c r="B84" s="102" t="s">
        <v>131</v>
      </c>
      <c r="C84" s="88"/>
      <c r="D84" s="88"/>
      <c r="E84" s="103"/>
      <c r="F84" s="103"/>
      <c r="G84" s="127"/>
      <c r="H84" s="127"/>
      <c r="I84" s="127"/>
      <c r="J84" s="127"/>
      <c r="K84" s="127"/>
      <c r="L84" s="77"/>
      <c r="M84" s="127"/>
      <c r="N84" s="127"/>
      <c r="O84" s="127"/>
      <c r="P84" s="127"/>
      <c r="Q84" s="127"/>
      <c r="R84" s="127"/>
      <c r="S84" s="35"/>
      <c r="T84" s="35"/>
      <c r="U84" s="35"/>
      <c r="V84" s="35"/>
      <c r="W84" s="35"/>
      <c r="X84" s="35"/>
    </row>
    <row r="85" spans="1:24" s="12" customFormat="1" ht="57">
      <c r="A85" s="9"/>
      <c r="B85" s="88" t="s">
        <v>124</v>
      </c>
      <c r="C85" s="88"/>
      <c r="D85" s="88"/>
      <c r="E85" s="103"/>
      <c r="F85" s="103"/>
      <c r="G85" s="127">
        <f>SUM(G86:G93)</f>
        <v>124751</v>
      </c>
      <c r="H85" s="127">
        <f aca="true" t="shared" si="21" ref="H85:R85">SUM(H86:H93)</f>
        <v>0</v>
      </c>
      <c r="I85" s="127">
        <f t="shared" si="21"/>
        <v>124000</v>
      </c>
      <c r="J85" s="127">
        <f t="shared" si="21"/>
        <v>751</v>
      </c>
      <c r="K85" s="127">
        <f t="shared" si="21"/>
        <v>62874</v>
      </c>
      <c r="L85" s="77">
        <f t="shared" si="21"/>
        <v>3750</v>
      </c>
      <c r="M85" s="127">
        <f t="shared" si="21"/>
        <v>58374</v>
      </c>
      <c r="N85" s="127">
        <f t="shared" si="21"/>
        <v>750</v>
      </c>
      <c r="O85" s="127">
        <f t="shared" si="21"/>
        <v>52537</v>
      </c>
      <c r="P85" s="127">
        <f t="shared" si="21"/>
        <v>0</v>
      </c>
      <c r="Q85" s="127">
        <f t="shared" si="21"/>
        <v>49633</v>
      </c>
      <c r="R85" s="127">
        <f t="shared" si="21"/>
        <v>2904</v>
      </c>
      <c r="S85" s="35"/>
      <c r="T85" s="35"/>
      <c r="U85" s="35"/>
      <c r="V85" s="35"/>
      <c r="W85" s="35"/>
      <c r="X85" s="35"/>
    </row>
    <row r="86" spans="1:24" s="12" customFormat="1" ht="91.5" customHeight="1">
      <c r="A86" s="9"/>
      <c r="B86" s="99" t="s">
        <v>132</v>
      </c>
      <c r="C86" s="92" t="s">
        <v>106</v>
      </c>
      <c r="D86" s="92" t="s">
        <v>133</v>
      </c>
      <c r="E86" s="76">
        <v>185314</v>
      </c>
      <c r="F86" s="76">
        <v>185314</v>
      </c>
      <c r="G86" s="127">
        <f>H86+I86+J86</f>
        <v>100000</v>
      </c>
      <c r="H86" s="130">
        <v>0</v>
      </c>
      <c r="I86" s="130">
        <v>100000</v>
      </c>
      <c r="J86" s="130">
        <v>0</v>
      </c>
      <c r="K86" s="127">
        <f>L86+M86+N86</f>
        <v>35314</v>
      </c>
      <c r="L86" s="76">
        <v>0</v>
      </c>
      <c r="M86" s="130">
        <v>35314</v>
      </c>
      <c r="N86" s="130">
        <v>0</v>
      </c>
      <c r="O86" s="127">
        <v>0</v>
      </c>
      <c r="P86" s="130">
        <v>0</v>
      </c>
      <c r="Q86" s="130">
        <v>0</v>
      </c>
      <c r="R86" s="130">
        <v>0</v>
      </c>
      <c r="S86" s="37">
        <v>2226</v>
      </c>
      <c r="T86" s="37">
        <v>0</v>
      </c>
      <c r="U86" s="37">
        <v>2494</v>
      </c>
      <c r="V86" s="37"/>
      <c r="W86" s="37">
        <v>2793</v>
      </c>
      <c r="X86" s="37">
        <v>0</v>
      </c>
    </row>
    <row r="87" spans="1:24" s="12" customFormat="1" ht="117" customHeight="1">
      <c r="A87" s="9"/>
      <c r="B87" s="99" t="s">
        <v>134</v>
      </c>
      <c r="C87" s="92" t="s">
        <v>305</v>
      </c>
      <c r="D87" s="92"/>
      <c r="E87" s="76">
        <v>92895</v>
      </c>
      <c r="F87" s="76">
        <v>92895</v>
      </c>
      <c r="G87" s="127">
        <f>H87+I87+J87</f>
        <v>0</v>
      </c>
      <c r="H87" s="130">
        <v>0</v>
      </c>
      <c r="I87" s="130">
        <v>0</v>
      </c>
      <c r="J87" s="130">
        <v>0</v>
      </c>
      <c r="K87" s="127"/>
      <c r="L87" s="76">
        <v>0</v>
      </c>
      <c r="M87" s="130"/>
      <c r="N87" s="130">
        <v>0</v>
      </c>
      <c r="O87" s="127">
        <f>P87+Q87+R87</f>
        <v>30000</v>
      </c>
      <c r="P87" s="130"/>
      <c r="Q87" s="130">
        <v>30000</v>
      </c>
      <c r="R87" s="130">
        <v>0</v>
      </c>
      <c r="S87" s="37">
        <v>1132</v>
      </c>
      <c r="T87" s="37">
        <v>0</v>
      </c>
      <c r="U87" s="37">
        <v>1268</v>
      </c>
      <c r="V87" s="37">
        <v>0</v>
      </c>
      <c r="W87" s="37">
        <v>1420</v>
      </c>
      <c r="X87" s="37">
        <v>0</v>
      </c>
    </row>
    <row r="88" spans="1:24" s="12" customFormat="1" ht="67.5" customHeight="1">
      <c r="A88" s="9"/>
      <c r="B88" s="99" t="s">
        <v>135</v>
      </c>
      <c r="C88" s="92">
        <v>2009</v>
      </c>
      <c r="D88" s="92"/>
      <c r="E88" s="76">
        <v>18060</v>
      </c>
      <c r="F88" s="76">
        <v>18060</v>
      </c>
      <c r="G88" s="127">
        <f>H88+I88+J88</f>
        <v>0</v>
      </c>
      <c r="H88" s="130">
        <v>0</v>
      </c>
      <c r="I88" s="130">
        <v>0</v>
      </c>
      <c r="J88" s="130">
        <v>0</v>
      </c>
      <c r="K88" s="127">
        <f>L88+M88+N88</f>
        <v>18060</v>
      </c>
      <c r="L88" s="76">
        <v>0</v>
      </c>
      <c r="M88" s="130">
        <v>18060</v>
      </c>
      <c r="N88" s="130">
        <v>0</v>
      </c>
      <c r="O88" s="127">
        <f>P88+Q88+R88</f>
        <v>0</v>
      </c>
      <c r="P88" s="130">
        <v>0</v>
      </c>
      <c r="Q88" s="130">
        <v>0</v>
      </c>
      <c r="R88" s="130">
        <v>0</v>
      </c>
      <c r="S88" s="37">
        <v>401</v>
      </c>
      <c r="T88" s="37">
        <v>0</v>
      </c>
      <c r="U88" s="37">
        <v>449</v>
      </c>
      <c r="V88" s="37">
        <v>0</v>
      </c>
      <c r="W88" s="37">
        <v>503</v>
      </c>
      <c r="X88" s="37">
        <v>0</v>
      </c>
    </row>
    <row r="89" spans="1:24" s="12" customFormat="1" ht="81" customHeight="1">
      <c r="A89" s="9"/>
      <c r="B89" s="99" t="s">
        <v>136</v>
      </c>
      <c r="C89" s="92" t="s">
        <v>137</v>
      </c>
      <c r="D89" s="92" t="s">
        <v>138</v>
      </c>
      <c r="E89" s="76">
        <v>39472.8</v>
      </c>
      <c r="F89" s="76">
        <v>22751</v>
      </c>
      <c r="G89" s="127">
        <f>H89+I89+J89</f>
        <v>22751</v>
      </c>
      <c r="H89" s="130">
        <v>0</v>
      </c>
      <c r="I89" s="130">
        <v>22000</v>
      </c>
      <c r="J89" s="130">
        <v>751</v>
      </c>
      <c r="K89" s="127">
        <v>0</v>
      </c>
      <c r="L89" s="76">
        <v>0</v>
      </c>
      <c r="M89" s="130">
        <v>0</v>
      </c>
      <c r="N89" s="130">
        <v>0</v>
      </c>
      <c r="O89" s="127">
        <v>0</v>
      </c>
      <c r="P89" s="130">
        <v>0</v>
      </c>
      <c r="Q89" s="130">
        <v>0</v>
      </c>
      <c r="R89" s="130">
        <v>0</v>
      </c>
      <c r="S89" s="37">
        <v>0</v>
      </c>
      <c r="T89" s="37">
        <v>1406</v>
      </c>
      <c r="U89" s="37">
        <v>0</v>
      </c>
      <c r="V89" s="37">
        <v>1573</v>
      </c>
      <c r="W89" s="37">
        <v>0</v>
      </c>
      <c r="X89" s="37">
        <v>1762</v>
      </c>
    </row>
    <row r="90" spans="1:24" s="12" customFormat="1" ht="102.75" customHeight="1">
      <c r="A90" s="9"/>
      <c r="B90" s="99" t="s">
        <v>139</v>
      </c>
      <c r="C90" s="92" t="s">
        <v>305</v>
      </c>
      <c r="D90" s="75"/>
      <c r="E90" s="76">
        <v>77430.9</v>
      </c>
      <c r="F90" s="76">
        <v>77430.9</v>
      </c>
      <c r="G90" s="130"/>
      <c r="H90" s="130">
        <v>0</v>
      </c>
      <c r="I90" s="130"/>
      <c r="J90" s="130"/>
      <c r="K90" s="127"/>
      <c r="L90" s="76"/>
      <c r="M90" s="130"/>
      <c r="N90" s="130"/>
      <c r="O90" s="127">
        <f>P90+Q90+R90</f>
        <v>6431</v>
      </c>
      <c r="P90" s="130">
        <v>0</v>
      </c>
      <c r="Q90" s="130">
        <v>5000</v>
      </c>
      <c r="R90" s="130">
        <v>1431</v>
      </c>
      <c r="S90" s="37">
        <v>0</v>
      </c>
      <c r="T90" s="37">
        <v>1118</v>
      </c>
      <c r="U90" s="37">
        <v>0</v>
      </c>
      <c r="V90" s="37">
        <v>1252</v>
      </c>
      <c r="W90" s="37"/>
      <c r="X90" s="37">
        <v>1402</v>
      </c>
    </row>
    <row r="91" spans="1:24" s="12" customFormat="1" ht="84.75" customHeight="1">
      <c r="A91" s="9"/>
      <c r="B91" s="99" t="s">
        <v>140</v>
      </c>
      <c r="C91" s="92" t="s">
        <v>148</v>
      </c>
      <c r="D91" s="92" t="s">
        <v>141</v>
      </c>
      <c r="E91" s="76">
        <v>123473</v>
      </c>
      <c r="F91" s="76">
        <v>123473</v>
      </c>
      <c r="G91" s="127"/>
      <c r="H91" s="130"/>
      <c r="I91" s="130"/>
      <c r="J91" s="130"/>
      <c r="K91" s="127"/>
      <c r="L91" s="76"/>
      <c r="M91" s="130"/>
      <c r="N91" s="130"/>
      <c r="O91" s="127">
        <f>P91+Q91+R91</f>
        <v>6473</v>
      </c>
      <c r="P91" s="130">
        <v>0</v>
      </c>
      <c r="Q91" s="130">
        <v>5000</v>
      </c>
      <c r="R91" s="130">
        <v>1473</v>
      </c>
      <c r="S91" s="37">
        <v>0</v>
      </c>
      <c r="T91" s="37">
        <v>2397</v>
      </c>
      <c r="U91" s="37">
        <v>0</v>
      </c>
      <c r="V91" s="37">
        <v>2684</v>
      </c>
      <c r="W91" s="37">
        <v>0</v>
      </c>
      <c r="X91" s="37">
        <v>3006</v>
      </c>
    </row>
    <row r="92" spans="1:24" s="12" customFormat="1" ht="102.75" customHeight="1">
      <c r="A92" s="9"/>
      <c r="B92" s="99" t="s">
        <v>142</v>
      </c>
      <c r="C92" s="92" t="s">
        <v>114</v>
      </c>
      <c r="D92" s="92"/>
      <c r="E92" s="76">
        <v>15133</v>
      </c>
      <c r="F92" s="76">
        <v>15133</v>
      </c>
      <c r="G92" s="127">
        <v>0</v>
      </c>
      <c r="H92" s="130">
        <v>0</v>
      </c>
      <c r="I92" s="130">
        <v>0</v>
      </c>
      <c r="J92" s="130">
        <v>0</v>
      </c>
      <c r="K92" s="127">
        <f>L92+M92+N92</f>
        <v>7500</v>
      </c>
      <c r="L92" s="76">
        <v>3750</v>
      </c>
      <c r="M92" s="130">
        <v>3000</v>
      </c>
      <c r="N92" s="130">
        <v>750</v>
      </c>
      <c r="O92" s="127">
        <f>P92+Q92+R92</f>
        <v>7633</v>
      </c>
      <c r="P92" s="130"/>
      <c r="Q92" s="130">
        <v>7633</v>
      </c>
      <c r="R92" s="130"/>
      <c r="S92" s="37"/>
      <c r="T92" s="37"/>
      <c r="U92" s="37"/>
      <c r="V92" s="37"/>
      <c r="W92" s="37"/>
      <c r="X92" s="37"/>
    </row>
    <row r="93" spans="1:24" s="12" customFormat="1" ht="30">
      <c r="A93" s="9"/>
      <c r="B93" s="99" t="s">
        <v>143</v>
      </c>
      <c r="C93" s="92"/>
      <c r="D93" s="92"/>
      <c r="E93" s="104"/>
      <c r="F93" s="76">
        <v>12000</v>
      </c>
      <c r="G93" s="127">
        <f>H93+I93+J93</f>
        <v>2000</v>
      </c>
      <c r="H93" s="130">
        <v>0</v>
      </c>
      <c r="I93" s="130">
        <v>2000</v>
      </c>
      <c r="J93" s="130">
        <v>0</v>
      </c>
      <c r="K93" s="127">
        <f>L93+M93+N93</f>
        <v>2000</v>
      </c>
      <c r="L93" s="76">
        <v>0</v>
      </c>
      <c r="M93" s="130">
        <v>2000</v>
      </c>
      <c r="N93" s="130">
        <v>0</v>
      </c>
      <c r="O93" s="127">
        <f>P93+Q93+R93</f>
        <v>2000</v>
      </c>
      <c r="P93" s="130">
        <v>0</v>
      </c>
      <c r="Q93" s="130">
        <v>2000</v>
      </c>
      <c r="R93" s="130">
        <v>0</v>
      </c>
      <c r="S93" s="37"/>
      <c r="T93" s="37"/>
      <c r="U93" s="37"/>
      <c r="V93" s="37"/>
      <c r="W93" s="37"/>
      <c r="X93" s="37"/>
    </row>
    <row r="94" spans="1:24" s="12" customFormat="1" ht="15">
      <c r="A94" s="9"/>
      <c r="B94" s="114"/>
      <c r="C94" s="92"/>
      <c r="D94" s="92"/>
      <c r="E94" s="76"/>
      <c r="F94" s="76"/>
      <c r="G94" s="127"/>
      <c r="H94" s="130"/>
      <c r="I94" s="130"/>
      <c r="J94" s="130"/>
      <c r="K94" s="127"/>
      <c r="L94" s="76"/>
      <c r="M94" s="130"/>
      <c r="N94" s="130"/>
      <c r="O94" s="127"/>
      <c r="P94" s="130"/>
      <c r="Q94" s="130"/>
      <c r="R94" s="130"/>
      <c r="S94" s="37"/>
      <c r="T94" s="37"/>
      <c r="U94" s="37"/>
      <c r="V94" s="37"/>
      <c r="W94" s="37"/>
      <c r="X94" s="37"/>
    </row>
    <row r="95" spans="1:24" s="12" customFormat="1" ht="28.5">
      <c r="A95" s="9"/>
      <c r="B95" s="93" t="s">
        <v>144</v>
      </c>
      <c r="C95" s="92"/>
      <c r="D95" s="92"/>
      <c r="E95" s="76"/>
      <c r="F95" s="76"/>
      <c r="G95" s="127"/>
      <c r="H95" s="130"/>
      <c r="I95" s="130"/>
      <c r="J95" s="130"/>
      <c r="K95" s="127"/>
      <c r="L95" s="76"/>
      <c r="M95" s="130"/>
      <c r="N95" s="130"/>
      <c r="O95" s="127"/>
      <c r="P95" s="130"/>
      <c r="Q95" s="130"/>
      <c r="R95" s="130"/>
      <c r="S95" s="37"/>
      <c r="T95" s="37"/>
      <c r="U95" s="37"/>
      <c r="V95" s="37"/>
      <c r="W95" s="37"/>
      <c r="X95" s="37"/>
    </row>
    <row r="96" spans="1:24" s="12" customFormat="1" ht="15">
      <c r="A96" s="9"/>
      <c r="B96" s="114"/>
      <c r="C96" s="92"/>
      <c r="D96" s="92"/>
      <c r="E96" s="76"/>
      <c r="F96" s="76"/>
      <c r="G96" s="127"/>
      <c r="H96" s="130"/>
      <c r="I96" s="130"/>
      <c r="J96" s="130"/>
      <c r="K96" s="127"/>
      <c r="L96" s="76"/>
      <c r="M96" s="130"/>
      <c r="N96" s="130"/>
      <c r="O96" s="127"/>
      <c r="P96" s="130"/>
      <c r="Q96" s="130"/>
      <c r="R96" s="130"/>
      <c r="S96" s="37"/>
      <c r="T96" s="37"/>
      <c r="U96" s="37"/>
      <c r="V96" s="37"/>
      <c r="W96" s="37"/>
      <c r="X96" s="37"/>
    </row>
    <row r="97" spans="1:24" s="20" customFormat="1" ht="19.5" customHeight="1">
      <c r="A97" s="16"/>
      <c r="B97" s="102" t="s">
        <v>76</v>
      </c>
      <c r="C97" s="88"/>
      <c r="D97" s="88"/>
      <c r="E97" s="77"/>
      <c r="F97" s="77"/>
      <c r="G97" s="127">
        <f>G99+G103</f>
        <v>68800</v>
      </c>
      <c r="H97" s="127">
        <f aca="true" t="shared" si="22" ref="H97:R97">H99+H103</f>
        <v>30000</v>
      </c>
      <c r="I97" s="127">
        <f t="shared" si="22"/>
        <v>38800</v>
      </c>
      <c r="J97" s="127">
        <f t="shared" si="22"/>
        <v>0</v>
      </c>
      <c r="K97" s="127">
        <f t="shared" si="22"/>
        <v>0</v>
      </c>
      <c r="L97" s="77">
        <f t="shared" si="22"/>
        <v>0</v>
      </c>
      <c r="M97" s="127">
        <f t="shared" si="22"/>
        <v>0</v>
      </c>
      <c r="N97" s="127">
        <f t="shared" si="22"/>
        <v>0</v>
      </c>
      <c r="O97" s="127">
        <f t="shared" si="22"/>
        <v>8029</v>
      </c>
      <c r="P97" s="127">
        <f t="shared" si="22"/>
        <v>0</v>
      </c>
      <c r="Q97" s="127">
        <f t="shared" si="22"/>
        <v>8029</v>
      </c>
      <c r="R97" s="127">
        <f t="shared" si="22"/>
        <v>0</v>
      </c>
      <c r="S97" s="35"/>
      <c r="T97" s="35"/>
      <c r="U97" s="35"/>
      <c r="V97" s="35"/>
      <c r="W97" s="35"/>
      <c r="X97" s="35"/>
    </row>
    <row r="98" spans="1:24" s="12" customFormat="1" ht="21" customHeight="1">
      <c r="A98" s="9"/>
      <c r="B98" s="105" t="s">
        <v>77</v>
      </c>
      <c r="C98" s="92"/>
      <c r="D98" s="92"/>
      <c r="E98" s="76"/>
      <c r="F98" s="76"/>
      <c r="G98" s="127"/>
      <c r="H98" s="130"/>
      <c r="I98" s="130"/>
      <c r="J98" s="130"/>
      <c r="K98" s="127"/>
      <c r="L98" s="76"/>
      <c r="M98" s="130"/>
      <c r="N98" s="130"/>
      <c r="O98" s="127"/>
      <c r="P98" s="130"/>
      <c r="Q98" s="130"/>
      <c r="R98" s="130"/>
      <c r="S98" s="37"/>
      <c r="T98" s="37"/>
      <c r="U98" s="37"/>
      <c r="V98" s="37"/>
      <c r="W98" s="37"/>
      <c r="X98" s="37"/>
    </row>
    <row r="99" spans="1:24" s="23" customFormat="1" ht="35.25" customHeight="1">
      <c r="A99" s="21"/>
      <c r="B99" s="100" t="s">
        <v>145</v>
      </c>
      <c r="C99" s="87"/>
      <c r="D99" s="87"/>
      <c r="E99" s="74"/>
      <c r="F99" s="74"/>
      <c r="G99" s="126">
        <f>G100</f>
        <v>68800</v>
      </c>
      <c r="H99" s="126">
        <f aca="true" t="shared" si="23" ref="H99:R100">H100</f>
        <v>30000</v>
      </c>
      <c r="I99" s="126">
        <f t="shared" si="23"/>
        <v>38800</v>
      </c>
      <c r="J99" s="126">
        <f t="shared" si="23"/>
        <v>0</v>
      </c>
      <c r="K99" s="126">
        <f t="shared" si="23"/>
        <v>0</v>
      </c>
      <c r="L99" s="74">
        <f t="shared" si="23"/>
        <v>0</v>
      </c>
      <c r="M99" s="126">
        <f t="shared" si="23"/>
        <v>0</v>
      </c>
      <c r="N99" s="126">
        <f t="shared" si="23"/>
        <v>0</v>
      </c>
      <c r="O99" s="126">
        <f t="shared" si="23"/>
        <v>0</v>
      </c>
      <c r="P99" s="126">
        <f t="shared" si="23"/>
        <v>0</v>
      </c>
      <c r="Q99" s="126">
        <f t="shared" si="23"/>
        <v>0</v>
      </c>
      <c r="R99" s="126">
        <f t="shared" si="23"/>
        <v>0</v>
      </c>
      <c r="S99" s="31"/>
      <c r="T99" s="31"/>
      <c r="U99" s="31"/>
      <c r="V99" s="31"/>
      <c r="W99" s="31"/>
      <c r="X99" s="31"/>
    </row>
    <row r="100" spans="1:24" s="23" customFormat="1" ht="62.25" customHeight="1">
      <c r="A100" s="21"/>
      <c r="B100" s="88" t="s">
        <v>124</v>
      </c>
      <c r="C100" s="87"/>
      <c r="D100" s="87"/>
      <c r="E100" s="74"/>
      <c r="F100" s="74"/>
      <c r="G100" s="126">
        <f>G101</f>
        <v>68800</v>
      </c>
      <c r="H100" s="126">
        <f t="shared" si="23"/>
        <v>30000</v>
      </c>
      <c r="I100" s="126">
        <f t="shared" si="23"/>
        <v>38800</v>
      </c>
      <c r="J100" s="126">
        <f t="shared" si="23"/>
        <v>0</v>
      </c>
      <c r="K100" s="126">
        <f t="shared" si="23"/>
        <v>0</v>
      </c>
      <c r="L100" s="74">
        <f t="shared" si="23"/>
        <v>0</v>
      </c>
      <c r="M100" s="126">
        <f t="shared" si="23"/>
        <v>0</v>
      </c>
      <c r="N100" s="126">
        <f t="shared" si="23"/>
        <v>0</v>
      </c>
      <c r="O100" s="126">
        <f t="shared" si="23"/>
        <v>0</v>
      </c>
      <c r="P100" s="126">
        <f t="shared" si="23"/>
        <v>0</v>
      </c>
      <c r="Q100" s="126">
        <f t="shared" si="23"/>
        <v>0</v>
      </c>
      <c r="R100" s="126">
        <f t="shared" si="23"/>
        <v>0</v>
      </c>
      <c r="S100" s="31"/>
      <c r="T100" s="31"/>
      <c r="U100" s="31"/>
      <c r="V100" s="31"/>
      <c r="W100" s="31"/>
      <c r="X100" s="31"/>
    </row>
    <row r="101" spans="1:24" s="12" customFormat="1" ht="114" customHeight="1">
      <c r="A101" s="9"/>
      <c r="B101" s="99" t="s">
        <v>146</v>
      </c>
      <c r="C101" s="92" t="s">
        <v>137</v>
      </c>
      <c r="D101" s="92"/>
      <c r="E101" s="76">
        <v>137600</v>
      </c>
      <c r="F101" s="76">
        <v>68800</v>
      </c>
      <c r="G101" s="127">
        <f>H101+I101+J101</f>
        <v>68800</v>
      </c>
      <c r="H101" s="130">
        <v>30000</v>
      </c>
      <c r="I101" s="130">
        <v>38800</v>
      </c>
      <c r="J101" s="130">
        <v>0</v>
      </c>
      <c r="K101" s="127">
        <v>0</v>
      </c>
      <c r="L101" s="76">
        <v>0</v>
      </c>
      <c r="M101" s="130">
        <v>0</v>
      </c>
      <c r="N101" s="130">
        <v>0</v>
      </c>
      <c r="O101" s="127">
        <v>0</v>
      </c>
      <c r="P101" s="130">
        <v>0</v>
      </c>
      <c r="Q101" s="130">
        <v>0</v>
      </c>
      <c r="R101" s="130">
        <v>0</v>
      </c>
      <c r="S101" s="37">
        <v>360</v>
      </c>
      <c r="T101" s="37">
        <v>0</v>
      </c>
      <c r="U101" s="37">
        <v>385</v>
      </c>
      <c r="V101" s="37">
        <v>0</v>
      </c>
      <c r="W101" s="37">
        <v>412</v>
      </c>
      <c r="X101" s="37">
        <v>0</v>
      </c>
    </row>
    <row r="102" spans="1:24" s="12" customFormat="1" ht="21" customHeight="1">
      <c r="A102" s="9"/>
      <c r="B102" s="105" t="s">
        <v>131</v>
      </c>
      <c r="C102" s="92"/>
      <c r="D102" s="92"/>
      <c r="E102" s="104"/>
      <c r="F102" s="104"/>
      <c r="G102" s="127"/>
      <c r="H102" s="130"/>
      <c r="I102" s="130"/>
      <c r="J102" s="130"/>
      <c r="K102" s="127"/>
      <c r="L102" s="76"/>
      <c r="M102" s="130"/>
      <c r="N102" s="130"/>
      <c r="O102" s="127"/>
      <c r="P102" s="130"/>
      <c r="Q102" s="130"/>
      <c r="R102" s="130"/>
      <c r="S102" s="37"/>
      <c r="T102" s="37"/>
      <c r="U102" s="37"/>
      <c r="V102" s="37"/>
      <c r="W102" s="37"/>
      <c r="X102" s="37"/>
    </row>
    <row r="103" spans="1:24" s="12" customFormat="1" ht="57">
      <c r="A103" s="9"/>
      <c r="B103" s="88" t="s">
        <v>124</v>
      </c>
      <c r="C103" s="92"/>
      <c r="D103" s="92"/>
      <c r="E103" s="104"/>
      <c r="F103" s="104"/>
      <c r="G103" s="127">
        <f>G104+G105</f>
        <v>0</v>
      </c>
      <c r="H103" s="130">
        <f aca="true" t="shared" si="24" ref="H103:R103">H104+H105</f>
        <v>0</v>
      </c>
      <c r="I103" s="130">
        <f t="shared" si="24"/>
        <v>0</v>
      </c>
      <c r="J103" s="130">
        <f t="shared" si="24"/>
        <v>0</v>
      </c>
      <c r="K103" s="127">
        <f t="shared" si="24"/>
        <v>0</v>
      </c>
      <c r="L103" s="76">
        <f t="shared" si="24"/>
        <v>0</v>
      </c>
      <c r="M103" s="130">
        <f t="shared" si="24"/>
        <v>0</v>
      </c>
      <c r="N103" s="130">
        <f t="shared" si="24"/>
        <v>0</v>
      </c>
      <c r="O103" s="127">
        <f t="shared" si="24"/>
        <v>8029</v>
      </c>
      <c r="P103" s="130">
        <f t="shared" si="24"/>
        <v>0</v>
      </c>
      <c r="Q103" s="130">
        <f t="shared" si="24"/>
        <v>8029</v>
      </c>
      <c r="R103" s="130">
        <f t="shared" si="24"/>
        <v>0</v>
      </c>
      <c r="S103" s="37"/>
      <c r="T103" s="37"/>
      <c r="U103" s="37"/>
      <c r="V103" s="37"/>
      <c r="W103" s="37"/>
      <c r="X103" s="37"/>
    </row>
    <row r="104" spans="1:24" s="12" customFormat="1" ht="82.5" customHeight="1">
      <c r="A104" s="9"/>
      <c r="B104" s="99" t="s">
        <v>147</v>
      </c>
      <c r="C104" s="92" t="s">
        <v>148</v>
      </c>
      <c r="D104" s="92" t="s">
        <v>149</v>
      </c>
      <c r="E104" s="76">
        <v>66459</v>
      </c>
      <c r="F104" s="76">
        <v>66459</v>
      </c>
      <c r="G104" s="127">
        <v>0</v>
      </c>
      <c r="H104" s="130">
        <v>0</v>
      </c>
      <c r="I104" s="130">
        <v>0</v>
      </c>
      <c r="J104" s="130">
        <v>0</v>
      </c>
      <c r="K104" s="127">
        <v>0</v>
      </c>
      <c r="L104" s="76">
        <v>0</v>
      </c>
      <c r="M104" s="130">
        <v>0</v>
      </c>
      <c r="N104" s="130">
        <v>0</v>
      </c>
      <c r="O104" s="127">
        <f>P104+Q104+R104</f>
        <v>4500</v>
      </c>
      <c r="P104" s="130"/>
      <c r="Q104" s="130">
        <v>4500</v>
      </c>
      <c r="R104" s="130">
        <v>0</v>
      </c>
      <c r="S104" s="37">
        <v>542</v>
      </c>
      <c r="T104" s="37">
        <v>0</v>
      </c>
      <c r="U104" s="37">
        <v>572</v>
      </c>
      <c r="V104" s="37">
        <v>0</v>
      </c>
      <c r="W104" s="37">
        <v>612</v>
      </c>
      <c r="X104" s="37">
        <v>0</v>
      </c>
    </row>
    <row r="105" spans="1:24" s="12" customFormat="1" ht="77.25" customHeight="1">
      <c r="A105" s="9"/>
      <c r="B105" s="99" t="s">
        <v>150</v>
      </c>
      <c r="C105" s="92">
        <v>2010</v>
      </c>
      <c r="D105" s="92" t="s">
        <v>151</v>
      </c>
      <c r="E105" s="76">
        <v>3529</v>
      </c>
      <c r="F105" s="76">
        <v>3529</v>
      </c>
      <c r="G105" s="127">
        <v>0</v>
      </c>
      <c r="H105" s="130">
        <v>0</v>
      </c>
      <c r="I105" s="130">
        <v>0</v>
      </c>
      <c r="J105" s="130">
        <v>0</v>
      </c>
      <c r="K105" s="127">
        <v>0</v>
      </c>
      <c r="L105" s="76">
        <v>0</v>
      </c>
      <c r="M105" s="130">
        <v>0</v>
      </c>
      <c r="N105" s="130">
        <v>0</v>
      </c>
      <c r="O105" s="127">
        <v>3529</v>
      </c>
      <c r="P105" s="130">
        <v>0</v>
      </c>
      <c r="Q105" s="130">
        <v>3529</v>
      </c>
      <c r="R105" s="130">
        <v>0</v>
      </c>
      <c r="S105" s="37">
        <v>22</v>
      </c>
      <c r="T105" s="37">
        <v>0</v>
      </c>
      <c r="U105" s="37">
        <v>24</v>
      </c>
      <c r="V105" s="37">
        <v>0</v>
      </c>
      <c r="W105" s="37">
        <v>25</v>
      </c>
      <c r="X105" s="37">
        <v>0</v>
      </c>
    </row>
    <row r="106" spans="1:24" s="12" customFormat="1" ht="15">
      <c r="A106" s="9"/>
      <c r="B106" s="114"/>
      <c r="C106" s="72"/>
      <c r="D106" s="72"/>
      <c r="E106" s="71"/>
      <c r="F106" s="71"/>
      <c r="G106" s="124"/>
      <c r="H106" s="140"/>
      <c r="I106" s="140"/>
      <c r="J106" s="140"/>
      <c r="K106" s="124"/>
      <c r="L106" s="71"/>
      <c r="M106" s="140"/>
      <c r="N106" s="140"/>
      <c r="O106" s="124"/>
      <c r="P106" s="140"/>
      <c r="Q106" s="140"/>
      <c r="R106" s="140"/>
      <c r="S106" s="13"/>
      <c r="T106" s="14"/>
      <c r="U106" s="14"/>
      <c r="V106" s="15"/>
      <c r="W106" s="15"/>
      <c r="X106" s="15"/>
    </row>
    <row r="107" spans="1:24" s="12" customFormat="1" ht="28.5">
      <c r="A107" s="9"/>
      <c r="B107" s="93" t="s">
        <v>152</v>
      </c>
      <c r="C107" s="72"/>
      <c r="D107" s="72"/>
      <c r="E107" s="71"/>
      <c r="F107" s="71"/>
      <c r="G107" s="124"/>
      <c r="H107" s="140"/>
      <c r="I107" s="140"/>
      <c r="J107" s="140"/>
      <c r="K107" s="124"/>
      <c r="L107" s="71"/>
      <c r="M107" s="140"/>
      <c r="N107" s="140"/>
      <c r="O107" s="124"/>
      <c r="P107" s="140"/>
      <c r="Q107" s="140"/>
      <c r="R107" s="140"/>
      <c r="S107" s="13"/>
      <c r="T107" s="14"/>
      <c r="U107" s="14"/>
      <c r="V107" s="15"/>
      <c r="W107" s="15"/>
      <c r="X107" s="15"/>
    </row>
    <row r="108" spans="1:24" s="12" customFormat="1" ht="15">
      <c r="A108" s="9"/>
      <c r="B108" s="93"/>
      <c r="C108" s="72"/>
      <c r="D108" s="72"/>
      <c r="E108" s="71"/>
      <c r="F108" s="71"/>
      <c r="G108" s="124"/>
      <c r="H108" s="140"/>
      <c r="I108" s="140"/>
      <c r="J108" s="140"/>
      <c r="K108" s="124"/>
      <c r="L108" s="71"/>
      <c r="M108" s="140"/>
      <c r="N108" s="140"/>
      <c r="O108" s="124"/>
      <c r="P108" s="140"/>
      <c r="Q108" s="140"/>
      <c r="R108" s="140"/>
      <c r="S108" s="13"/>
      <c r="T108" s="14"/>
      <c r="U108" s="14"/>
      <c r="V108" s="15"/>
      <c r="W108" s="15"/>
      <c r="X108" s="15"/>
    </row>
    <row r="109" spans="1:24" s="12" customFormat="1" ht="15">
      <c r="A109" s="9"/>
      <c r="B109" s="102" t="s">
        <v>76</v>
      </c>
      <c r="C109" s="72"/>
      <c r="D109" s="72"/>
      <c r="E109" s="71"/>
      <c r="F109" s="71"/>
      <c r="G109" s="124">
        <f>G112</f>
        <v>593000</v>
      </c>
      <c r="H109" s="140">
        <f aca="true" t="shared" si="25" ref="H109:R109">H112</f>
        <v>313700</v>
      </c>
      <c r="I109" s="140">
        <f t="shared" si="25"/>
        <v>279300</v>
      </c>
      <c r="J109" s="140">
        <f t="shared" si="25"/>
        <v>0</v>
      </c>
      <c r="K109" s="124">
        <f t="shared" si="25"/>
        <v>728500</v>
      </c>
      <c r="L109" s="71">
        <f t="shared" si="25"/>
        <v>301500</v>
      </c>
      <c r="M109" s="140">
        <f t="shared" si="25"/>
        <v>427000</v>
      </c>
      <c r="N109" s="140">
        <f t="shared" si="25"/>
        <v>0</v>
      </c>
      <c r="O109" s="124">
        <f t="shared" si="25"/>
        <v>615000</v>
      </c>
      <c r="P109" s="140">
        <f t="shared" si="25"/>
        <v>307500</v>
      </c>
      <c r="Q109" s="140">
        <f t="shared" si="25"/>
        <v>307500</v>
      </c>
      <c r="R109" s="140">
        <f t="shared" si="25"/>
        <v>0</v>
      </c>
      <c r="S109" s="13"/>
      <c r="T109" s="14"/>
      <c r="U109" s="14"/>
      <c r="V109" s="15"/>
      <c r="W109" s="15"/>
      <c r="X109" s="15"/>
    </row>
    <row r="110" spans="1:24" s="12" customFormat="1" ht="15">
      <c r="A110" s="9"/>
      <c r="B110" s="102"/>
      <c r="C110" s="72"/>
      <c r="D110" s="72"/>
      <c r="E110" s="71"/>
      <c r="F110" s="71"/>
      <c r="G110" s="124"/>
      <c r="H110" s="140"/>
      <c r="I110" s="140"/>
      <c r="J110" s="140"/>
      <c r="K110" s="124"/>
      <c r="L110" s="71"/>
      <c r="M110" s="140"/>
      <c r="N110" s="140"/>
      <c r="O110" s="124"/>
      <c r="P110" s="140"/>
      <c r="Q110" s="140"/>
      <c r="R110" s="140"/>
      <c r="S110" s="13"/>
      <c r="T110" s="14"/>
      <c r="U110" s="14"/>
      <c r="V110" s="15"/>
      <c r="W110" s="15"/>
      <c r="X110" s="15"/>
    </row>
    <row r="111" spans="1:24" s="12" customFormat="1" ht="25.5" customHeight="1">
      <c r="A111" s="9"/>
      <c r="B111" s="117" t="s">
        <v>77</v>
      </c>
      <c r="C111" s="72"/>
      <c r="D111" s="72"/>
      <c r="E111" s="71"/>
      <c r="F111" s="71"/>
      <c r="G111" s="124"/>
      <c r="H111" s="140"/>
      <c r="I111" s="140"/>
      <c r="J111" s="140"/>
      <c r="K111" s="124"/>
      <c r="L111" s="71"/>
      <c r="M111" s="140"/>
      <c r="N111" s="140"/>
      <c r="O111" s="124"/>
      <c r="P111" s="140"/>
      <c r="Q111" s="140"/>
      <c r="R111" s="140"/>
      <c r="S111" s="13"/>
      <c r="T111" s="14"/>
      <c r="U111" s="14"/>
      <c r="V111" s="15"/>
      <c r="W111" s="15"/>
      <c r="X111" s="15"/>
    </row>
    <row r="112" spans="1:24" s="23" customFormat="1" ht="94.5" customHeight="1">
      <c r="A112" s="21"/>
      <c r="B112" s="100" t="s">
        <v>153</v>
      </c>
      <c r="C112" s="87"/>
      <c r="D112" s="87"/>
      <c r="E112" s="74"/>
      <c r="F112" s="106">
        <f>SUM(F115:F151)</f>
        <v>2275500</v>
      </c>
      <c r="G112" s="131">
        <f>G113</f>
        <v>593000</v>
      </c>
      <c r="H112" s="131">
        <f aca="true" t="shared" si="26" ref="H112:R112">H113</f>
        <v>313700</v>
      </c>
      <c r="I112" s="131">
        <f t="shared" si="26"/>
        <v>279300</v>
      </c>
      <c r="J112" s="131">
        <f t="shared" si="26"/>
        <v>0</v>
      </c>
      <c r="K112" s="131">
        <f t="shared" si="26"/>
        <v>728500</v>
      </c>
      <c r="L112" s="106">
        <f t="shared" si="26"/>
        <v>301500</v>
      </c>
      <c r="M112" s="131">
        <f t="shared" si="26"/>
        <v>427000</v>
      </c>
      <c r="N112" s="131">
        <f t="shared" si="26"/>
        <v>0</v>
      </c>
      <c r="O112" s="131">
        <f t="shared" si="26"/>
        <v>615000</v>
      </c>
      <c r="P112" s="131">
        <f t="shared" si="26"/>
        <v>307500</v>
      </c>
      <c r="Q112" s="131">
        <f t="shared" si="26"/>
        <v>307500</v>
      </c>
      <c r="R112" s="131">
        <f t="shared" si="26"/>
        <v>0</v>
      </c>
      <c r="S112" s="46"/>
      <c r="T112" s="46">
        <f>SUM(T115:T151)</f>
        <v>150800</v>
      </c>
      <c r="U112" s="46"/>
      <c r="V112" s="46">
        <f>SUM(V115:V151)</f>
        <v>168100</v>
      </c>
      <c r="W112" s="46"/>
      <c r="X112" s="46">
        <f>SUM(X115:X151)</f>
        <v>186500</v>
      </c>
    </row>
    <row r="113" spans="1:24" s="12" customFormat="1" ht="67.5" customHeight="1">
      <c r="A113" s="9"/>
      <c r="B113" s="88" t="s">
        <v>154</v>
      </c>
      <c r="C113" s="72"/>
      <c r="D113" s="72"/>
      <c r="E113" s="71"/>
      <c r="F113" s="71"/>
      <c r="G113" s="124">
        <f>SUM(G115:G151)</f>
        <v>593000</v>
      </c>
      <c r="H113" s="140">
        <f aca="true" t="shared" si="27" ref="H113:R113">SUM(H115:H151)</f>
        <v>313700</v>
      </c>
      <c r="I113" s="140">
        <f t="shared" si="27"/>
        <v>279300</v>
      </c>
      <c r="J113" s="140">
        <f t="shared" si="27"/>
        <v>0</v>
      </c>
      <c r="K113" s="124">
        <f t="shared" si="27"/>
        <v>728500</v>
      </c>
      <c r="L113" s="71">
        <f t="shared" si="27"/>
        <v>301500</v>
      </c>
      <c r="M113" s="140">
        <f t="shared" si="27"/>
        <v>427000</v>
      </c>
      <c r="N113" s="140">
        <f t="shared" si="27"/>
        <v>0</v>
      </c>
      <c r="O113" s="124">
        <f t="shared" si="27"/>
        <v>615000</v>
      </c>
      <c r="P113" s="140">
        <f t="shared" si="27"/>
        <v>307500</v>
      </c>
      <c r="Q113" s="140">
        <f t="shared" si="27"/>
        <v>307500</v>
      </c>
      <c r="R113" s="140">
        <f t="shared" si="27"/>
        <v>0</v>
      </c>
      <c r="S113" s="13"/>
      <c r="T113" s="14"/>
      <c r="U113" s="14"/>
      <c r="V113" s="15"/>
      <c r="W113" s="15"/>
      <c r="X113" s="15"/>
    </row>
    <row r="114" spans="1:24" s="12" customFormat="1" ht="15">
      <c r="A114" s="9"/>
      <c r="B114" s="78" t="s">
        <v>80</v>
      </c>
      <c r="C114" s="72"/>
      <c r="D114" s="72"/>
      <c r="E114" s="71"/>
      <c r="F114" s="71"/>
      <c r="G114" s="124"/>
      <c r="H114" s="140"/>
      <c r="I114" s="140"/>
      <c r="J114" s="140"/>
      <c r="K114" s="124"/>
      <c r="L114" s="71"/>
      <c r="M114" s="140"/>
      <c r="N114" s="140"/>
      <c r="O114" s="124"/>
      <c r="P114" s="140"/>
      <c r="Q114" s="140"/>
      <c r="R114" s="140"/>
      <c r="S114" s="13"/>
      <c r="T114" s="14"/>
      <c r="U114" s="14"/>
      <c r="V114" s="15"/>
      <c r="W114" s="15"/>
      <c r="X114" s="15"/>
    </row>
    <row r="115" spans="1:24" s="12" customFormat="1" ht="64.5" customHeight="1">
      <c r="A115" s="9"/>
      <c r="B115" s="78" t="s">
        <v>155</v>
      </c>
      <c r="C115" s="72">
        <v>2008</v>
      </c>
      <c r="D115" s="72"/>
      <c r="E115" s="71">
        <v>80000</v>
      </c>
      <c r="F115" s="76">
        <v>80000</v>
      </c>
      <c r="G115" s="127">
        <f>H115+I115+J115</f>
        <v>80000</v>
      </c>
      <c r="H115" s="130">
        <v>40000</v>
      </c>
      <c r="I115" s="130">
        <v>40000</v>
      </c>
      <c r="J115" s="130"/>
      <c r="K115" s="127"/>
      <c r="L115" s="76"/>
      <c r="M115" s="130"/>
      <c r="N115" s="130"/>
      <c r="O115" s="127"/>
      <c r="P115" s="130"/>
      <c r="Q115" s="130"/>
      <c r="R115" s="130"/>
      <c r="S115" s="15"/>
      <c r="T115" s="15">
        <v>6500</v>
      </c>
      <c r="U115" s="15"/>
      <c r="V115" s="15">
        <v>7200</v>
      </c>
      <c r="W115" s="15"/>
      <c r="X115" s="15">
        <v>8000</v>
      </c>
    </row>
    <row r="116" spans="1:24" s="12" customFormat="1" ht="50.25" customHeight="1">
      <c r="A116" s="9"/>
      <c r="B116" s="78" t="s">
        <v>156</v>
      </c>
      <c r="C116" s="72">
        <v>2008</v>
      </c>
      <c r="D116" s="72"/>
      <c r="E116" s="71">
        <v>35000</v>
      </c>
      <c r="F116" s="76">
        <v>35000</v>
      </c>
      <c r="G116" s="127">
        <f aca="true" t="shared" si="28" ref="G116:G151">H116+I116+J116</f>
        <v>35000</v>
      </c>
      <c r="H116" s="130">
        <v>17500</v>
      </c>
      <c r="I116" s="130">
        <v>17500</v>
      </c>
      <c r="J116" s="130"/>
      <c r="K116" s="127"/>
      <c r="L116" s="76"/>
      <c r="M116" s="130"/>
      <c r="N116" s="130"/>
      <c r="O116" s="127"/>
      <c r="P116" s="130"/>
      <c r="Q116" s="130"/>
      <c r="R116" s="130"/>
      <c r="S116" s="15"/>
      <c r="T116" s="15">
        <v>3000</v>
      </c>
      <c r="U116" s="15"/>
      <c r="V116" s="15">
        <v>3300</v>
      </c>
      <c r="W116" s="15"/>
      <c r="X116" s="15">
        <v>3700</v>
      </c>
    </row>
    <row r="117" spans="1:24" s="12" customFormat="1" ht="48" customHeight="1">
      <c r="A117" s="9"/>
      <c r="B117" s="78" t="s">
        <v>157</v>
      </c>
      <c r="C117" s="72">
        <v>2008</v>
      </c>
      <c r="D117" s="72"/>
      <c r="E117" s="71">
        <v>66000</v>
      </c>
      <c r="F117" s="76">
        <v>66000</v>
      </c>
      <c r="G117" s="127">
        <f t="shared" si="28"/>
        <v>66000</v>
      </c>
      <c r="H117" s="130">
        <v>28700</v>
      </c>
      <c r="I117" s="130">
        <v>37300</v>
      </c>
      <c r="J117" s="130"/>
      <c r="K117" s="127"/>
      <c r="L117" s="76"/>
      <c r="M117" s="130"/>
      <c r="N117" s="130"/>
      <c r="O117" s="127"/>
      <c r="P117" s="130"/>
      <c r="Q117" s="130"/>
      <c r="R117" s="130"/>
      <c r="S117" s="15"/>
      <c r="T117" s="15">
        <v>4500</v>
      </c>
      <c r="U117" s="15"/>
      <c r="V117" s="15">
        <v>5000</v>
      </c>
      <c r="W117" s="15"/>
      <c r="X117" s="15">
        <v>5500</v>
      </c>
    </row>
    <row r="118" spans="1:24" s="12" customFormat="1" ht="45">
      <c r="A118" s="9"/>
      <c r="B118" s="78" t="s">
        <v>158</v>
      </c>
      <c r="C118" s="72">
        <v>2008</v>
      </c>
      <c r="D118" s="72"/>
      <c r="E118" s="71">
        <v>35000</v>
      </c>
      <c r="F118" s="76">
        <v>35000</v>
      </c>
      <c r="G118" s="127">
        <f t="shared" si="28"/>
        <v>35000</v>
      </c>
      <c r="H118" s="130">
        <v>17500</v>
      </c>
      <c r="I118" s="130">
        <v>17500</v>
      </c>
      <c r="J118" s="130"/>
      <c r="K118" s="127"/>
      <c r="L118" s="76"/>
      <c r="M118" s="130"/>
      <c r="N118" s="130"/>
      <c r="O118" s="127"/>
      <c r="P118" s="130"/>
      <c r="Q118" s="130"/>
      <c r="R118" s="130"/>
      <c r="S118" s="15"/>
      <c r="T118" s="15">
        <v>3000</v>
      </c>
      <c r="U118" s="15"/>
      <c r="V118" s="15">
        <v>3300</v>
      </c>
      <c r="W118" s="15"/>
      <c r="X118" s="15">
        <v>3700</v>
      </c>
    </row>
    <row r="119" spans="1:24" s="12" customFormat="1" ht="60">
      <c r="A119" s="9"/>
      <c r="B119" s="78" t="s">
        <v>159</v>
      </c>
      <c r="C119" s="72">
        <v>2008</v>
      </c>
      <c r="D119" s="72"/>
      <c r="E119" s="71">
        <v>120000</v>
      </c>
      <c r="F119" s="76">
        <v>120000</v>
      </c>
      <c r="G119" s="127">
        <f t="shared" si="28"/>
        <v>90000</v>
      </c>
      <c r="H119" s="130">
        <v>60000</v>
      </c>
      <c r="I119" s="130">
        <v>30000</v>
      </c>
      <c r="J119" s="130"/>
      <c r="K119" s="127">
        <f aca="true" t="shared" si="29" ref="K119:K127">L119+M119+N119</f>
        <v>30000</v>
      </c>
      <c r="L119" s="76"/>
      <c r="M119" s="130">
        <v>30000</v>
      </c>
      <c r="N119" s="130"/>
      <c r="O119" s="127"/>
      <c r="P119" s="130"/>
      <c r="Q119" s="130"/>
      <c r="R119" s="130"/>
      <c r="S119" s="15"/>
      <c r="T119" s="15">
        <v>6500</v>
      </c>
      <c r="U119" s="15"/>
      <c r="V119" s="15">
        <v>7200</v>
      </c>
      <c r="W119" s="15"/>
      <c r="X119" s="15">
        <v>8000</v>
      </c>
    </row>
    <row r="120" spans="1:24" s="12" customFormat="1" ht="54.75" customHeight="1">
      <c r="A120" s="9"/>
      <c r="B120" s="78" t="s">
        <v>160</v>
      </c>
      <c r="C120" s="72">
        <v>2008</v>
      </c>
      <c r="D120" s="72"/>
      <c r="E120" s="71">
        <v>80000</v>
      </c>
      <c r="F120" s="76">
        <v>80000</v>
      </c>
      <c r="G120" s="127">
        <f t="shared" si="28"/>
        <v>60000</v>
      </c>
      <c r="H120" s="130">
        <v>40000</v>
      </c>
      <c r="I120" s="130">
        <v>20000</v>
      </c>
      <c r="J120" s="130"/>
      <c r="K120" s="127">
        <f t="shared" si="29"/>
        <v>20000</v>
      </c>
      <c r="L120" s="76"/>
      <c r="M120" s="130">
        <v>20000</v>
      </c>
      <c r="N120" s="130"/>
      <c r="O120" s="127"/>
      <c r="P120" s="130"/>
      <c r="Q120" s="130"/>
      <c r="R120" s="130"/>
      <c r="S120" s="15"/>
      <c r="T120" s="15">
        <v>4500</v>
      </c>
      <c r="U120" s="15"/>
      <c r="V120" s="15">
        <v>5000</v>
      </c>
      <c r="W120" s="15"/>
      <c r="X120" s="15">
        <v>5500</v>
      </c>
    </row>
    <row r="121" spans="1:24" s="12" customFormat="1" ht="51" customHeight="1">
      <c r="A121" s="9"/>
      <c r="B121" s="78" t="s">
        <v>161</v>
      </c>
      <c r="C121" s="72">
        <v>2008</v>
      </c>
      <c r="D121" s="72"/>
      <c r="E121" s="71">
        <v>120000</v>
      </c>
      <c r="F121" s="76">
        <v>120000</v>
      </c>
      <c r="G121" s="127">
        <f t="shared" si="28"/>
        <v>90000</v>
      </c>
      <c r="H121" s="130">
        <v>60000</v>
      </c>
      <c r="I121" s="130">
        <v>30000</v>
      </c>
      <c r="J121" s="130"/>
      <c r="K121" s="127">
        <f t="shared" si="29"/>
        <v>30000</v>
      </c>
      <c r="L121" s="76"/>
      <c r="M121" s="130">
        <v>30000</v>
      </c>
      <c r="N121" s="130"/>
      <c r="O121" s="127"/>
      <c r="P121" s="130"/>
      <c r="Q121" s="130"/>
      <c r="R121" s="130"/>
      <c r="S121" s="15"/>
      <c r="T121" s="15">
        <v>6500</v>
      </c>
      <c r="U121" s="15"/>
      <c r="V121" s="15">
        <v>7200</v>
      </c>
      <c r="W121" s="15"/>
      <c r="X121" s="15">
        <v>8000</v>
      </c>
    </row>
    <row r="122" spans="1:24" s="12" customFormat="1" ht="47.25" customHeight="1">
      <c r="A122" s="9"/>
      <c r="B122" s="78" t="s">
        <v>162</v>
      </c>
      <c r="C122" s="72">
        <v>2009</v>
      </c>
      <c r="D122" s="72"/>
      <c r="E122" s="71">
        <v>80000</v>
      </c>
      <c r="F122" s="76">
        <v>80000</v>
      </c>
      <c r="G122" s="127">
        <f t="shared" si="28"/>
        <v>0</v>
      </c>
      <c r="H122" s="130"/>
      <c r="I122" s="130"/>
      <c r="J122" s="130"/>
      <c r="K122" s="127">
        <f t="shared" si="29"/>
        <v>60000</v>
      </c>
      <c r="L122" s="76">
        <v>40000</v>
      </c>
      <c r="M122" s="130">
        <v>20000</v>
      </c>
      <c r="N122" s="130"/>
      <c r="O122" s="127">
        <f aca="true" t="shared" si="30" ref="O122:O132">P122+Q122+R122</f>
        <v>20000</v>
      </c>
      <c r="P122" s="130"/>
      <c r="Q122" s="130">
        <v>20000</v>
      </c>
      <c r="R122" s="130"/>
      <c r="S122" s="15"/>
      <c r="T122" s="15">
        <v>4500</v>
      </c>
      <c r="U122" s="15"/>
      <c r="V122" s="15">
        <v>5000</v>
      </c>
      <c r="W122" s="15"/>
      <c r="X122" s="15">
        <v>5500</v>
      </c>
    </row>
    <row r="123" spans="1:24" s="12" customFormat="1" ht="61.5" customHeight="1">
      <c r="A123" s="9"/>
      <c r="B123" s="78" t="s">
        <v>163</v>
      </c>
      <c r="C123" s="72">
        <v>2009</v>
      </c>
      <c r="D123" s="72"/>
      <c r="E123" s="71">
        <v>80000</v>
      </c>
      <c r="F123" s="76">
        <v>80000</v>
      </c>
      <c r="G123" s="127">
        <f t="shared" si="28"/>
        <v>0</v>
      </c>
      <c r="H123" s="130"/>
      <c r="I123" s="130"/>
      <c r="J123" s="130"/>
      <c r="K123" s="127">
        <f t="shared" si="29"/>
        <v>80000</v>
      </c>
      <c r="L123" s="76">
        <v>40000</v>
      </c>
      <c r="M123" s="130">
        <v>40000</v>
      </c>
      <c r="N123" s="130"/>
      <c r="O123" s="127"/>
      <c r="P123" s="130"/>
      <c r="Q123" s="130"/>
      <c r="R123" s="130"/>
      <c r="S123" s="15"/>
      <c r="T123" s="15">
        <v>4500</v>
      </c>
      <c r="U123" s="15"/>
      <c r="V123" s="15">
        <v>5000</v>
      </c>
      <c r="W123" s="15"/>
      <c r="X123" s="15">
        <v>5500</v>
      </c>
    </row>
    <row r="124" spans="1:24" s="12" customFormat="1" ht="81" customHeight="1">
      <c r="A124" s="9"/>
      <c r="B124" s="78" t="s">
        <v>164</v>
      </c>
      <c r="C124" s="72">
        <v>2009</v>
      </c>
      <c r="D124" s="72"/>
      <c r="E124" s="71">
        <v>120000</v>
      </c>
      <c r="F124" s="76">
        <v>120000</v>
      </c>
      <c r="G124" s="127">
        <f t="shared" si="28"/>
        <v>0</v>
      </c>
      <c r="H124" s="130"/>
      <c r="I124" s="130"/>
      <c r="J124" s="130"/>
      <c r="K124" s="127">
        <f t="shared" si="29"/>
        <v>74000</v>
      </c>
      <c r="L124" s="76">
        <v>24000</v>
      </c>
      <c r="M124" s="130">
        <v>50000</v>
      </c>
      <c r="N124" s="130"/>
      <c r="O124" s="127">
        <f t="shared" si="30"/>
        <v>40000</v>
      </c>
      <c r="P124" s="130"/>
      <c r="Q124" s="130">
        <v>40000</v>
      </c>
      <c r="R124" s="130"/>
      <c r="S124" s="15"/>
      <c r="T124" s="15">
        <v>6500</v>
      </c>
      <c r="U124" s="15"/>
      <c r="V124" s="15">
        <v>7200</v>
      </c>
      <c r="W124" s="15"/>
      <c r="X124" s="15">
        <v>8000</v>
      </c>
    </row>
    <row r="125" spans="1:24" s="12" customFormat="1" ht="54" customHeight="1">
      <c r="A125" s="9"/>
      <c r="B125" s="78" t="s">
        <v>165</v>
      </c>
      <c r="C125" s="72">
        <v>2009</v>
      </c>
      <c r="D125" s="72"/>
      <c r="E125" s="71">
        <v>60000</v>
      </c>
      <c r="F125" s="76">
        <v>60000</v>
      </c>
      <c r="G125" s="127">
        <f t="shared" si="28"/>
        <v>0</v>
      </c>
      <c r="H125" s="130"/>
      <c r="I125" s="130"/>
      <c r="J125" s="130"/>
      <c r="K125" s="127">
        <f t="shared" si="29"/>
        <v>60000</v>
      </c>
      <c r="L125" s="76">
        <v>30000</v>
      </c>
      <c r="M125" s="130">
        <v>30000</v>
      </c>
      <c r="N125" s="130"/>
      <c r="O125" s="127"/>
      <c r="P125" s="130"/>
      <c r="Q125" s="130"/>
      <c r="R125" s="130"/>
      <c r="S125" s="15"/>
      <c r="T125" s="15">
        <v>3000</v>
      </c>
      <c r="U125" s="15"/>
      <c r="V125" s="15">
        <v>3300</v>
      </c>
      <c r="W125" s="15"/>
      <c r="X125" s="15">
        <v>3700</v>
      </c>
    </row>
    <row r="126" spans="1:24" s="12" customFormat="1" ht="69.75" customHeight="1">
      <c r="A126" s="9"/>
      <c r="B126" s="78" t="s">
        <v>166</v>
      </c>
      <c r="C126" s="72">
        <v>2009</v>
      </c>
      <c r="D126" s="72"/>
      <c r="E126" s="71">
        <v>120000</v>
      </c>
      <c r="F126" s="76">
        <v>120000</v>
      </c>
      <c r="G126" s="127">
        <f t="shared" si="28"/>
        <v>0</v>
      </c>
      <c r="H126" s="130"/>
      <c r="I126" s="130"/>
      <c r="J126" s="130"/>
      <c r="K126" s="127">
        <f t="shared" si="29"/>
        <v>90000</v>
      </c>
      <c r="L126" s="76">
        <v>60000</v>
      </c>
      <c r="M126" s="130">
        <v>30000</v>
      </c>
      <c r="N126" s="130"/>
      <c r="O126" s="127">
        <f t="shared" si="30"/>
        <v>30000</v>
      </c>
      <c r="P126" s="130"/>
      <c r="Q126" s="130">
        <v>30000</v>
      </c>
      <c r="R126" s="130"/>
      <c r="S126" s="15"/>
      <c r="T126" s="15">
        <v>6500</v>
      </c>
      <c r="U126" s="15"/>
      <c r="V126" s="15">
        <v>7200</v>
      </c>
      <c r="W126" s="15"/>
      <c r="X126" s="15">
        <v>8000</v>
      </c>
    </row>
    <row r="127" spans="1:24" s="12" customFormat="1" ht="80.25" customHeight="1">
      <c r="A127" s="9"/>
      <c r="B127" s="78" t="s">
        <v>167</v>
      </c>
      <c r="C127" s="72">
        <v>2009</v>
      </c>
      <c r="D127" s="72"/>
      <c r="E127" s="71">
        <v>120000</v>
      </c>
      <c r="F127" s="76">
        <v>120000</v>
      </c>
      <c r="G127" s="127">
        <f t="shared" si="28"/>
        <v>0</v>
      </c>
      <c r="H127" s="130"/>
      <c r="I127" s="130"/>
      <c r="J127" s="130"/>
      <c r="K127" s="127">
        <f t="shared" si="29"/>
        <v>120000</v>
      </c>
      <c r="L127" s="76">
        <v>60000</v>
      </c>
      <c r="M127" s="130">
        <v>60000</v>
      </c>
      <c r="N127" s="130"/>
      <c r="O127" s="127"/>
      <c r="P127" s="130"/>
      <c r="Q127" s="130"/>
      <c r="R127" s="130"/>
      <c r="S127" s="15"/>
      <c r="T127" s="15">
        <v>6500</v>
      </c>
      <c r="U127" s="15"/>
      <c r="V127" s="15">
        <v>7200</v>
      </c>
      <c r="W127" s="15"/>
      <c r="X127" s="15">
        <v>8000</v>
      </c>
    </row>
    <row r="128" spans="1:24" s="12" customFormat="1" ht="49.5" customHeight="1">
      <c r="A128" s="9"/>
      <c r="B128" s="78" t="s">
        <v>168</v>
      </c>
      <c r="C128" s="72">
        <v>2010</v>
      </c>
      <c r="D128" s="72"/>
      <c r="E128" s="71">
        <v>60000</v>
      </c>
      <c r="F128" s="76">
        <v>60000</v>
      </c>
      <c r="G128" s="127">
        <f t="shared" si="28"/>
        <v>0</v>
      </c>
      <c r="H128" s="130"/>
      <c r="I128" s="130"/>
      <c r="J128" s="130"/>
      <c r="K128" s="127"/>
      <c r="L128" s="76"/>
      <c r="M128" s="130"/>
      <c r="N128" s="130"/>
      <c r="O128" s="127">
        <f t="shared" si="30"/>
        <v>40000</v>
      </c>
      <c r="P128" s="130">
        <v>30000</v>
      </c>
      <c r="Q128" s="130">
        <v>10000</v>
      </c>
      <c r="R128" s="130"/>
      <c r="S128" s="15"/>
      <c r="T128" s="15">
        <v>3000</v>
      </c>
      <c r="U128" s="15"/>
      <c r="V128" s="15">
        <v>3300</v>
      </c>
      <c r="W128" s="15"/>
      <c r="X128" s="15">
        <v>3700</v>
      </c>
    </row>
    <row r="129" spans="1:24" s="12" customFormat="1" ht="67.5" customHeight="1">
      <c r="A129" s="9"/>
      <c r="B129" s="78" t="s">
        <v>169</v>
      </c>
      <c r="C129" s="72">
        <v>2010</v>
      </c>
      <c r="D129" s="72"/>
      <c r="E129" s="71">
        <v>60000</v>
      </c>
      <c r="F129" s="76">
        <v>60000</v>
      </c>
      <c r="G129" s="127">
        <f t="shared" si="28"/>
        <v>0</v>
      </c>
      <c r="H129" s="130"/>
      <c r="I129" s="130"/>
      <c r="J129" s="130"/>
      <c r="K129" s="127"/>
      <c r="L129" s="76"/>
      <c r="M129" s="130"/>
      <c r="N129" s="130"/>
      <c r="O129" s="127">
        <f t="shared" si="30"/>
        <v>40000</v>
      </c>
      <c r="P129" s="130">
        <v>30000</v>
      </c>
      <c r="Q129" s="130">
        <v>10000</v>
      </c>
      <c r="R129" s="130"/>
      <c r="S129" s="15"/>
      <c r="T129" s="15">
        <v>3000</v>
      </c>
      <c r="U129" s="15"/>
      <c r="V129" s="15">
        <v>3300</v>
      </c>
      <c r="W129" s="15"/>
      <c r="X129" s="15">
        <v>3700</v>
      </c>
    </row>
    <row r="130" spans="1:24" s="12" customFormat="1" ht="69.75" customHeight="1">
      <c r="A130" s="9"/>
      <c r="B130" s="78" t="s">
        <v>170</v>
      </c>
      <c r="C130" s="72">
        <v>2010</v>
      </c>
      <c r="D130" s="72"/>
      <c r="E130" s="71">
        <v>120000</v>
      </c>
      <c r="F130" s="76">
        <v>120000</v>
      </c>
      <c r="G130" s="127">
        <f t="shared" si="28"/>
        <v>0</v>
      </c>
      <c r="H130" s="130"/>
      <c r="I130" s="130"/>
      <c r="J130" s="130"/>
      <c r="K130" s="127"/>
      <c r="L130" s="76"/>
      <c r="M130" s="130"/>
      <c r="N130" s="130"/>
      <c r="O130" s="127">
        <f t="shared" si="30"/>
        <v>90000</v>
      </c>
      <c r="P130" s="130">
        <v>60000</v>
      </c>
      <c r="Q130" s="130">
        <v>30000</v>
      </c>
      <c r="R130" s="130"/>
      <c r="S130" s="15"/>
      <c r="T130" s="15">
        <v>6500</v>
      </c>
      <c r="U130" s="15"/>
      <c r="V130" s="15">
        <v>7200</v>
      </c>
      <c r="W130" s="15"/>
      <c r="X130" s="15">
        <v>8000</v>
      </c>
    </row>
    <row r="131" spans="1:24" s="12" customFormat="1" ht="36" customHeight="1">
      <c r="A131" s="9"/>
      <c r="B131" s="78" t="s">
        <v>171</v>
      </c>
      <c r="C131" s="72">
        <v>2010</v>
      </c>
      <c r="D131" s="72"/>
      <c r="E131" s="71">
        <v>70000</v>
      </c>
      <c r="F131" s="76">
        <v>70000</v>
      </c>
      <c r="G131" s="127">
        <f t="shared" si="28"/>
        <v>0</v>
      </c>
      <c r="H131" s="130"/>
      <c r="I131" s="130"/>
      <c r="J131" s="130"/>
      <c r="K131" s="127"/>
      <c r="L131" s="76"/>
      <c r="M131" s="130"/>
      <c r="N131" s="130"/>
      <c r="O131" s="127">
        <f t="shared" si="30"/>
        <v>50000</v>
      </c>
      <c r="P131" s="130">
        <v>35000</v>
      </c>
      <c r="Q131" s="130">
        <v>15000</v>
      </c>
      <c r="R131" s="130"/>
      <c r="S131" s="15"/>
      <c r="T131" s="15">
        <v>3000</v>
      </c>
      <c r="U131" s="15"/>
      <c r="V131" s="15">
        <v>3300</v>
      </c>
      <c r="W131" s="15"/>
      <c r="X131" s="15">
        <v>3700</v>
      </c>
    </row>
    <row r="132" spans="1:24" s="12" customFormat="1" ht="48.75" customHeight="1">
      <c r="A132" s="9"/>
      <c r="B132" s="78" t="s">
        <v>172</v>
      </c>
      <c r="C132" s="72">
        <v>2010</v>
      </c>
      <c r="D132" s="72"/>
      <c r="E132" s="71">
        <v>60000</v>
      </c>
      <c r="F132" s="76">
        <v>60000</v>
      </c>
      <c r="G132" s="127">
        <f t="shared" si="28"/>
        <v>0</v>
      </c>
      <c r="H132" s="130"/>
      <c r="I132" s="130"/>
      <c r="J132" s="130"/>
      <c r="K132" s="127"/>
      <c r="L132" s="76"/>
      <c r="M132" s="130"/>
      <c r="N132" s="130"/>
      <c r="O132" s="127">
        <f t="shared" si="30"/>
        <v>45000</v>
      </c>
      <c r="P132" s="130">
        <v>30000</v>
      </c>
      <c r="Q132" s="130">
        <v>15000</v>
      </c>
      <c r="R132" s="130"/>
      <c r="S132" s="15"/>
      <c r="T132" s="15">
        <v>3000</v>
      </c>
      <c r="U132" s="15"/>
      <c r="V132" s="15">
        <v>3300</v>
      </c>
      <c r="W132" s="15"/>
      <c r="X132" s="15">
        <v>3700</v>
      </c>
    </row>
    <row r="133" spans="1:24" s="12" customFormat="1" ht="56.25" customHeight="1">
      <c r="A133" s="9"/>
      <c r="B133" s="78" t="s">
        <v>173</v>
      </c>
      <c r="C133" s="72">
        <v>2008</v>
      </c>
      <c r="D133" s="72"/>
      <c r="E133" s="71">
        <v>80000</v>
      </c>
      <c r="F133" s="76">
        <v>80000</v>
      </c>
      <c r="G133" s="127">
        <f t="shared" si="28"/>
        <v>80000</v>
      </c>
      <c r="H133" s="130">
        <v>40000</v>
      </c>
      <c r="I133" s="130">
        <v>40000</v>
      </c>
      <c r="J133" s="130"/>
      <c r="K133" s="127"/>
      <c r="L133" s="76"/>
      <c r="M133" s="130"/>
      <c r="N133" s="130"/>
      <c r="O133" s="127"/>
      <c r="P133" s="130"/>
      <c r="Q133" s="130"/>
      <c r="R133" s="130"/>
      <c r="S133" s="15"/>
      <c r="T133" s="15">
        <v>4500</v>
      </c>
      <c r="U133" s="15"/>
      <c r="V133" s="15">
        <v>5000</v>
      </c>
      <c r="W133" s="15"/>
      <c r="X133" s="15">
        <v>5500</v>
      </c>
    </row>
    <row r="134" spans="1:24" s="12" customFormat="1" ht="45">
      <c r="A134" s="9"/>
      <c r="B134" s="78" t="s">
        <v>174</v>
      </c>
      <c r="C134" s="72">
        <v>2009</v>
      </c>
      <c r="D134" s="72"/>
      <c r="E134" s="71">
        <v>60000</v>
      </c>
      <c r="F134" s="71">
        <v>60000</v>
      </c>
      <c r="G134" s="127">
        <f t="shared" si="28"/>
        <v>0</v>
      </c>
      <c r="H134" s="140"/>
      <c r="I134" s="140"/>
      <c r="J134" s="140"/>
      <c r="K134" s="124">
        <f>L134+M134+N134</f>
        <v>60000</v>
      </c>
      <c r="L134" s="71">
        <v>30000</v>
      </c>
      <c r="M134" s="140">
        <v>30000</v>
      </c>
      <c r="N134" s="140"/>
      <c r="O134" s="124"/>
      <c r="P134" s="140"/>
      <c r="Q134" s="140"/>
      <c r="R134" s="140"/>
      <c r="S134" s="13"/>
      <c r="T134" s="15">
        <v>4500</v>
      </c>
      <c r="U134" s="15"/>
      <c r="V134" s="15">
        <v>5000</v>
      </c>
      <c r="W134" s="15"/>
      <c r="X134" s="15">
        <v>5500</v>
      </c>
    </row>
    <row r="135" spans="1:24" s="12" customFormat="1" ht="65.25" customHeight="1">
      <c r="A135" s="9"/>
      <c r="B135" s="78" t="s">
        <v>175</v>
      </c>
      <c r="C135" s="72">
        <v>2008</v>
      </c>
      <c r="D135" s="72"/>
      <c r="E135" s="71">
        <v>20000</v>
      </c>
      <c r="F135" s="71">
        <v>20000</v>
      </c>
      <c r="G135" s="127">
        <f t="shared" si="28"/>
        <v>20000</v>
      </c>
      <c r="H135" s="140">
        <v>10000</v>
      </c>
      <c r="I135" s="140">
        <v>10000</v>
      </c>
      <c r="J135" s="140"/>
      <c r="K135" s="124"/>
      <c r="L135" s="71"/>
      <c r="M135" s="140"/>
      <c r="N135" s="140"/>
      <c r="O135" s="124"/>
      <c r="P135" s="140"/>
      <c r="Q135" s="140"/>
      <c r="R135" s="140"/>
      <c r="S135" s="13"/>
      <c r="T135" s="13">
        <v>400</v>
      </c>
      <c r="U135" s="13"/>
      <c r="V135" s="13">
        <v>450</v>
      </c>
      <c r="W135" s="13"/>
      <c r="X135" s="13">
        <v>500</v>
      </c>
    </row>
    <row r="136" spans="1:24" s="12" customFormat="1" ht="84" customHeight="1">
      <c r="A136" s="9"/>
      <c r="B136" s="78" t="s">
        <v>176</v>
      </c>
      <c r="C136" s="72">
        <v>2009</v>
      </c>
      <c r="D136" s="72"/>
      <c r="E136" s="71">
        <v>35000</v>
      </c>
      <c r="F136" s="71">
        <v>35000</v>
      </c>
      <c r="G136" s="127">
        <f t="shared" si="28"/>
        <v>0</v>
      </c>
      <c r="H136" s="140"/>
      <c r="I136" s="140"/>
      <c r="J136" s="140"/>
      <c r="K136" s="124">
        <f>L136+M136+N136</f>
        <v>35000</v>
      </c>
      <c r="L136" s="71">
        <v>17500</v>
      </c>
      <c r="M136" s="140">
        <v>17500</v>
      </c>
      <c r="N136" s="140"/>
      <c r="O136" s="124"/>
      <c r="P136" s="140"/>
      <c r="Q136" s="140"/>
      <c r="R136" s="140"/>
      <c r="S136" s="13"/>
      <c r="T136" s="15">
        <v>3000</v>
      </c>
      <c r="U136" s="15"/>
      <c r="V136" s="15">
        <v>3300</v>
      </c>
      <c r="W136" s="15"/>
      <c r="X136" s="15">
        <v>3700</v>
      </c>
    </row>
    <row r="137" spans="1:24" s="12" customFormat="1" ht="80.25" customHeight="1">
      <c r="A137" s="9"/>
      <c r="B137" s="78" t="s">
        <v>177</v>
      </c>
      <c r="C137" s="72">
        <v>2010</v>
      </c>
      <c r="D137" s="72"/>
      <c r="E137" s="71">
        <v>35000</v>
      </c>
      <c r="F137" s="71">
        <v>35000</v>
      </c>
      <c r="G137" s="127">
        <f t="shared" si="28"/>
        <v>0</v>
      </c>
      <c r="H137" s="140"/>
      <c r="I137" s="140"/>
      <c r="J137" s="140"/>
      <c r="K137" s="124"/>
      <c r="L137" s="71"/>
      <c r="M137" s="140"/>
      <c r="N137" s="140"/>
      <c r="O137" s="124">
        <f aca="true" t="shared" si="31" ref="O137:O144">P137+Q137+R137</f>
        <v>35000</v>
      </c>
      <c r="P137" s="140">
        <v>17500</v>
      </c>
      <c r="Q137" s="140">
        <v>17500</v>
      </c>
      <c r="R137" s="140"/>
      <c r="S137" s="13"/>
      <c r="T137" s="15">
        <v>3000</v>
      </c>
      <c r="U137" s="15"/>
      <c r="V137" s="15">
        <v>3300</v>
      </c>
      <c r="W137" s="15"/>
      <c r="X137" s="15">
        <v>3700</v>
      </c>
    </row>
    <row r="138" spans="1:24" s="12" customFormat="1" ht="81" customHeight="1">
      <c r="A138" s="9"/>
      <c r="B138" s="78" t="s">
        <v>178</v>
      </c>
      <c r="C138" s="72">
        <v>2010</v>
      </c>
      <c r="D138" s="72"/>
      <c r="E138" s="71">
        <v>35000</v>
      </c>
      <c r="F138" s="71">
        <v>35000</v>
      </c>
      <c r="G138" s="127">
        <f t="shared" si="28"/>
        <v>0</v>
      </c>
      <c r="H138" s="140"/>
      <c r="I138" s="140"/>
      <c r="J138" s="140"/>
      <c r="K138" s="124"/>
      <c r="L138" s="71"/>
      <c r="M138" s="140"/>
      <c r="N138" s="140"/>
      <c r="O138" s="124">
        <f t="shared" si="31"/>
        <v>35000</v>
      </c>
      <c r="P138" s="140">
        <v>17500</v>
      </c>
      <c r="Q138" s="140">
        <v>17500</v>
      </c>
      <c r="R138" s="140"/>
      <c r="S138" s="13"/>
      <c r="T138" s="15">
        <v>3000</v>
      </c>
      <c r="U138" s="15"/>
      <c r="V138" s="15">
        <v>3300</v>
      </c>
      <c r="W138" s="15"/>
      <c r="X138" s="15">
        <v>3700</v>
      </c>
    </row>
    <row r="139" spans="1:24" s="12" customFormat="1" ht="80.25" customHeight="1">
      <c r="A139" s="9"/>
      <c r="B139" s="78" t="s">
        <v>179</v>
      </c>
      <c r="C139" s="72">
        <v>2010</v>
      </c>
      <c r="D139" s="72"/>
      <c r="E139" s="71">
        <v>35000</v>
      </c>
      <c r="F139" s="71">
        <v>35000</v>
      </c>
      <c r="G139" s="127">
        <f t="shared" si="28"/>
        <v>0</v>
      </c>
      <c r="H139" s="140"/>
      <c r="I139" s="140"/>
      <c r="J139" s="140"/>
      <c r="K139" s="124"/>
      <c r="L139" s="71"/>
      <c r="M139" s="140"/>
      <c r="N139" s="140"/>
      <c r="O139" s="124">
        <f t="shared" si="31"/>
        <v>35000</v>
      </c>
      <c r="P139" s="140">
        <v>17500</v>
      </c>
      <c r="Q139" s="140">
        <v>17500</v>
      </c>
      <c r="R139" s="140"/>
      <c r="S139" s="13"/>
      <c r="T139" s="15">
        <v>3000</v>
      </c>
      <c r="U139" s="15"/>
      <c r="V139" s="15">
        <v>3300</v>
      </c>
      <c r="W139" s="15"/>
      <c r="X139" s="15">
        <v>3700</v>
      </c>
    </row>
    <row r="140" spans="1:24" s="12" customFormat="1" ht="86.25" customHeight="1">
      <c r="A140" s="9"/>
      <c r="B140" s="78" t="s">
        <v>180</v>
      </c>
      <c r="C140" s="72">
        <v>2010</v>
      </c>
      <c r="D140" s="72"/>
      <c r="E140" s="71">
        <v>20000</v>
      </c>
      <c r="F140" s="71">
        <v>20000</v>
      </c>
      <c r="G140" s="127">
        <f t="shared" si="28"/>
        <v>0</v>
      </c>
      <c r="H140" s="140"/>
      <c r="I140" s="140"/>
      <c r="J140" s="140"/>
      <c r="K140" s="124"/>
      <c r="L140" s="71"/>
      <c r="M140" s="140"/>
      <c r="N140" s="140"/>
      <c r="O140" s="124">
        <f t="shared" si="31"/>
        <v>20000</v>
      </c>
      <c r="P140" s="140">
        <v>7500</v>
      </c>
      <c r="Q140" s="140">
        <v>12500</v>
      </c>
      <c r="R140" s="140"/>
      <c r="S140" s="13"/>
      <c r="T140" s="15">
        <v>400</v>
      </c>
      <c r="U140" s="15"/>
      <c r="V140" s="15">
        <v>450</v>
      </c>
      <c r="W140" s="15"/>
      <c r="X140" s="15">
        <v>500</v>
      </c>
    </row>
    <row r="141" spans="1:24" s="12" customFormat="1" ht="91.5" customHeight="1">
      <c r="A141" s="9"/>
      <c r="B141" s="78" t="s">
        <v>181</v>
      </c>
      <c r="C141" s="72">
        <v>2010</v>
      </c>
      <c r="D141" s="72"/>
      <c r="E141" s="71">
        <v>40000</v>
      </c>
      <c r="F141" s="71">
        <v>40000</v>
      </c>
      <c r="G141" s="127">
        <f t="shared" si="28"/>
        <v>0</v>
      </c>
      <c r="H141" s="140"/>
      <c r="I141" s="140"/>
      <c r="J141" s="140"/>
      <c r="K141" s="124"/>
      <c r="L141" s="71"/>
      <c r="M141" s="140"/>
      <c r="N141" s="140"/>
      <c r="O141" s="124">
        <f t="shared" si="31"/>
        <v>30000</v>
      </c>
      <c r="P141" s="140">
        <v>20000</v>
      </c>
      <c r="Q141" s="140">
        <v>10000</v>
      </c>
      <c r="R141" s="140"/>
      <c r="S141" s="13"/>
      <c r="T141" s="15">
        <v>3000</v>
      </c>
      <c r="U141" s="15"/>
      <c r="V141" s="15">
        <v>3300</v>
      </c>
      <c r="W141" s="15"/>
      <c r="X141" s="15">
        <v>3700</v>
      </c>
    </row>
    <row r="142" spans="1:24" s="12" customFormat="1" ht="81" customHeight="1">
      <c r="A142" s="9"/>
      <c r="B142" s="78" t="s">
        <v>182</v>
      </c>
      <c r="C142" s="72">
        <v>2010</v>
      </c>
      <c r="D142" s="72"/>
      <c r="E142" s="71">
        <v>20000</v>
      </c>
      <c r="F142" s="71">
        <v>20000</v>
      </c>
      <c r="G142" s="127">
        <f t="shared" si="28"/>
        <v>0</v>
      </c>
      <c r="H142" s="140"/>
      <c r="I142" s="140"/>
      <c r="J142" s="140"/>
      <c r="K142" s="124"/>
      <c r="L142" s="71"/>
      <c r="M142" s="140"/>
      <c r="N142" s="140"/>
      <c r="O142" s="124">
        <f t="shared" si="31"/>
        <v>20000</v>
      </c>
      <c r="P142" s="140">
        <v>7500</v>
      </c>
      <c r="Q142" s="140">
        <v>12500</v>
      </c>
      <c r="R142" s="140"/>
      <c r="S142" s="13"/>
      <c r="T142" s="15">
        <v>400</v>
      </c>
      <c r="U142" s="15"/>
      <c r="V142" s="15">
        <v>450</v>
      </c>
      <c r="W142" s="15"/>
      <c r="X142" s="15">
        <v>500</v>
      </c>
    </row>
    <row r="143" spans="1:24" s="12" customFormat="1" ht="87.75" customHeight="1">
      <c r="A143" s="9"/>
      <c r="B143" s="78" t="s">
        <v>183</v>
      </c>
      <c r="C143" s="72">
        <v>2010</v>
      </c>
      <c r="D143" s="72"/>
      <c r="E143" s="71">
        <v>35000</v>
      </c>
      <c r="F143" s="71">
        <v>35000</v>
      </c>
      <c r="G143" s="127">
        <f t="shared" si="28"/>
        <v>0</v>
      </c>
      <c r="H143" s="140"/>
      <c r="I143" s="140"/>
      <c r="J143" s="140"/>
      <c r="K143" s="124"/>
      <c r="L143" s="71"/>
      <c r="M143" s="140"/>
      <c r="N143" s="140"/>
      <c r="O143" s="124">
        <f t="shared" si="31"/>
        <v>35000</v>
      </c>
      <c r="P143" s="140">
        <v>17500</v>
      </c>
      <c r="Q143" s="140">
        <v>17500</v>
      </c>
      <c r="R143" s="140"/>
      <c r="S143" s="13"/>
      <c r="T143" s="15">
        <v>3000</v>
      </c>
      <c r="U143" s="15"/>
      <c r="V143" s="15">
        <v>3300</v>
      </c>
      <c r="W143" s="15"/>
      <c r="X143" s="15">
        <v>3700</v>
      </c>
    </row>
    <row r="144" spans="1:24" s="12" customFormat="1" ht="80.25" customHeight="1">
      <c r="A144" s="9"/>
      <c r="B144" s="78" t="s">
        <v>184</v>
      </c>
      <c r="C144" s="72">
        <v>2010</v>
      </c>
      <c r="D144" s="72"/>
      <c r="E144" s="71">
        <v>20000</v>
      </c>
      <c r="F144" s="71">
        <v>20000</v>
      </c>
      <c r="G144" s="127">
        <f t="shared" si="28"/>
        <v>0</v>
      </c>
      <c r="H144" s="140"/>
      <c r="I144" s="140"/>
      <c r="J144" s="140"/>
      <c r="K144" s="124"/>
      <c r="L144" s="71"/>
      <c r="M144" s="140"/>
      <c r="N144" s="140"/>
      <c r="O144" s="124">
        <f t="shared" si="31"/>
        <v>20000</v>
      </c>
      <c r="P144" s="140">
        <v>17500</v>
      </c>
      <c r="Q144" s="140">
        <v>2500</v>
      </c>
      <c r="R144" s="140"/>
      <c r="S144" s="13"/>
      <c r="T144" s="15">
        <v>400</v>
      </c>
      <c r="U144" s="15"/>
      <c r="V144" s="15">
        <v>450</v>
      </c>
      <c r="W144" s="15"/>
      <c r="X144" s="15">
        <v>500</v>
      </c>
    </row>
    <row r="145" spans="1:24" s="12" customFormat="1" ht="96.75" customHeight="1">
      <c r="A145" s="9"/>
      <c r="B145" s="107" t="s">
        <v>185</v>
      </c>
      <c r="C145" s="78" t="s">
        <v>269</v>
      </c>
      <c r="D145" s="72"/>
      <c r="E145" s="71">
        <v>25000</v>
      </c>
      <c r="F145" s="71">
        <v>25000</v>
      </c>
      <c r="G145" s="127">
        <f t="shared" si="28"/>
        <v>10000</v>
      </c>
      <c r="H145" s="140"/>
      <c r="I145" s="140">
        <v>10000</v>
      </c>
      <c r="J145" s="140"/>
      <c r="K145" s="124">
        <f>L145+M145+N145</f>
        <v>15000</v>
      </c>
      <c r="L145" s="71"/>
      <c r="M145" s="140">
        <v>15000</v>
      </c>
      <c r="N145" s="140"/>
      <c r="O145" s="124"/>
      <c r="P145" s="140"/>
      <c r="Q145" s="140"/>
      <c r="R145" s="140"/>
      <c r="S145" s="13"/>
      <c r="T145" s="13">
        <v>500</v>
      </c>
      <c r="U145" s="13"/>
      <c r="V145" s="13">
        <v>600</v>
      </c>
      <c r="W145" s="13"/>
      <c r="X145" s="13">
        <v>700</v>
      </c>
    </row>
    <row r="146" spans="1:24" s="12" customFormat="1" ht="130.5" customHeight="1">
      <c r="A146" s="9"/>
      <c r="B146" s="107" t="s">
        <v>186</v>
      </c>
      <c r="C146" s="78" t="s">
        <v>306</v>
      </c>
      <c r="D146" s="72"/>
      <c r="E146" s="71">
        <v>105000</v>
      </c>
      <c r="F146" s="71">
        <v>105000</v>
      </c>
      <c r="G146" s="127"/>
      <c r="H146" s="140"/>
      <c r="I146" s="140"/>
      <c r="J146" s="140"/>
      <c r="K146" s="124">
        <f>L146+M146+N146</f>
        <v>10000</v>
      </c>
      <c r="L146" s="71"/>
      <c r="M146" s="140">
        <v>10000</v>
      </c>
      <c r="N146" s="140"/>
      <c r="O146" s="124">
        <f>P146+Q146+R146</f>
        <v>10000</v>
      </c>
      <c r="P146" s="140"/>
      <c r="Q146" s="140">
        <v>10000</v>
      </c>
      <c r="R146" s="140"/>
      <c r="S146" s="13"/>
      <c r="T146" s="13">
        <v>6600</v>
      </c>
      <c r="U146" s="13"/>
      <c r="V146" s="13">
        <v>7300</v>
      </c>
      <c r="W146" s="13"/>
      <c r="X146" s="13">
        <v>8000</v>
      </c>
    </row>
    <row r="147" spans="1:24" s="12" customFormat="1" ht="147.75" customHeight="1">
      <c r="A147" s="9"/>
      <c r="B147" s="107" t="s">
        <v>187</v>
      </c>
      <c r="C147" s="72">
        <v>2009</v>
      </c>
      <c r="D147" s="72"/>
      <c r="E147" s="71">
        <v>6500</v>
      </c>
      <c r="F147" s="71">
        <v>6500</v>
      </c>
      <c r="G147" s="127">
        <f t="shared" si="28"/>
        <v>0</v>
      </c>
      <c r="H147" s="140"/>
      <c r="I147" s="140"/>
      <c r="J147" s="140"/>
      <c r="K147" s="124">
        <v>6500</v>
      </c>
      <c r="L147" s="71"/>
      <c r="M147" s="140">
        <v>6500</v>
      </c>
      <c r="N147" s="140"/>
      <c r="O147" s="124"/>
      <c r="P147" s="140"/>
      <c r="Q147" s="140"/>
      <c r="R147" s="140"/>
      <c r="S147" s="13"/>
      <c r="T147" s="13">
        <v>4500</v>
      </c>
      <c r="U147" s="13"/>
      <c r="V147" s="13">
        <v>5000</v>
      </c>
      <c r="W147" s="13"/>
      <c r="X147" s="13">
        <v>5500</v>
      </c>
    </row>
    <row r="148" spans="1:24" s="12" customFormat="1" ht="87.75" customHeight="1">
      <c r="A148" s="9"/>
      <c r="B148" s="107" t="s">
        <v>188</v>
      </c>
      <c r="C148" s="78" t="s">
        <v>192</v>
      </c>
      <c r="D148" s="72"/>
      <c r="E148" s="71">
        <v>25000</v>
      </c>
      <c r="F148" s="71">
        <v>25000</v>
      </c>
      <c r="G148" s="127">
        <f t="shared" si="28"/>
        <v>10000</v>
      </c>
      <c r="H148" s="140"/>
      <c r="I148" s="140">
        <v>10000</v>
      </c>
      <c r="J148" s="140"/>
      <c r="K148" s="124">
        <f>L148+M148+N148</f>
        <v>15000</v>
      </c>
      <c r="L148" s="71"/>
      <c r="M148" s="140">
        <v>15000</v>
      </c>
      <c r="N148" s="140"/>
      <c r="O148" s="124"/>
      <c r="P148" s="140"/>
      <c r="Q148" s="140"/>
      <c r="R148" s="140"/>
      <c r="S148" s="13"/>
      <c r="T148" s="13">
        <v>7800</v>
      </c>
      <c r="U148" s="13"/>
      <c r="V148" s="13">
        <v>8600</v>
      </c>
      <c r="W148" s="13"/>
      <c r="X148" s="13">
        <v>9500</v>
      </c>
    </row>
    <row r="149" spans="1:24" s="12" customFormat="1" ht="104.25" customHeight="1">
      <c r="A149" s="9"/>
      <c r="B149" s="107" t="s">
        <v>190</v>
      </c>
      <c r="C149" s="78" t="s">
        <v>189</v>
      </c>
      <c r="D149" s="72"/>
      <c r="E149" s="71">
        <v>5000</v>
      </c>
      <c r="F149" s="71">
        <v>5000</v>
      </c>
      <c r="G149" s="127">
        <f t="shared" si="28"/>
        <v>5000</v>
      </c>
      <c r="H149" s="140"/>
      <c r="I149" s="140">
        <v>5000</v>
      </c>
      <c r="J149" s="140"/>
      <c r="K149" s="124"/>
      <c r="L149" s="71"/>
      <c r="M149" s="140"/>
      <c r="N149" s="140"/>
      <c r="O149" s="124"/>
      <c r="P149" s="140"/>
      <c r="Q149" s="140"/>
      <c r="R149" s="140"/>
      <c r="S149" s="13"/>
      <c r="T149" s="13">
        <v>6300</v>
      </c>
      <c r="U149" s="13"/>
      <c r="V149" s="13">
        <v>7000</v>
      </c>
      <c r="W149" s="13"/>
      <c r="X149" s="13">
        <v>7700</v>
      </c>
    </row>
    <row r="150" spans="1:24" s="12" customFormat="1" ht="80.25" customHeight="1">
      <c r="A150" s="9"/>
      <c r="B150" s="107" t="s">
        <v>191</v>
      </c>
      <c r="C150" s="78" t="s">
        <v>192</v>
      </c>
      <c r="D150" s="72"/>
      <c r="E150" s="71">
        <v>38000</v>
      </c>
      <c r="F150" s="71">
        <v>38000</v>
      </c>
      <c r="G150" s="127">
        <f t="shared" si="28"/>
        <v>12000</v>
      </c>
      <c r="H150" s="140"/>
      <c r="I150" s="140">
        <v>12000</v>
      </c>
      <c r="J150" s="140"/>
      <c r="K150" s="124">
        <f>L150+M150+N150</f>
        <v>23000</v>
      </c>
      <c r="L150" s="71"/>
      <c r="M150" s="140">
        <v>23000</v>
      </c>
      <c r="N150" s="140"/>
      <c r="O150" s="124"/>
      <c r="P150" s="140"/>
      <c r="Q150" s="140"/>
      <c r="R150" s="140"/>
      <c r="S150" s="13"/>
      <c r="T150" s="13">
        <v>5000</v>
      </c>
      <c r="U150" s="13"/>
      <c r="V150" s="13">
        <v>5500</v>
      </c>
      <c r="W150" s="13"/>
      <c r="X150" s="13">
        <v>6000</v>
      </c>
    </row>
    <row r="151" spans="1:24" s="12" customFormat="1" ht="99" customHeight="1">
      <c r="A151" s="9"/>
      <c r="B151" s="107" t="s">
        <v>193</v>
      </c>
      <c r="C151" s="78" t="s">
        <v>307</v>
      </c>
      <c r="D151" s="72"/>
      <c r="E151" s="71">
        <v>150000</v>
      </c>
      <c r="F151" s="71">
        <v>150000</v>
      </c>
      <c r="G151" s="127">
        <f t="shared" si="28"/>
        <v>0</v>
      </c>
      <c r="H151" s="140"/>
      <c r="I151" s="140"/>
      <c r="J151" s="140"/>
      <c r="K151" s="124"/>
      <c r="L151" s="71"/>
      <c r="M151" s="140"/>
      <c r="N151" s="140"/>
      <c r="O151" s="124">
        <f>P151+Q151+R151</f>
        <v>20000</v>
      </c>
      <c r="P151" s="140"/>
      <c r="Q151" s="140">
        <v>20000</v>
      </c>
      <c r="R151" s="140"/>
      <c r="S151" s="13"/>
      <c r="T151" s="13">
        <v>7000</v>
      </c>
      <c r="U151" s="13"/>
      <c r="V151" s="13">
        <v>9000</v>
      </c>
      <c r="W151" s="13"/>
      <c r="X151" s="13">
        <v>10000</v>
      </c>
    </row>
    <row r="152" spans="1:24" s="12" customFormat="1" ht="15">
      <c r="A152" s="9"/>
      <c r="B152" s="114"/>
      <c r="C152" s="72"/>
      <c r="D152" s="72"/>
      <c r="E152" s="71"/>
      <c r="F152" s="71"/>
      <c r="G152" s="124"/>
      <c r="H152" s="140"/>
      <c r="I152" s="140"/>
      <c r="J152" s="140"/>
      <c r="K152" s="124"/>
      <c r="L152" s="71"/>
      <c r="M152" s="140"/>
      <c r="N152" s="140"/>
      <c r="O152" s="124"/>
      <c r="P152" s="140"/>
      <c r="Q152" s="140"/>
      <c r="R152" s="140"/>
      <c r="S152" s="13"/>
      <c r="T152" s="14"/>
      <c r="U152" s="14"/>
      <c r="V152" s="15"/>
      <c r="W152" s="15"/>
      <c r="X152" s="15"/>
    </row>
    <row r="153" spans="1:24" s="12" customFormat="1" ht="15">
      <c r="A153" s="9"/>
      <c r="B153" s="115" t="s">
        <v>194</v>
      </c>
      <c r="C153" s="72"/>
      <c r="D153" s="72"/>
      <c r="E153" s="71"/>
      <c r="F153" s="71"/>
      <c r="G153" s="124"/>
      <c r="H153" s="140"/>
      <c r="I153" s="140"/>
      <c r="J153" s="140"/>
      <c r="K153" s="124"/>
      <c r="L153" s="71"/>
      <c r="M153" s="140"/>
      <c r="N153" s="140"/>
      <c r="O153" s="124"/>
      <c r="P153" s="140"/>
      <c r="Q153" s="140"/>
      <c r="R153" s="140"/>
      <c r="S153" s="13"/>
      <c r="T153" s="14"/>
      <c r="U153" s="14"/>
      <c r="V153" s="15"/>
      <c r="W153" s="15"/>
      <c r="X153" s="15"/>
    </row>
    <row r="154" spans="1:24" s="12" customFormat="1" ht="24.75" customHeight="1">
      <c r="A154" s="9"/>
      <c r="B154" s="114"/>
      <c r="C154" s="72"/>
      <c r="D154" s="72"/>
      <c r="E154" s="71"/>
      <c r="F154" s="71"/>
      <c r="G154" s="124"/>
      <c r="H154" s="140"/>
      <c r="I154" s="140"/>
      <c r="J154" s="140"/>
      <c r="K154" s="124"/>
      <c r="L154" s="71"/>
      <c r="M154" s="140"/>
      <c r="N154" s="140"/>
      <c r="O154" s="124"/>
      <c r="P154" s="140"/>
      <c r="Q154" s="140"/>
      <c r="R154" s="140"/>
      <c r="S154" s="13"/>
      <c r="T154" s="14"/>
      <c r="U154" s="14"/>
      <c r="V154" s="15"/>
      <c r="W154" s="15"/>
      <c r="X154" s="15"/>
    </row>
    <row r="155" spans="1:24" s="12" customFormat="1" ht="24" customHeight="1">
      <c r="A155" s="9"/>
      <c r="B155" s="69" t="s">
        <v>76</v>
      </c>
      <c r="C155" s="69"/>
      <c r="D155" s="69"/>
      <c r="E155" s="97"/>
      <c r="F155" s="70"/>
      <c r="G155" s="124">
        <f>G157</f>
        <v>62790</v>
      </c>
      <c r="H155" s="124">
        <f aca="true" t="shared" si="32" ref="H155:R155">H157</f>
        <v>0</v>
      </c>
      <c r="I155" s="124">
        <f t="shared" si="32"/>
        <v>42790</v>
      </c>
      <c r="J155" s="124">
        <f t="shared" si="32"/>
        <v>20000</v>
      </c>
      <c r="K155" s="124">
        <f t="shared" si="32"/>
        <v>30000</v>
      </c>
      <c r="L155" s="70">
        <f t="shared" si="32"/>
        <v>0</v>
      </c>
      <c r="M155" s="124">
        <f t="shared" si="32"/>
        <v>30000</v>
      </c>
      <c r="N155" s="124">
        <f t="shared" si="32"/>
        <v>0</v>
      </c>
      <c r="O155" s="124">
        <f t="shared" si="32"/>
        <v>32853</v>
      </c>
      <c r="P155" s="124">
        <f t="shared" si="32"/>
        <v>0</v>
      </c>
      <c r="Q155" s="124">
        <f t="shared" si="32"/>
        <v>32853</v>
      </c>
      <c r="R155" s="124">
        <f t="shared" si="32"/>
        <v>0</v>
      </c>
      <c r="S155" s="17"/>
      <c r="T155" s="17"/>
      <c r="U155" s="15"/>
      <c r="V155" s="15"/>
      <c r="W155" s="15"/>
      <c r="X155" s="15"/>
    </row>
    <row r="156" spans="1:24" s="12" customFormat="1" ht="29.25" customHeight="1">
      <c r="A156" s="9"/>
      <c r="B156" s="88" t="s">
        <v>131</v>
      </c>
      <c r="C156" s="69"/>
      <c r="D156" s="69"/>
      <c r="E156" s="97"/>
      <c r="F156" s="70"/>
      <c r="G156" s="124"/>
      <c r="H156" s="124"/>
      <c r="I156" s="124"/>
      <c r="J156" s="124"/>
      <c r="K156" s="124"/>
      <c r="L156" s="70"/>
      <c r="M156" s="124"/>
      <c r="N156" s="124"/>
      <c r="O156" s="124"/>
      <c r="P156" s="124"/>
      <c r="Q156" s="124"/>
      <c r="R156" s="124"/>
      <c r="S156" s="17"/>
      <c r="T156" s="17"/>
      <c r="U156" s="15"/>
      <c r="V156" s="15"/>
      <c r="W156" s="15"/>
      <c r="X156" s="15"/>
    </row>
    <row r="157" spans="1:24" s="12" customFormat="1" ht="85.5">
      <c r="A157" s="9"/>
      <c r="B157" s="88" t="s">
        <v>118</v>
      </c>
      <c r="C157" s="69"/>
      <c r="D157" s="69"/>
      <c r="E157" s="97"/>
      <c r="F157" s="70"/>
      <c r="G157" s="124">
        <f>G158+G160+G165</f>
        <v>62790</v>
      </c>
      <c r="H157" s="124">
        <f aca="true" t="shared" si="33" ref="H157:R157">H158+H160+H165</f>
        <v>0</v>
      </c>
      <c r="I157" s="124">
        <f t="shared" si="33"/>
        <v>42790</v>
      </c>
      <c r="J157" s="124">
        <f t="shared" si="33"/>
        <v>20000</v>
      </c>
      <c r="K157" s="124">
        <f t="shared" si="33"/>
        <v>30000</v>
      </c>
      <c r="L157" s="70">
        <f t="shared" si="33"/>
        <v>0</v>
      </c>
      <c r="M157" s="124">
        <f t="shared" si="33"/>
        <v>30000</v>
      </c>
      <c r="N157" s="124">
        <f t="shared" si="33"/>
        <v>0</v>
      </c>
      <c r="O157" s="124">
        <f t="shared" si="33"/>
        <v>32853</v>
      </c>
      <c r="P157" s="124">
        <f t="shared" si="33"/>
        <v>0</v>
      </c>
      <c r="Q157" s="124">
        <f t="shared" si="33"/>
        <v>32853</v>
      </c>
      <c r="R157" s="124">
        <f t="shared" si="33"/>
        <v>0</v>
      </c>
      <c r="S157" s="17"/>
      <c r="T157" s="17"/>
      <c r="U157" s="15"/>
      <c r="V157" s="15"/>
      <c r="W157" s="15"/>
      <c r="X157" s="15"/>
    </row>
    <row r="158" spans="1:24" s="12" customFormat="1" ht="60">
      <c r="A158" s="9"/>
      <c r="B158" s="78" t="s">
        <v>195</v>
      </c>
      <c r="C158" s="78" t="s">
        <v>196</v>
      </c>
      <c r="D158" s="69"/>
      <c r="E158" s="97"/>
      <c r="F158" s="70"/>
      <c r="G158" s="124">
        <f>H158+I158+J158</f>
        <v>3000</v>
      </c>
      <c r="H158" s="124"/>
      <c r="I158" s="140">
        <v>3000</v>
      </c>
      <c r="J158" s="124"/>
      <c r="K158" s="124">
        <f>L158+M158+N158</f>
        <v>8000</v>
      </c>
      <c r="L158" s="70"/>
      <c r="M158" s="140">
        <v>8000</v>
      </c>
      <c r="N158" s="124"/>
      <c r="O158" s="124">
        <f>P158+Q158+R158</f>
        <v>7353</v>
      </c>
      <c r="P158" s="124"/>
      <c r="Q158" s="140">
        <v>7353</v>
      </c>
      <c r="R158" s="124"/>
      <c r="S158" s="17"/>
      <c r="T158" s="17"/>
      <c r="U158" s="15"/>
      <c r="V158" s="15"/>
      <c r="W158" s="15"/>
      <c r="X158" s="15"/>
    </row>
    <row r="159" spans="1:24" s="12" customFormat="1" ht="15">
      <c r="A159" s="9"/>
      <c r="B159" s="118" t="s">
        <v>197</v>
      </c>
      <c r="C159" s="75"/>
      <c r="D159" s="75" t="s">
        <v>198</v>
      </c>
      <c r="E159" s="76"/>
      <c r="F159" s="76"/>
      <c r="G159" s="127"/>
      <c r="H159" s="130"/>
      <c r="I159" s="130"/>
      <c r="J159" s="130" t="s">
        <v>199</v>
      </c>
      <c r="K159" s="127"/>
      <c r="L159" s="76"/>
      <c r="M159" s="130"/>
      <c r="N159" s="130"/>
      <c r="O159" s="127"/>
      <c r="P159" s="130"/>
      <c r="Q159" s="130"/>
      <c r="R159" s="130"/>
      <c r="S159" s="15"/>
      <c r="T159" s="15"/>
      <c r="U159" s="15"/>
      <c r="V159" s="15"/>
      <c r="W159" s="15"/>
      <c r="X159" s="15"/>
    </row>
    <row r="160" spans="1:24" s="12" customFormat="1" ht="15">
      <c r="A160" s="9"/>
      <c r="B160" s="118" t="s">
        <v>200</v>
      </c>
      <c r="C160" s="75" t="s">
        <v>88</v>
      </c>
      <c r="D160" s="75" t="s">
        <v>201</v>
      </c>
      <c r="E160" s="76">
        <v>40000</v>
      </c>
      <c r="F160" s="76">
        <v>37790</v>
      </c>
      <c r="G160" s="124">
        <f>H160+I160+J160+K160</f>
        <v>37790</v>
      </c>
      <c r="H160" s="130"/>
      <c r="I160" s="130">
        <v>17790</v>
      </c>
      <c r="J160" s="130">
        <v>20000</v>
      </c>
      <c r="K160" s="127"/>
      <c r="L160" s="76"/>
      <c r="M160" s="130"/>
      <c r="N160" s="130"/>
      <c r="O160" s="127"/>
      <c r="P160" s="130"/>
      <c r="Q160" s="130"/>
      <c r="R160" s="130"/>
      <c r="S160" s="15"/>
      <c r="T160" s="15"/>
      <c r="U160" s="15"/>
      <c r="V160" s="15"/>
      <c r="W160" s="15"/>
      <c r="X160" s="15"/>
    </row>
    <row r="161" spans="1:24" s="12" customFormat="1" ht="15">
      <c r="A161" s="9"/>
      <c r="B161" s="118" t="s">
        <v>202</v>
      </c>
      <c r="C161" s="75">
        <v>2008</v>
      </c>
      <c r="D161" s="75"/>
      <c r="E161" s="76"/>
      <c r="F161" s="76"/>
      <c r="G161" s="127"/>
      <c r="H161" s="130"/>
      <c r="I161" s="130"/>
      <c r="J161" s="130"/>
      <c r="K161" s="127"/>
      <c r="L161" s="76"/>
      <c r="M161" s="130"/>
      <c r="N161" s="130"/>
      <c r="O161" s="127"/>
      <c r="P161" s="130"/>
      <c r="Q161" s="130"/>
      <c r="R161" s="130"/>
      <c r="S161" s="15"/>
      <c r="T161" s="15"/>
      <c r="U161" s="15"/>
      <c r="V161" s="15"/>
      <c r="W161" s="15"/>
      <c r="X161" s="15"/>
    </row>
    <row r="162" spans="1:24" s="12" customFormat="1" ht="15">
      <c r="A162" s="9"/>
      <c r="B162" s="118"/>
      <c r="C162" s="75"/>
      <c r="D162" s="75"/>
      <c r="E162" s="76"/>
      <c r="F162" s="76"/>
      <c r="G162" s="127"/>
      <c r="H162" s="130"/>
      <c r="I162" s="130"/>
      <c r="J162" s="130"/>
      <c r="K162" s="127"/>
      <c r="L162" s="76"/>
      <c r="M162" s="130"/>
      <c r="N162" s="130"/>
      <c r="O162" s="127"/>
      <c r="P162" s="130"/>
      <c r="Q162" s="130"/>
      <c r="R162" s="130"/>
      <c r="S162" s="15"/>
      <c r="T162" s="15"/>
      <c r="U162" s="15"/>
      <c r="V162" s="15"/>
      <c r="W162" s="15"/>
      <c r="X162" s="15"/>
    </row>
    <row r="163" spans="1:24" s="12" customFormat="1" ht="15">
      <c r="A163" s="9"/>
      <c r="B163" s="118" t="s">
        <v>203</v>
      </c>
      <c r="C163" s="75"/>
      <c r="D163" s="75"/>
      <c r="E163" s="76"/>
      <c r="F163" s="76"/>
      <c r="G163" s="127"/>
      <c r="H163" s="130"/>
      <c r="I163" s="130"/>
      <c r="J163" s="130"/>
      <c r="K163" s="127"/>
      <c r="L163" s="76"/>
      <c r="M163" s="130"/>
      <c r="N163" s="130"/>
      <c r="O163" s="127"/>
      <c r="P163" s="130"/>
      <c r="Q163" s="130"/>
      <c r="R163" s="130"/>
      <c r="S163" s="15"/>
      <c r="T163" s="15"/>
      <c r="U163" s="15"/>
      <c r="V163" s="15"/>
      <c r="W163" s="15"/>
      <c r="X163" s="15"/>
    </row>
    <row r="164" spans="1:24" s="12" customFormat="1" ht="15">
      <c r="A164" s="9"/>
      <c r="B164" s="118" t="s">
        <v>204</v>
      </c>
      <c r="C164" s="75"/>
      <c r="D164" s="75"/>
      <c r="E164" s="76"/>
      <c r="F164" s="76"/>
      <c r="G164" s="127"/>
      <c r="H164" s="130"/>
      <c r="I164" s="130"/>
      <c r="J164" s="130"/>
      <c r="K164" s="127"/>
      <c r="L164" s="76"/>
      <c r="M164" s="130"/>
      <c r="N164" s="130"/>
      <c r="O164" s="127"/>
      <c r="P164" s="130"/>
      <c r="Q164" s="130"/>
      <c r="R164" s="130"/>
      <c r="S164" s="15"/>
      <c r="T164" s="15"/>
      <c r="U164" s="15"/>
      <c r="V164" s="15"/>
      <c r="W164" s="15"/>
      <c r="X164" s="15"/>
    </row>
    <row r="165" spans="1:24" s="12" customFormat="1" ht="15">
      <c r="A165" s="9"/>
      <c r="B165" s="118" t="s">
        <v>205</v>
      </c>
      <c r="C165" s="75"/>
      <c r="D165" s="75"/>
      <c r="E165" s="76"/>
      <c r="F165" s="76"/>
      <c r="G165" s="127">
        <v>22000</v>
      </c>
      <c r="H165" s="130"/>
      <c r="I165" s="130">
        <v>22000</v>
      </c>
      <c r="J165" s="130"/>
      <c r="K165" s="127">
        <v>22000</v>
      </c>
      <c r="L165" s="76"/>
      <c r="M165" s="130">
        <v>22000</v>
      </c>
      <c r="N165" s="130"/>
      <c r="O165" s="127">
        <v>25500</v>
      </c>
      <c r="P165" s="130"/>
      <c r="Q165" s="130">
        <v>25500</v>
      </c>
      <c r="R165" s="130"/>
      <c r="S165" s="15"/>
      <c r="T165" s="15"/>
      <c r="U165" s="15"/>
      <c r="V165" s="15"/>
      <c r="W165" s="15"/>
      <c r="X165" s="15"/>
    </row>
    <row r="166" spans="1:24" s="12" customFormat="1" ht="15">
      <c r="A166" s="9"/>
      <c r="B166" s="118"/>
      <c r="C166" s="75"/>
      <c r="D166" s="75"/>
      <c r="E166" s="76"/>
      <c r="F166" s="76"/>
      <c r="G166" s="127"/>
      <c r="H166" s="130"/>
      <c r="I166" s="130"/>
      <c r="J166" s="130"/>
      <c r="K166" s="127"/>
      <c r="L166" s="76"/>
      <c r="M166" s="130"/>
      <c r="N166" s="130"/>
      <c r="O166" s="127"/>
      <c r="P166" s="130"/>
      <c r="Q166" s="130"/>
      <c r="R166" s="130"/>
      <c r="S166" s="15"/>
      <c r="T166" s="15"/>
      <c r="U166" s="15"/>
      <c r="V166" s="15"/>
      <c r="W166" s="15"/>
      <c r="X166" s="15"/>
    </row>
    <row r="167" spans="1:24" s="12" customFormat="1" ht="49.5" customHeight="1">
      <c r="A167" s="9"/>
      <c r="B167" s="93" t="s">
        <v>206</v>
      </c>
      <c r="C167" s="72"/>
      <c r="D167" s="72"/>
      <c r="E167" s="71"/>
      <c r="F167" s="71"/>
      <c r="G167" s="124"/>
      <c r="H167" s="140"/>
      <c r="I167" s="140"/>
      <c r="J167" s="140"/>
      <c r="K167" s="124"/>
      <c r="L167" s="71"/>
      <c r="M167" s="140"/>
      <c r="N167" s="140"/>
      <c r="O167" s="124"/>
      <c r="P167" s="140"/>
      <c r="Q167" s="140"/>
      <c r="R167" s="140"/>
      <c r="S167" s="13"/>
      <c r="T167" s="14"/>
      <c r="U167" s="14"/>
      <c r="V167" s="15"/>
      <c r="W167" s="15"/>
      <c r="X167" s="15"/>
    </row>
    <row r="168" spans="1:24" s="12" customFormat="1" ht="18" customHeight="1">
      <c r="A168" s="9"/>
      <c r="B168" s="69" t="s">
        <v>76</v>
      </c>
      <c r="C168" s="72"/>
      <c r="D168" s="72"/>
      <c r="E168" s="71"/>
      <c r="F168" s="71"/>
      <c r="G168" s="124">
        <f aca="true" t="shared" si="34" ref="G168:R168">G171+G231+G199</f>
        <v>444597.69999999995</v>
      </c>
      <c r="H168" s="124">
        <f t="shared" si="34"/>
        <v>101173</v>
      </c>
      <c r="I168" s="124">
        <f t="shared" si="34"/>
        <v>340000</v>
      </c>
      <c r="J168" s="124">
        <f t="shared" si="34"/>
        <v>3424.7</v>
      </c>
      <c r="K168" s="124">
        <f t="shared" si="34"/>
        <v>350503.6</v>
      </c>
      <c r="L168" s="70">
        <f t="shared" si="34"/>
        <v>0</v>
      </c>
      <c r="M168" s="124">
        <f t="shared" si="34"/>
        <v>346800</v>
      </c>
      <c r="N168" s="124">
        <f t="shared" si="34"/>
        <v>3703.6000000000004</v>
      </c>
      <c r="O168" s="124">
        <f t="shared" si="34"/>
        <v>361220.3</v>
      </c>
      <c r="P168" s="124">
        <f t="shared" si="34"/>
        <v>0</v>
      </c>
      <c r="Q168" s="124">
        <f t="shared" si="34"/>
        <v>357204</v>
      </c>
      <c r="R168" s="124">
        <f t="shared" si="34"/>
        <v>4016.3</v>
      </c>
      <c r="S168" s="13"/>
      <c r="T168" s="14"/>
      <c r="U168" s="14"/>
      <c r="V168" s="15"/>
      <c r="W168" s="15"/>
      <c r="X168" s="15"/>
    </row>
    <row r="169" spans="1:24" s="12" customFormat="1" ht="18" customHeight="1">
      <c r="A169" s="9"/>
      <c r="B169" s="114"/>
      <c r="C169" s="72"/>
      <c r="D169" s="72"/>
      <c r="E169" s="71"/>
      <c r="F169" s="71"/>
      <c r="G169" s="124"/>
      <c r="H169" s="140"/>
      <c r="I169" s="140"/>
      <c r="J169" s="140"/>
      <c r="K169" s="124"/>
      <c r="L169" s="71"/>
      <c r="M169" s="140"/>
      <c r="N169" s="140"/>
      <c r="O169" s="124"/>
      <c r="P169" s="140"/>
      <c r="Q169" s="140"/>
      <c r="R169" s="140"/>
      <c r="S169" s="13"/>
      <c r="T169" s="14"/>
      <c r="U169" s="14"/>
      <c r="V169" s="15"/>
      <c r="W169" s="15"/>
      <c r="X169" s="15"/>
    </row>
    <row r="170" spans="2:24" s="12" customFormat="1" ht="32.25" customHeight="1">
      <c r="B170" s="117" t="s">
        <v>77</v>
      </c>
      <c r="C170" s="75"/>
      <c r="D170" s="75"/>
      <c r="E170" s="76"/>
      <c r="F170" s="76"/>
      <c r="G170" s="127"/>
      <c r="H170" s="130"/>
      <c r="I170" s="130"/>
      <c r="J170" s="130"/>
      <c r="K170" s="127"/>
      <c r="L170" s="76"/>
      <c r="M170" s="130"/>
      <c r="N170" s="130"/>
      <c r="O170" s="127"/>
      <c r="P170" s="130"/>
      <c r="Q170" s="130"/>
      <c r="R170" s="130"/>
      <c r="S170" s="15"/>
      <c r="T170" s="15"/>
      <c r="U170" s="15"/>
      <c r="V170" s="15"/>
      <c r="W170" s="15"/>
      <c r="X170" s="15"/>
    </row>
    <row r="171" spans="2:32" s="23" customFormat="1" ht="99.75" customHeight="1">
      <c r="B171" s="100" t="s">
        <v>207</v>
      </c>
      <c r="C171" s="87"/>
      <c r="D171" s="87"/>
      <c r="E171" s="108"/>
      <c r="F171" s="108"/>
      <c r="G171" s="132">
        <f aca="true" t="shared" si="35" ref="G171:R171">G172+G192</f>
        <v>288229.1</v>
      </c>
      <c r="H171" s="132">
        <f t="shared" si="35"/>
        <v>101173</v>
      </c>
      <c r="I171" s="132">
        <f t="shared" si="35"/>
        <v>186000</v>
      </c>
      <c r="J171" s="132">
        <f t="shared" si="35"/>
        <v>1056.1</v>
      </c>
      <c r="K171" s="132">
        <f t="shared" si="35"/>
        <v>240184.8</v>
      </c>
      <c r="L171" s="108">
        <f t="shared" si="35"/>
        <v>0</v>
      </c>
      <c r="M171" s="132">
        <f t="shared" si="35"/>
        <v>239620</v>
      </c>
      <c r="N171" s="132">
        <f t="shared" si="35"/>
        <v>564.8000000000001</v>
      </c>
      <c r="O171" s="132">
        <f t="shared" si="35"/>
        <v>216104</v>
      </c>
      <c r="P171" s="132">
        <f t="shared" si="35"/>
        <v>0</v>
      </c>
      <c r="Q171" s="132">
        <f t="shared" si="35"/>
        <v>216104</v>
      </c>
      <c r="R171" s="132">
        <f t="shared" si="35"/>
        <v>0</v>
      </c>
      <c r="S171" s="48"/>
      <c r="T171" s="22"/>
      <c r="U171" s="22"/>
      <c r="V171" s="22"/>
      <c r="W171" s="22"/>
      <c r="X171" s="22"/>
      <c r="Y171" s="49"/>
      <c r="Z171" s="49"/>
      <c r="AA171" s="49"/>
      <c r="AB171" s="49"/>
      <c r="AC171" s="49"/>
      <c r="AD171" s="49"/>
      <c r="AE171" s="49"/>
      <c r="AF171" s="49"/>
    </row>
    <row r="172" spans="2:32" s="12" customFormat="1" ht="100.5" customHeight="1">
      <c r="B172" s="88" t="s">
        <v>118</v>
      </c>
      <c r="C172" s="92"/>
      <c r="D172" s="92"/>
      <c r="E172" s="109"/>
      <c r="F172" s="109"/>
      <c r="G172" s="133">
        <f>SUM(G174:G191)</f>
        <v>75356.1</v>
      </c>
      <c r="H172" s="142">
        <f aca="true" t="shared" si="36" ref="H172:R172">SUM(H174:H191)</f>
        <v>0</v>
      </c>
      <c r="I172" s="142">
        <f t="shared" si="36"/>
        <v>74300</v>
      </c>
      <c r="J172" s="142">
        <f t="shared" si="36"/>
        <v>1056.1</v>
      </c>
      <c r="K172" s="133">
        <f t="shared" si="36"/>
        <v>126064.79999999999</v>
      </c>
      <c r="L172" s="109">
        <f t="shared" si="36"/>
        <v>0</v>
      </c>
      <c r="M172" s="142">
        <f t="shared" si="36"/>
        <v>125500</v>
      </c>
      <c r="N172" s="142">
        <f t="shared" si="36"/>
        <v>564.8000000000001</v>
      </c>
      <c r="O172" s="133">
        <f t="shared" si="36"/>
        <v>105000</v>
      </c>
      <c r="P172" s="142">
        <f t="shared" si="36"/>
        <v>0</v>
      </c>
      <c r="Q172" s="142">
        <f t="shared" si="36"/>
        <v>105000</v>
      </c>
      <c r="R172" s="142">
        <f t="shared" si="36"/>
        <v>0</v>
      </c>
      <c r="S172" s="52"/>
      <c r="T172" s="15"/>
      <c r="U172" s="15"/>
      <c r="V172" s="15"/>
      <c r="W172" s="15"/>
      <c r="X172" s="15"/>
      <c r="Y172" s="53"/>
      <c r="Z172" s="53"/>
      <c r="AA172" s="53"/>
      <c r="AB172" s="53"/>
      <c r="AC172" s="53"/>
      <c r="AD172" s="53"/>
      <c r="AE172" s="53"/>
      <c r="AF172" s="53"/>
    </row>
    <row r="173" spans="2:24" s="12" customFormat="1" ht="24" customHeight="1">
      <c r="B173" s="78" t="s">
        <v>80</v>
      </c>
      <c r="C173" s="92"/>
      <c r="D173" s="92"/>
      <c r="E173" s="109"/>
      <c r="F173" s="109"/>
      <c r="G173" s="133"/>
      <c r="H173" s="142"/>
      <c r="I173" s="142"/>
      <c r="J173" s="142"/>
      <c r="K173" s="133"/>
      <c r="L173" s="109"/>
      <c r="M173" s="142"/>
      <c r="N173" s="142"/>
      <c r="O173" s="133"/>
      <c r="P173" s="142"/>
      <c r="Q173" s="142"/>
      <c r="R173" s="142"/>
      <c r="S173" s="54"/>
      <c r="T173" s="15"/>
      <c r="U173" s="15"/>
      <c r="V173" s="15"/>
      <c r="W173" s="15"/>
      <c r="X173" s="15"/>
    </row>
    <row r="174" spans="2:24" s="12" customFormat="1" ht="23.25" customHeight="1">
      <c r="B174" s="208" t="s">
        <v>208</v>
      </c>
      <c r="C174" s="209" t="s">
        <v>209</v>
      </c>
      <c r="D174" s="209" t="s">
        <v>210</v>
      </c>
      <c r="E174" s="212">
        <v>18703.4</v>
      </c>
      <c r="F174" s="216">
        <v>3008</v>
      </c>
      <c r="G174" s="203">
        <f>SUM(H174:J175)</f>
        <v>3008</v>
      </c>
      <c r="H174" s="205">
        <v>0</v>
      </c>
      <c r="I174" s="205">
        <v>3000</v>
      </c>
      <c r="J174" s="205">
        <v>8</v>
      </c>
      <c r="K174" s="203"/>
      <c r="L174" s="214"/>
      <c r="M174" s="205"/>
      <c r="N174" s="205"/>
      <c r="O174" s="203"/>
      <c r="P174" s="205"/>
      <c r="Q174" s="205"/>
      <c r="R174" s="205"/>
      <c r="S174" s="219"/>
      <c r="T174" s="15"/>
      <c r="U174" s="15"/>
      <c r="V174" s="15"/>
      <c r="W174" s="15"/>
      <c r="X174" s="15"/>
    </row>
    <row r="175" spans="2:24" s="12" customFormat="1" ht="22.5" customHeight="1">
      <c r="B175" s="208"/>
      <c r="C175" s="209"/>
      <c r="D175" s="209"/>
      <c r="E175" s="213"/>
      <c r="F175" s="217"/>
      <c r="G175" s="203"/>
      <c r="H175" s="205"/>
      <c r="I175" s="205"/>
      <c r="J175" s="205"/>
      <c r="K175" s="203"/>
      <c r="L175" s="214"/>
      <c r="M175" s="205"/>
      <c r="N175" s="205"/>
      <c r="O175" s="203"/>
      <c r="P175" s="205"/>
      <c r="Q175" s="205"/>
      <c r="R175" s="205"/>
      <c r="S175" s="219"/>
      <c r="T175" s="15"/>
      <c r="U175" s="15"/>
      <c r="V175" s="15"/>
      <c r="W175" s="15"/>
      <c r="X175" s="15"/>
    </row>
    <row r="176" spans="2:24" s="12" customFormat="1" ht="22.5" customHeight="1">
      <c r="B176" s="208" t="s">
        <v>211</v>
      </c>
      <c r="C176" s="209" t="s">
        <v>212</v>
      </c>
      <c r="D176" s="209" t="s">
        <v>213</v>
      </c>
      <c r="E176" s="212">
        <v>295800</v>
      </c>
      <c r="F176" s="212">
        <v>153349.2</v>
      </c>
      <c r="G176" s="203">
        <f>SUM(H176:J177)</f>
        <v>71000</v>
      </c>
      <c r="H176" s="205">
        <v>0</v>
      </c>
      <c r="I176" s="211">
        <v>70000</v>
      </c>
      <c r="J176" s="211">
        <v>1000</v>
      </c>
      <c r="K176" s="203">
        <f>SUM(L176:N177)</f>
        <v>82349.2</v>
      </c>
      <c r="L176" s="214"/>
      <c r="M176" s="211">
        <v>82000</v>
      </c>
      <c r="N176" s="211">
        <v>349.2</v>
      </c>
      <c r="O176" s="203"/>
      <c r="P176" s="205"/>
      <c r="Q176" s="205"/>
      <c r="R176" s="205"/>
      <c r="S176" s="219"/>
      <c r="T176" s="15"/>
      <c r="U176" s="15"/>
      <c r="V176" s="15"/>
      <c r="W176" s="15"/>
      <c r="X176" s="15"/>
    </row>
    <row r="177" spans="2:24" s="12" customFormat="1" ht="23.25" customHeight="1">
      <c r="B177" s="208"/>
      <c r="C177" s="209"/>
      <c r="D177" s="209"/>
      <c r="E177" s="213"/>
      <c r="F177" s="280"/>
      <c r="G177" s="203"/>
      <c r="H177" s="205"/>
      <c r="I177" s="211"/>
      <c r="J177" s="211"/>
      <c r="K177" s="203"/>
      <c r="L177" s="214"/>
      <c r="M177" s="211"/>
      <c r="N177" s="211"/>
      <c r="O177" s="203"/>
      <c r="P177" s="205"/>
      <c r="Q177" s="205"/>
      <c r="R177" s="205"/>
      <c r="S177" s="219"/>
      <c r="T177" s="15"/>
      <c r="U177" s="15"/>
      <c r="V177" s="15"/>
      <c r="W177" s="15"/>
      <c r="X177" s="15"/>
    </row>
    <row r="178" spans="2:24" s="12" customFormat="1" ht="20.25" customHeight="1">
      <c r="B178" s="208" t="s">
        <v>214</v>
      </c>
      <c r="C178" s="209" t="s">
        <v>111</v>
      </c>
      <c r="D178" s="209" t="s">
        <v>216</v>
      </c>
      <c r="E178" s="212">
        <v>48221.9</v>
      </c>
      <c r="F178" s="216">
        <v>41142.4</v>
      </c>
      <c r="G178" s="203">
        <f>SUM(H178:J179)</f>
        <v>0</v>
      </c>
      <c r="H178" s="205">
        <v>0</v>
      </c>
      <c r="I178" s="205"/>
      <c r="J178" s="205"/>
      <c r="K178" s="203">
        <f>SUM(L178:N179)</f>
        <v>10142.4</v>
      </c>
      <c r="L178" s="214"/>
      <c r="M178" s="205">
        <v>10000</v>
      </c>
      <c r="N178" s="205">
        <v>142.4</v>
      </c>
      <c r="O178" s="203">
        <f>P178+Q178+R178</f>
        <v>15000</v>
      </c>
      <c r="P178" s="205"/>
      <c r="Q178" s="205">
        <v>15000</v>
      </c>
      <c r="R178" s="205"/>
      <c r="S178" s="219"/>
      <c r="T178" s="15"/>
      <c r="U178" s="15"/>
      <c r="V178" s="15"/>
      <c r="W178" s="15"/>
      <c r="X178" s="15"/>
    </row>
    <row r="179" spans="2:24" s="12" customFormat="1" ht="25.5" customHeight="1">
      <c r="B179" s="208"/>
      <c r="C179" s="209"/>
      <c r="D179" s="209"/>
      <c r="E179" s="213"/>
      <c r="F179" s="217"/>
      <c r="G179" s="203"/>
      <c r="H179" s="205"/>
      <c r="I179" s="205"/>
      <c r="J179" s="205"/>
      <c r="K179" s="203"/>
      <c r="L179" s="214"/>
      <c r="M179" s="205"/>
      <c r="N179" s="205"/>
      <c r="O179" s="203"/>
      <c r="P179" s="205"/>
      <c r="Q179" s="205"/>
      <c r="R179" s="205"/>
      <c r="S179" s="219"/>
      <c r="T179" s="15"/>
      <c r="U179" s="15"/>
      <c r="V179" s="15"/>
      <c r="W179" s="15"/>
      <c r="X179" s="15"/>
    </row>
    <row r="180" spans="2:24" s="12" customFormat="1" ht="20.25" customHeight="1">
      <c r="B180" s="208" t="s">
        <v>217</v>
      </c>
      <c r="C180" s="209" t="s">
        <v>218</v>
      </c>
      <c r="D180" s="209" t="s">
        <v>219</v>
      </c>
      <c r="E180" s="212">
        <v>7663</v>
      </c>
      <c r="F180" s="216">
        <v>1348.1</v>
      </c>
      <c r="G180" s="203">
        <f>SUM(H180:J181)</f>
        <v>1348.1</v>
      </c>
      <c r="H180" s="205">
        <v>0</v>
      </c>
      <c r="I180" s="205">
        <v>1300</v>
      </c>
      <c r="J180" s="205">
        <v>48.1</v>
      </c>
      <c r="K180" s="203"/>
      <c r="L180" s="214"/>
      <c r="M180" s="205"/>
      <c r="N180" s="205"/>
      <c r="O180" s="203"/>
      <c r="P180" s="205"/>
      <c r="Q180" s="205"/>
      <c r="R180" s="205"/>
      <c r="S180" s="219"/>
      <c r="T180" s="15"/>
      <c r="U180" s="15"/>
      <c r="V180" s="15"/>
      <c r="W180" s="15"/>
      <c r="X180" s="15"/>
    </row>
    <row r="181" spans="2:24" s="12" customFormat="1" ht="73.5" customHeight="1">
      <c r="B181" s="208"/>
      <c r="C181" s="209"/>
      <c r="D181" s="209"/>
      <c r="E181" s="213"/>
      <c r="F181" s="217"/>
      <c r="G181" s="203"/>
      <c r="H181" s="205"/>
      <c r="I181" s="205"/>
      <c r="J181" s="205"/>
      <c r="K181" s="203"/>
      <c r="L181" s="214"/>
      <c r="M181" s="205"/>
      <c r="N181" s="205"/>
      <c r="O181" s="203"/>
      <c r="P181" s="205"/>
      <c r="Q181" s="205"/>
      <c r="R181" s="205"/>
      <c r="S181" s="219"/>
      <c r="T181" s="15"/>
      <c r="U181" s="15"/>
      <c r="V181" s="15"/>
      <c r="W181" s="15"/>
      <c r="X181" s="15"/>
    </row>
    <row r="182" spans="2:24" s="12" customFormat="1" ht="22.5" customHeight="1">
      <c r="B182" s="208" t="s">
        <v>220</v>
      </c>
      <c r="C182" s="208">
        <v>2009</v>
      </c>
      <c r="D182" s="208" t="s">
        <v>221</v>
      </c>
      <c r="E182" s="216">
        <v>34884.5</v>
      </c>
      <c r="F182" s="216">
        <v>8736</v>
      </c>
      <c r="G182" s="210">
        <v>0</v>
      </c>
      <c r="H182" s="211"/>
      <c r="I182" s="211"/>
      <c r="J182" s="211"/>
      <c r="K182" s="210">
        <f>SUM(L182:N183)</f>
        <v>8736</v>
      </c>
      <c r="L182" s="214"/>
      <c r="M182" s="205">
        <v>8700</v>
      </c>
      <c r="N182" s="205">
        <v>36</v>
      </c>
      <c r="O182" s="203"/>
      <c r="P182" s="205"/>
      <c r="Q182" s="205"/>
      <c r="R182" s="205"/>
      <c r="S182" s="219"/>
      <c r="T182" s="15"/>
      <c r="U182" s="15"/>
      <c r="V182" s="15"/>
      <c r="W182" s="15"/>
      <c r="X182" s="15"/>
    </row>
    <row r="183" spans="2:24" s="12" customFormat="1" ht="23.25" customHeight="1">
      <c r="B183" s="208"/>
      <c r="C183" s="208"/>
      <c r="D183" s="208"/>
      <c r="E183" s="217"/>
      <c r="F183" s="217"/>
      <c r="G183" s="210"/>
      <c r="H183" s="211"/>
      <c r="I183" s="211"/>
      <c r="J183" s="211"/>
      <c r="K183" s="210"/>
      <c r="L183" s="214"/>
      <c r="M183" s="205"/>
      <c r="N183" s="205"/>
      <c r="O183" s="203"/>
      <c r="P183" s="205"/>
      <c r="Q183" s="205"/>
      <c r="R183" s="205"/>
      <c r="S183" s="219"/>
      <c r="T183" s="15"/>
      <c r="U183" s="15"/>
      <c r="V183" s="15"/>
      <c r="W183" s="15"/>
      <c r="X183" s="15"/>
    </row>
    <row r="184" spans="2:24" s="12" customFormat="1" ht="24" customHeight="1">
      <c r="B184" s="208" t="s">
        <v>222</v>
      </c>
      <c r="C184" s="208" t="s">
        <v>215</v>
      </c>
      <c r="D184" s="209" t="s">
        <v>223</v>
      </c>
      <c r="E184" s="216">
        <v>108104.2</v>
      </c>
      <c r="F184" s="212">
        <v>19837.2</v>
      </c>
      <c r="G184" s="203">
        <f>SUM(H184:J185)</f>
        <v>0</v>
      </c>
      <c r="H184" s="205"/>
      <c r="I184" s="205"/>
      <c r="J184" s="205"/>
      <c r="K184" s="203">
        <f>SUM(L184:N185)</f>
        <v>19837.2</v>
      </c>
      <c r="L184" s="214"/>
      <c r="M184" s="205">
        <v>19800</v>
      </c>
      <c r="N184" s="205">
        <v>37.2</v>
      </c>
      <c r="O184" s="203"/>
      <c r="P184" s="205"/>
      <c r="Q184" s="205"/>
      <c r="R184" s="205"/>
      <c r="S184" s="219"/>
      <c r="T184" s="15"/>
      <c r="U184" s="15"/>
      <c r="V184" s="15"/>
      <c r="W184" s="15"/>
      <c r="X184" s="15"/>
    </row>
    <row r="185" spans="2:24" s="12" customFormat="1" ht="18" customHeight="1">
      <c r="B185" s="208"/>
      <c r="C185" s="208"/>
      <c r="D185" s="209"/>
      <c r="E185" s="217"/>
      <c r="F185" s="213"/>
      <c r="G185" s="203"/>
      <c r="H185" s="205"/>
      <c r="I185" s="205"/>
      <c r="J185" s="205"/>
      <c r="K185" s="203"/>
      <c r="L185" s="214"/>
      <c r="M185" s="205"/>
      <c r="N185" s="205"/>
      <c r="O185" s="203"/>
      <c r="P185" s="205"/>
      <c r="Q185" s="205"/>
      <c r="R185" s="205"/>
      <c r="S185" s="219"/>
      <c r="T185" s="15"/>
      <c r="U185" s="15"/>
      <c r="V185" s="15"/>
      <c r="W185" s="15"/>
      <c r="X185" s="15"/>
    </row>
    <row r="186" spans="2:34" s="12" customFormat="1" ht="18" customHeight="1">
      <c r="B186" s="226" t="s">
        <v>224</v>
      </c>
      <c r="C186" s="226" t="s">
        <v>225</v>
      </c>
      <c r="D186" s="226" t="s">
        <v>226</v>
      </c>
      <c r="E186" s="281">
        <v>62735.3</v>
      </c>
      <c r="F186" s="281">
        <v>62735.3</v>
      </c>
      <c r="G186" s="222"/>
      <c r="H186" s="223"/>
      <c r="I186" s="223"/>
      <c r="J186" s="223"/>
      <c r="K186" s="222">
        <f>SUM(L186:N186)</f>
        <v>5000</v>
      </c>
      <c r="L186" s="225"/>
      <c r="M186" s="223">
        <v>5000</v>
      </c>
      <c r="N186" s="223"/>
      <c r="O186" s="222">
        <f>SUM(P186:R186)</f>
        <v>10000</v>
      </c>
      <c r="P186" s="223"/>
      <c r="Q186" s="223">
        <v>10000</v>
      </c>
      <c r="R186" s="224"/>
      <c r="S186" s="221"/>
      <c r="T186" s="56"/>
      <c r="U186" s="56"/>
      <c r="V186" s="56"/>
      <c r="W186" s="56"/>
      <c r="X186" s="56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2:34" s="12" customFormat="1" ht="64.5" customHeight="1">
      <c r="B187" s="226"/>
      <c r="C187" s="226"/>
      <c r="D187" s="226"/>
      <c r="E187" s="282"/>
      <c r="F187" s="282"/>
      <c r="G187" s="222"/>
      <c r="H187" s="223"/>
      <c r="I187" s="223"/>
      <c r="J187" s="223"/>
      <c r="K187" s="222"/>
      <c r="L187" s="225"/>
      <c r="M187" s="223"/>
      <c r="N187" s="223"/>
      <c r="O187" s="222"/>
      <c r="P187" s="223"/>
      <c r="Q187" s="223"/>
      <c r="R187" s="224"/>
      <c r="S187" s="221"/>
      <c r="T187" s="56"/>
      <c r="U187" s="56"/>
      <c r="V187" s="56"/>
      <c r="W187" s="56"/>
      <c r="X187" s="56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2:24" s="10" customFormat="1" ht="54" customHeight="1">
      <c r="B188" s="208" t="s">
        <v>227</v>
      </c>
      <c r="C188" s="208" t="s">
        <v>228</v>
      </c>
      <c r="D188" s="208" t="s">
        <v>229</v>
      </c>
      <c r="E188" s="216">
        <v>1327200</v>
      </c>
      <c r="F188" s="216">
        <v>1327200</v>
      </c>
      <c r="G188" s="210">
        <f>SUM(H188:J188)</f>
        <v>0</v>
      </c>
      <c r="H188" s="211"/>
      <c r="I188" s="211"/>
      <c r="J188" s="211"/>
      <c r="K188" s="210"/>
      <c r="L188" s="215"/>
      <c r="M188" s="211"/>
      <c r="N188" s="211"/>
      <c r="O188" s="210">
        <f>SUM(P188:R188)</f>
        <v>50000</v>
      </c>
      <c r="P188" s="211"/>
      <c r="Q188" s="211">
        <v>50000</v>
      </c>
      <c r="R188" s="205"/>
      <c r="S188" s="219"/>
      <c r="T188" s="13"/>
      <c r="U188" s="13"/>
      <c r="V188" s="13"/>
      <c r="W188" s="13"/>
      <c r="X188" s="13"/>
    </row>
    <row r="189" spans="2:24" s="10" customFormat="1" ht="45" customHeight="1">
      <c r="B189" s="208"/>
      <c r="C189" s="208"/>
      <c r="D189" s="208"/>
      <c r="E189" s="217"/>
      <c r="F189" s="217"/>
      <c r="G189" s="210"/>
      <c r="H189" s="211"/>
      <c r="I189" s="211"/>
      <c r="J189" s="211"/>
      <c r="K189" s="210"/>
      <c r="L189" s="215"/>
      <c r="M189" s="211"/>
      <c r="N189" s="211"/>
      <c r="O189" s="210"/>
      <c r="P189" s="211"/>
      <c r="Q189" s="211"/>
      <c r="R189" s="205"/>
      <c r="S189" s="219"/>
      <c r="T189" s="13"/>
      <c r="U189" s="13"/>
      <c r="V189" s="13"/>
      <c r="W189" s="13"/>
      <c r="X189" s="13"/>
    </row>
    <row r="190" spans="2:24" s="12" customFormat="1" ht="25.5" customHeight="1">
      <c r="B190" s="208" t="s">
        <v>230</v>
      </c>
      <c r="C190" s="209" t="s">
        <v>148</v>
      </c>
      <c r="D190" s="209"/>
      <c r="E190" s="216">
        <v>73500</v>
      </c>
      <c r="F190" s="216">
        <v>73500</v>
      </c>
      <c r="G190" s="203">
        <f>SUM(H190:J191)</f>
        <v>0</v>
      </c>
      <c r="H190" s="205"/>
      <c r="I190" s="205"/>
      <c r="J190" s="205"/>
      <c r="K190" s="203"/>
      <c r="L190" s="214"/>
      <c r="M190" s="205"/>
      <c r="N190" s="205"/>
      <c r="O190" s="203">
        <f>SUM(P190:R191)</f>
        <v>30000</v>
      </c>
      <c r="P190" s="205"/>
      <c r="Q190" s="205">
        <v>30000</v>
      </c>
      <c r="R190" s="205"/>
      <c r="S190" s="219"/>
      <c r="T190" s="15"/>
      <c r="U190" s="15"/>
      <c r="V190" s="15"/>
      <c r="W190" s="15"/>
      <c r="X190" s="15"/>
    </row>
    <row r="191" spans="2:24" s="12" customFormat="1" ht="29.25" customHeight="1">
      <c r="B191" s="208"/>
      <c r="C191" s="209"/>
      <c r="D191" s="209"/>
      <c r="E191" s="217"/>
      <c r="F191" s="217"/>
      <c r="G191" s="203"/>
      <c r="H191" s="205"/>
      <c r="I191" s="205"/>
      <c r="J191" s="205"/>
      <c r="K191" s="203"/>
      <c r="L191" s="214"/>
      <c r="M191" s="205"/>
      <c r="N191" s="205"/>
      <c r="O191" s="203"/>
      <c r="P191" s="205"/>
      <c r="Q191" s="205"/>
      <c r="R191" s="205"/>
      <c r="S191" s="219"/>
      <c r="T191" s="15"/>
      <c r="U191" s="15"/>
      <c r="V191" s="15"/>
      <c r="W191" s="15"/>
      <c r="X191" s="15"/>
    </row>
    <row r="192" spans="2:24" s="12" customFormat="1" ht="66" customHeight="1">
      <c r="B192" s="119" t="s">
        <v>231</v>
      </c>
      <c r="C192" s="92"/>
      <c r="D192" s="92"/>
      <c r="E192" s="110"/>
      <c r="F192" s="110"/>
      <c r="G192" s="133">
        <f>SUM(G193:G195)</f>
        <v>212873</v>
      </c>
      <c r="H192" s="142">
        <f aca="true" t="shared" si="37" ref="H192:R192">SUM(H193:H195)</f>
        <v>101173</v>
      </c>
      <c r="I192" s="142">
        <f t="shared" si="37"/>
        <v>111700</v>
      </c>
      <c r="J192" s="142">
        <f t="shared" si="37"/>
        <v>0</v>
      </c>
      <c r="K192" s="133">
        <f t="shared" si="37"/>
        <v>114120</v>
      </c>
      <c r="L192" s="109">
        <f t="shared" si="37"/>
        <v>0</v>
      </c>
      <c r="M192" s="142">
        <f t="shared" si="37"/>
        <v>114120</v>
      </c>
      <c r="N192" s="142">
        <f t="shared" si="37"/>
        <v>0</v>
      </c>
      <c r="O192" s="133">
        <f t="shared" si="37"/>
        <v>111104</v>
      </c>
      <c r="P192" s="142">
        <f t="shared" si="37"/>
        <v>0</v>
      </c>
      <c r="Q192" s="142">
        <f t="shared" si="37"/>
        <v>111104</v>
      </c>
      <c r="R192" s="142">
        <f t="shared" si="37"/>
        <v>0</v>
      </c>
      <c r="S192" s="51"/>
      <c r="T192" s="15"/>
      <c r="U192" s="15"/>
      <c r="V192" s="15"/>
      <c r="W192" s="15"/>
      <c r="X192" s="15"/>
    </row>
    <row r="193" spans="2:24" s="12" customFormat="1" ht="78.75" customHeight="1">
      <c r="B193" s="99" t="s">
        <v>232</v>
      </c>
      <c r="C193" s="92" t="s">
        <v>209</v>
      </c>
      <c r="D193" s="92" t="s">
        <v>233</v>
      </c>
      <c r="E193" s="76">
        <v>393686</v>
      </c>
      <c r="F193" s="76">
        <v>151157</v>
      </c>
      <c r="G193" s="127">
        <f>H193+I193+J193</f>
        <v>91740</v>
      </c>
      <c r="H193" s="130">
        <v>61740</v>
      </c>
      <c r="I193" s="130">
        <v>30000</v>
      </c>
      <c r="J193" s="130"/>
      <c r="K193" s="127">
        <f>L193+M193+N193</f>
        <v>30000</v>
      </c>
      <c r="L193" s="76"/>
      <c r="M193" s="130">
        <v>30000</v>
      </c>
      <c r="N193" s="130"/>
      <c r="O193" s="127">
        <f>P193+Q193+R193</f>
        <v>29417</v>
      </c>
      <c r="P193" s="130"/>
      <c r="Q193" s="130">
        <v>29417</v>
      </c>
      <c r="R193" s="130"/>
      <c r="S193" s="54"/>
      <c r="T193" s="57"/>
      <c r="U193" s="57"/>
      <c r="V193" s="57"/>
      <c r="W193" s="57"/>
      <c r="X193" s="57"/>
    </row>
    <row r="194" spans="2:24" s="12" customFormat="1" ht="87" customHeight="1">
      <c r="B194" s="99" t="s">
        <v>234</v>
      </c>
      <c r="C194" s="92" t="s">
        <v>209</v>
      </c>
      <c r="D194" s="92" t="s">
        <v>235</v>
      </c>
      <c r="E194" s="76">
        <v>508670</v>
      </c>
      <c r="F194" s="76">
        <v>245440</v>
      </c>
      <c r="G194" s="127">
        <f>H194+I194+J194</f>
        <v>99633</v>
      </c>
      <c r="H194" s="130">
        <v>39433</v>
      </c>
      <c r="I194" s="130">
        <v>60200</v>
      </c>
      <c r="J194" s="130"/>
      <c r="K194" s="127">
        <f>L194+M194+N194</f>
        <v>84120</v>
      </c>
      <c r="L194" s="76"/>
      <c r="M194" s="130">
        <v>84120</v>
      </c>
      <c r="N194" s="130"/>
      <c r="O194" s="127">
        <f>P194+Q194+R194</f>
        <v>81687</v>
      </c>
      <c r="P194" s="130"/>
      <c r="Q194" s="130">
        <v>81687</v>
      </c>
      <c r="R194" s="130"/>
      <c r="S194" s="52"/>
      <c r="T194" s="15"/>
      <c r="U194" s="15"/>
      <c r="V194" s="15"/>
      <c r="W194" s="15"/>
      <c r="X194" s="15"/>
    </row>
    <row r="195" spans="2:24" s="12" customFormat="1" ht="67.5" customHeight="1">
      <c r="B195" s="99" t="s">
        <v>236</v>
      </c>
      <c r="C195" s="92" t="s">
        <v>106</v>
      </c>
      <c r="D195" s="75" t="s">
        <v>237</v>
      </c>
      <c r="E195" s="76">
        <v>40947</v>
      </c>
      <c r="F195" s="76">
        <v>21500</v>
      </c>
      <c r="G195" s="127">
        <f>H195+I195+J195</f>
        <v>21500</v>
      </c>
      <c r="H195" s="130"/>
      <c r="I195" s="130">
        <v>21500</v>
      </c>
      <c r="J195" s="130"/>
      <c r="K195" s="127"/>
      <c r="L195" s="76"/>
      <c r="M195" s="130"/>
      <c r="N195" s="130"/>
      <c r="O195" s="127"/>
      <c r="P195" s="130"/>
      <c r="Q195" s="130"/>
      <c r="R195" s="130"/>
      <c r="S195" s="52"/>
      <c r="T195" s="15"/>
      <c r="U195" s="15"/>
      <c r="V195" s="15"/>
      <c r="W195" s="15"/>
      <c r="X195" s="15"/>
    </row>
    <row r="196" spans="2:24" s="12" customFormat="1" ht="20.25" customHeight="1">
      <c r="B196" s="118"/>
      <c r="C196" s="75"/>
      <c r="D196" s="75"/>
      <c r="E196" s="76"/>
      <c r="F196" s="76"/>
      <c r="G196" s="127"/>
      <c r="H196" s="130"/>
      <c r="I196" s="130"/>
      <c r="J196" s="130"/>
      <c r="K196" s="127"/>
      <c r="L196" s="76"/>
      <c r="M196" s="130"/>
      <c r="N196" s="130"/>
      <c r="O196" s="127"/>
      <c r="P196" s="130"/>
      <c r="Q196" s="130"/>
      <c r="R196" s="130"/>
      <c r="S196" s="15"/>
      <c r="T196" s="15"/>
      <c r="U196" s="15"/>
      <c r="V196" s="15"/>
      <c r="W196" s="15"/>
      <c r="X196" s="15"/>
    </row>
    <row r="197" spans="2:24" s="58" customFormat="1" ht="21" customHeight="1">
      <c r="B197" s="200" t="s">
        <v>238</v>
      </c>
      <c r="C197" s="201"/>
      <c r="D197" s="201"/>
      <c r="E197" s="198"/>
      <c r="F197" s="198"/>
      <c r="G197" s="218">
        <f>G199</f>
        <v>155168.6</v>
      </c>
      <c r="H197" s="218">
        <f aca="true" t="shared" si="38" ref="H197:R197">H199</f>
        <v>0</v>
      </c>
      <c r="I197" s="218">
        <f t="shared" si="38"/>
        <v>152800</v>
      </c>
      <c r="J197" s="218">
        <f t="shared" si="38"/>
        <v>2368.6</v>
      </c>
      <c r="K197" s="218">
        <f t="shared" si="38"/>
        <v>110318.8</v>
      </c>
      <c r="L197" s="202">
        <f t="shared" si="38"/>
        <v>0</v>
      </c>
      <c r="M197" s="218">
        <f t="shared" si="38"/>
        <v>107180</v>
      </c>
      <c r="N197" s="218">
        <f t="shared" si="38"/>
        <v>3138.8</v>
      </c>
      <c r="O197" s="218">
        <f t="shared" si="38"/>
        <v>122696.3</v>
      </c>
      <c r="P197" s="218">
        <f t="shared" si="38"/>
        <v>0</v>
      </c>
      <c r="Q197" s="218">
        <f t="shared" si="38"/>
        <v>121100</v>
      </c>
      <c r="R197" s="218">
        <f t="shared" si="38"/>
        <v>1596.3</v>
      </c>
      <c r="S197" s="220"/>
      <c r="T197" s="22"/>
      <c r="U197" s="22"/>
      <c r="V197" s="22"/>
      <c r="W197" s="22"/>
      <c r="X197" s="22"/>
    </row>
    <row r="198" spans="2:24" s="23" customFormat="1" ht="63.75" customHeight="1">
      <c r="B198" s="200"/>
      <c r="C198" s="201"/>
      <c r="D198" s="201"/>
      <c r="E198" s="199"/>
      <c r="F198" s="199"/>
      <c r="G198" s="218"/>
      <c r="H198" s="218"/>
      <c r="I198" s="218"/>
      <c r="J198" s="218"/>
      <c r="K198" s="218"/>
      <c r="L198" s="202"/>
      <c r="M198" s="218"/>
      <c r="N198" s="218"/>
      <c r="O198" s="218"/>
      <c r="P198" s="218"/>
      <c r="Q198" s="218"/>
      <c r="R198" s="218"/>
      <c r="S198" s="220"/>
      <c r="T198" s="22"/>
      <c r="U198" s="22"/>
      <c r="V198" s="22"/>
      <c r="W198" s="22"/>
      <c r="X198" s="22"/>
    </row>
    <row r="199" spans="2:24" s="23" customFormat="1" ht="92.25" customHeight="1">
      <c r="B199" s="88" t="s">
        <v>118</v>
      </c>
      <c r="C199" s="87"/>
      <c r="D199" s="87"/>
      <c r="E199" s="108"/>
      <c r="F199" s="108"/>
      <c r="G199" s="132">
        <f>SUM(G200:G227)</f>
        <v>155168.6</v>
      </c>
      <c r="H199" s="132">
        <f aca="true" t="shared" si="39" ref="H199:R199">SUM(H200:H227)</f>
        <v>0</v>
      </c>
      <c r="I199" s="132">
        <f t="shared" si="39"/>
        <v>152800</v>
      </c>
      <c r="J199" s="132">
        <f t="shared" si="39"/>
        <v>2368.6</v>
      </c>
      <c r="K199" s="132">
        <f t="shared" si="39"/>
        <v>110318.8</v>
      </c>
      <c r="L199" s="108">
        <f t="shared" si="39"/>
        <v>0</v>
      </c>
      <c r="M199" s="132">
        <f t="shared" si="39"/>
        <v>107180</v>
      </c>
      <c r="N199" s="132">
        <f t="shared" si="39"/>
        <v>3138.8</v>
      </c>
      <c r="O199" s="132">
        <f t="shared" si="39"/>
        <v>122696.3</v>
      </c>
      <c r="P199" s="132">
        <f t="shared" si="39"/>
        <v>0</v>
      </c>
      <c r="Q199" s="132">
        <f t="shared" si="39"/>
        <v>121100</v>
      </c>
      <c r="R199" s="132">
        <f t="shared" si="39"/>
        <v>1596.3</v>
      </c>
      <c r="S199" s="47"/>
      <c r="T199" s="22"/>
      <c r="U199" s="22"/>
      <c r="V199" s="22"/>
      <c r="W199" s="22"/>
      <c r="X199" s="22"/>
    </row>
    <row r="200" spans="2:24" s="12" customFormat="1" ht="81" customHeight="1">
      <c r="B200" s="208" t="s">
        <v>239</v>
      </c>
      <c r="C200" s="209" t="s">
        <v>240</v>
      </c>
      <c r="D200" s="209" t="s">
        <v>241</v>
      </c>
      <c r="E200" s="216">
        <v>264558.1</v>
      </c>
      <c r="F200" s="216">
        <v>249484.2</v>
      </c>
      <c r="G200" s="203">
        <f>SUM(H200:J201)</f>
        <v>56000</v>
      </c>
      <c r="H200" s="205">
        <v>0</v>
      </c>
      <c r="I200" s="205">
        <v>55000</v>
      </c>
      <c r="J200" s="205">
        <v>1000</v>
      </c>
      <c r="K200" s="203">
        <f>SUM(L200:N201)</f>
        <v>33080</v>
      </c>
      <c r="L200" s="214"/>
      <c r="M200" s="205">
        <v>32080</v>
      </c>
      <c r="N200" s="205">
        <v>1000</v>
      </c>
      <c r="O200" s="203">
        <f>SUM(P200:R201)</f>
        <v>68000</v>
      </c>
      <c r="P200" s="205"/>
      <c r="Q200" s="205">
        <v>67000</v>
      </c>
      <c r="R200" s="206">
        <v>1000</v>
      </c>
      <c r="S200" s="207"/>
      <c r="T200" s="207"/>
      <c r="U200" s="207"/>
      <c r="V200" s="207"/>
      <c r="W200" s="55"/>
      <c r="X200" s="15"/>
    </row>
    <row r="201" spans="2:24" s="12" customFormat="1" ht="15" customHeight="1">
      <c r="B201" s="208"/>
      <c r="C201" s="209"/>
      <c r="D201" s="209"/>
      <c r="E201" s="217"/>
      <c r="F201" s="217"/>
      <c r="G201" s="203"/>
      <c r="H201" s="205"/>
      <c r="I201" s="205"/>
      <c r="J201" s="205"/>
      <c r="K201" s="203"/>
      <c r="L201" s="214"/>
      <c r="M201" s="205"/>
      <c r="N201" s="205"/>
      <c r="O201" s="203"/>
      <c r="P201" s="205"/>
      <c r="Q201" s="205"/>
      <c r="R201" s="206"/>
      <c r="S201" s="207"/>
      <c r="T201" s="207"/>
      <c r="U201" s="207"/>
      <c r="V201" s="207"/>
      <c r="W201" s="55"/>
      <c r="X201" s="15"/>
    </row>
    <row r="202" spans="2:24" s="12" customFormat="1" ht="24.75" customHeight="1">
      <c r="B202" s="208" t="s">
        <v>242</v>
      </c>
      <c r="C202" s="209" t="s">
        <v>243</v>
      </c>
      <c r="D202" s="209" t="s">
        <v>244</v>
      </c>
      <c r="E202" s="212">
        <v>89135.5</v>
      </c>
      <c r="F202" s="216">
        <v>19894.1</v>
      </c>
      <c r="G202" s="203">
        <f>SUM(H202:J203)</f>
        <v>19894.1</v>
      </c>
      <c r="H202" s="205">
        <v>0</v>
      </c>
      <c r="I202" s="205">
        <v>19500</v>
      </c>
      <c r="J202" s="205">
        <v>394.1</v>
      </c>
      <c r="K202" s="203"/>
      <c r="L202" s="214"/>
      <c r="M202" s="205"/>
      <c r="N202" s="205"/>
      <c r="O202" s="203"/>
      <c r="P202" s="205"/>
      <c r="Q202" s="205"/>
      <c r="R202" s="205"/>
      <c r="S202" s="204"/>
      <c r="T202" s="207"/>
      <c r="U202" s="207"/>
      <c r="V202" s="207"/>
      <c r="W202" s="50"/>
      <c r="X202" s="15"/>
    </row>
    <row r="203" spans="2:24" s="12" customFormat="1" ht="42" customHeight="1">
      <c r="B203" s="208"/>
      <c r="C203" s="209"/>
      <c r="D203" s="209"/>
      <c r="E203" s="213"/>
      <c r="F203" s="217"/>
      <c r="G203" s="203"/>
      <c r="H203" s="205"/>
      <c r="I203" s="205"/>
      <c r="J203" s="205"/>
      <c r="K203" s="203"/>
      <c r="L203" s="214"/>
      <c r="M203" s="205"/>
      <c r="N203" s="205"/>
      <c r="O203" s="203"/>
      <c r="P203" s="205"/>
      <c r="Q203" s="205"/>
      <c r="R203" s="205"/>
      <c r="S203" s="204"/>
      <c r="T203" s="207"/>
      <c r="U203" s="207"/>
      <c r="V203" s="207"/>
      <c r="W203" s="55"/>
      <c r="X203" s="15"/>
    </row>
    <row r="204" spans="2:24" s="12" customFormat="1" ht="21.75" customHeight="1">
      <c r="B204" s="208" t="s">
        <v>245</v>
      </c>
      <c r="C204" s="209" t="s">
        <v>246</v>
      </c>
      <c r="D204" s="209" t="s">
        <v>247</v>
      </c>
      <c r="E204" s="212">
        <v>87435.5</v>
      </c>
      <c r="F204" s="216">
        <v>21196.3</v>
      </c>
      <c r="G204" s="203">
        <v>0</v>
      </c>
      <c r="H204" s="205"/>
      <c r="I204" s="205"/>
      <c r="J204" s="205"/>
      <c r="K204" s="203">
        <f>SUM(L204:N205)</f>
        <v>0</v>
      </c>
      <c r="L204" s="214"/>
      <c r="M204" s="205"/>
      <c r="N204" s="205"/>
      <c r="O204" s="203">
        <f>SUM(P204:R205)</f>
        <v>10196.3</v>
      </c>
      <c r="P204" s="205"/>
      <c r="Q204" s="205">
        <v>10100</v>
      </c>
      <c r="R204" s="205">
        <v>96.3</v>
      </c>
      <c r="S204" s="204"/>
      <c r="T204" s="204"/>
      <c r="U204" s="204"/>
      <c r="V204" s="204"/>
      <c r="W204" s="55"/>
      <c r="X204" s="15"/>
    </row>
    <row r="205" spans="2:24" s="12" customFormat="1" ht="48" customHeight="1">
      <c r="B205" s="208"/>
      <c r="C205" s="209"/>
      <c r="D205" s="209"/>
      <c r="E205" s="213"/>
      <c r="F205" s="217"/>
      <c r="G205" s="203"/>
      <c r="H205" s="205"/>
      <c r="I205" s="205"/>
      <c r="J205" s="205"/>
      <c r="K205" s="203"/>
      <c r="L205" s="214"/>
      <c r="M205" s="205"/>
      <c r="N205" s="205"/>
      <c r="O205" s="203"/>
      <c r="P205" s="205"/>
      <c r="Q205" s="205"/>
      <c r="R205" s="205"/>
      <c r="S205" s="204"/>
      <c r="T205" s="204"/>
      <c r="U205" s="204"/>
      <c r="V205" s="204"/>
      <c r="W205" s="55"/>
      <c r="X205" s="15"/>
    </row>
    <row r="206" spans="2:24" s="12" customFormat="1" ht="116.25" customHeight="1">
      <c r="B206" s="208" t="s">
        <v>248</v>
      </c>
      <c r="C206" s="209" t="s">
        <v>218</v>
      </c>
      <c r="D206" s="209" t="s">
        <v>249</v>
      </c>
      <c r="E206" s="109">
        <v>31411.1</v>
      </c>
      <c r="F206" s="109">
        <v>2814</v>
      </c>
      <c r="G206" s="203">
        <f>SUM(H206:J207)</f>
        <v>2814</v>
      </c>
      <c r="H206" s="205">
        <v>0</v>
      </c>
      <c r="I206" s="205">
        <v>2800</v>
      </c>
      <c r="J206" s="205">
        <v>14</v>
      </c>
      <c r="K206" s="203"/>
      <c r="L206" s="214"/>
      <c r="M206" s="205"/>
      <c r="N206" s="205"/>
      <c r="O206" s="203"/>
      <c r="P206" s="205"/>
      <c r="Q206" s="205"/>
      <c r="R206" s="205"/>
      <c r="S206" s="204"/>
      <c r="T206" s="204"/>
      <c r="U206" s="204"/>
      <c r="V206" s="204"/>
      <c r="W206" s="50"/>
      <c r="X206" s="15"/>
    </row>
    <row r="207" spans="2:24" s="12" customFormat="1" ht="27" customHeight="1" hidden="1">
      <c r="B207" s="208"/>
      <c r="C207" s="209"/>
      <c r="D207" s="209"/>
      <c r="E207" s="109">
        <v>31411.1</v>
      </c>
      <c r="F207" s="110">
        <v>2814</v>
      </c>
      <c r="G207" s="203"/>
      <c r="H207" s="205"/>
      <c r="I207" s="205"/>
      <c r="J207" s="205"/>
      <c r="K207" s="203"/>
      <c r="L207" s="214"/>
      <c r="M207" s="205"/>
      <c r="N207" s="205"/>
      <c r="O207" s="203"/>
      <c r="P207" s="205"/>
      <c r="Q207" s="205"/>
      <c r="R207" s="205"/>
      <c r="S207" s="204"/>
      <c r="T207" s="204"/>
      <c r="U207" s="204"/>
      <c r="V207" s="204"/>
      <c r="W207" s="55"/>
      <c r="X207" s="15"/>
    </row>
    <row r="208" spans="2:24" s="12" customFormat="1" ht="18.75" customHeight="1">
      <c r="B208" s="208" t="s">
        <v>250</v>
      </c>
      <c r="C208" s="209" t="s">
        <v>209</v>
      </c>
      <c r="D208" s="209" t="s">
        <v>251</v>
      </c>
      <c r="E208" s="212">
        <v>7578.7</v>
      </c>
      <c r="F208" s="216">
        <v>2524.6</v>
      </c>
      <c r="G208" s="203">
        <f>SUM(H208:J209)</f>
        <v>2524.6</v>
      </c>
      <c r="H208" s="205">
        <v>0</v>
      </c>
      <c r="I208" s="205">
        <v>2500</v>
      </c>
      <c r="J208" s="205">
        <v>24.6</v>
      </c>
      <c r="K208" s="203"/>
      <c r="L208" s="214"/>
      <c r="M208" s="205"/>
      <c r="N208" s="205"/>
      <c r="O208" s="203"/>
      <c r="P208" s="205"/>
      <c r="Q208" s="205"/>
      <c r="R208" s="205"/>
      <c r="S208" s="204"/>
      <c r="T208" s="204"/>
      <c r="U208" s="204"/>
      <c r="V208" s="204"/>
      <c r="W208" s="50"/>
      <c r="X208" s="15"/>
    </row>
    <row r="209" spans="2:24" s="12" customFormat="1" ht="42.75" customHeight="1">
      <c r="B209" s="208"/>
      <c r="C209" s="209"/>
      <c r="D209" s="209"/>
      <c r="E209" s="213"/>
      <c r="F209" s="217"/>
      <c r="G209" s="203"/>
      <c r="H209" s="205"/>
      <c r="I209" s="205"/>
      <c r="J209" s="205"/>
      <c r="K209" s="203"/>
      <c r="L209" s="214"/>
      <c r="M209" s="205"/>
      <c r="N209" s="205"/>
      <c r="O209" s="203"/>
      <c r="P209" s="205"/>
      <c r="Q209" s="205"/>
      <c r="R209" s="205"/>
      <c r="S209" s="204"/>
      <c r="T209" s="204"/>
      <c r="U209" s="204"/>
      <c r="V209" s="204"/>
      <c r="W209" s="55"/>
      <c r="X209" s="15"/>
    </row>
    <row r="210" spans="2:24" s="12" customFormat="1" ht="24" customHeight="1">
      <c r="B210" s="208" t="s">
        <v>252</v>
      </c>
      <c r="C210" s="209" t="s">
        <v>253</v>
      </c>
      <c r="D210" s="209" t="s">
        <v>254</v>
      </c>
      <c r="E210" s="212">
        <v>10624</v>
      </c>
      <c r="F210" s="212">
        <v>5859.3</v>
      </c>
      <c r="G210" s="203">
        <v>0</v>
      </c>
      <c r="H210" s="205"/>
      <c r="I210" s="205"/>
      <c r="J210" s="205"/>
      <c r="K210" s="203">
        <f>SUM(L210:N211)</f>
        <v>5859.3</v>
      </c>
      <c r="L210" s="214"/>
      <c r="M210" s="205">
        <v>5800</v>
      </c>
      <c r="N210" s="205">
        <v>59.3</v>
      </c>
      <c r="O210" s="203"/>
      <c r="P210" s="205"/>
      <c r="Q210" s="205"/>
      <c r="R210" s="205"/>
      <c r="S210" s="204"/>
      <c r="T210" s="204"/>
      <c r="U210" s="204"/>
      <c r="V210" s="204"/>
      <c r="W210" s="50"/>
      <c r="X210" s="15"/>
    </row>
    <row r="211" spans="2:24" s="12" customFormat="1" ht="29.25" customHeight="1">
      <c r="B211" s="208"/>
      <c r="C211" s="209"/>
      <c r="D211" s="209"/>
      <c r="E211" s="213"/>
      <c r="F211" s="213"/>
      <c r="G211" s="203"/>
      <c r="H211" s="205"/>
      <c r="I211" s="205"/>
      <c r="J211" s="205"/>
      <c r="K211" s="203"/>
      <c r="L211" s="214"/>
      <c r="M211" s="205"/>
      <c r="N211" s="205"/>
      <c r="O211" s="203"/>
      <c r="P211" s="205"/>
      <c r="Q211" s="205"/>
      <c r="R211" s="205"/>
      <c r="S211" s="204"/>
      <c r="T211" s="204"/>
      <c r="U211" s="204"/>
      <c r="V211" s="204"/>
      <c r="W211" s="50"/>
      <c r="X211" s="15"/>
    </row>
    <row r="212" spans="2:24" s="12" customFormat="1" ht="21.75" customHeight="1">
      <c r="B212" s="208" t="s">
        <v>255</v>
      </c>
      <c r="C212" s="209" t="s">
        <v>101</v>
      </c>
      <c r="D212" s="209" t="s">
        <v>256</v>
      </c>
      <c r="E212" s="212">
        <v>35603.7</v>
      </c>
      <c r="F212" s="212">
        <v>24958</v>
      </c>
      <c r="G212" s="203">
        <f>SUM(H212:J213)</f>
        <v>5000</v>
      </c>
      <c r="H212" s="205"/>
      <c r="I212" s="205">
        <v>5000</v>
      </c>
      <c r="J212" s="205"/>
      <c r="K212" s="203">
        <f>SUM(L212:N213)</f>
        <v>5958</v>
      </c>
      <c r="L212" s="214"/>
      <c r="M212" s="205">
        <v>5500</v>
      </c>
      <c r="N212" s="205">
        <v>458</v>
      </c>
      <c r="O212" s="203">
        <f>SUM(P212:R213)</f>
        <v>14000</v>
      </c>
      <c r="P212" s="205"/>
      <c r="Q212" s="205">
        <v>14000</v>
      </c>
      <c r="R212" s="205"/>
      <c r="S212" s="204"/>
      <c r="T212" s="204"/>
      <c r="U212" s="204"/>
      <c r="V212" s="204"/>
      <c r="W212" s="50"/>
      <c r="X212" s="15"/>
    </row>
    <row r="213" spans="2:24" s="12" customFormat="1" ht="35.25" customHeight="1">
      <c r="B213" s="208"/>
      <c r="C213" s="209"/>
      <c r="D213" s="209"/>
      <c r="E213" s="213"/>
      <c r="F213" s="213"/>
      <c r="G213" s="203"/>
      <c r="H213" s="205"/>
      <c r="I213" s="205"/>
      <c r="J213" s="205"/>
      <c r="K213" s="203"/>
      <c r="L213" s="214"/>
      <c r="M213" s="205"/>
      <c r="N213" s="205"/>
      <c r="O213" s="203"/>
      <c r="P213" s="205"/>
      <c r="Q213" s="205"/>
      <c r="R213" s="205"/>
      <c r="S213" s="204"/>
      <c r="T213" s="204"/>
      <c r="U213" s="204"/>
      <c r="V213" s="204"/>
      <c r="W213" s="50"/>
      <c r="X213" s="15"/>
    </row>
    <row r="214" spans="2:24" s="12" customFormat="1" ht="15.75" customHeight="1">
      <c r="B214" s="208" t="s">
        <v>257</v>
      </c>
      <c r="C214" s="209" t="s">
        <v>215</v>
      </c>
      <c r="D214" s="209" t="s">
        <v>258</v>
      </c>
      <c r="E214" s="212">
        <v>30266.5</v>
      </c>
      <c r="F214" s="216">
        <v>6858.5</v>
      </c>
      <c r="G214" s="203">
        <v>0</v>
      </c>
      <c r="H214" s="205"/>
      <c r="I214" s="205"/>
      <c r="J214" s="205"/>
      <c r="K214" s="203">
        <f>SUM(L214:N215)</f>
        <v>6858.5</v>
      </c>
      <c r="L214" s="214"/>
      <c r="M214" s="205">
        <v>6800</v>
      </c>
      <c r="N214" s="205">
        <v>58.5</v>
      </c>
      <c r="O214" s="203"/>
      <c r="P214" s="205"/>
      <c r="Q214" s="205"/>
      <c r="R214" s="205"/>
      <c r="S214" s="204"/>
      <c r="T214" s="207"/>
      <c r="U214" s="207"/>
      <c r="V214" s="207"/>
      <c r="W214" s="50"/>
      <c r="X214" s="15"/>
    </row>
    <row r="215" spans="2:24" s="12" customFormat="1" ht="22.5" customHeight="1">
      <c r="B215" s="208"/>
      <c r="C215" s="209"/>
      <c r="D215" s="209"/>
      <c r="E215" s="213"/>
      <c r="F215" s="217"/>
      <c r="G215" s="203"/>
      <c r="H215" s="205"/>
      <c r="I215" s="205"/>
      <c r="J215" s="205"/>
      <c r="K215" s="203"/>
      <c r="L215" s="214"/>
      <c r="M215" s="205"/>
      <c r="N215" s="205"/>
      <c r="O215" s="203"/>
      <c r="P215" s="205"/>
      <c r="Q215" s="205"/>
      <c r="R215" s="205"/>
      <c r="S215" s="204"/>
      <c r="T215" s="207"/>
      <c r="U215" s="207"/>
      <c r="V215" s="207"/>
      <c r="W215" s="55"/>
      <c r="X215" s="15"/>
    </row>
    <row r="216" spans="2:24" s="12" customFormat="1" ht="16.5" customHeight="1">
      <c r="B216" s="208" t="s">
        <v>259</v>
      </c>
      <c r="C216" s="209" t="s">
        <v>243</v>
      </c>
      <c r="D216" s="209" t="s">
        <v>260</v>
      </c>
      <c r="E216" s="212">
        <v>77956.9</v>
      </c>
      <c r="F216" s="212">
        <v>12949.3</v>
      </c>
      <c r="G216" s="203">
        <f>SUM(H216:J217)</f>
        <v>12949.3</v>
      </c>
      <c r="H216" s="205">
        <v>0</v>
      </c>
      <c r="I216" s="205">
        <v>12500</v>
      </c>
      <c r="J216" s="205">
        <v>449.3</v>
      </c>
      <c r="K216" s="203"/>
      <c r="L216" s="214"/>
      <c r="M216" s="205"/>
      <c r="N216" s="205"/>
      <c r="O216" s="203"/>
      <c r="P216" s="205"/>
      <c r="Q216" s="205"/>
      <c r="R216" s="205"/>
      <c r="S216" s="204"/>
      <c r="T216" s="204"/>
      <c r="U216" s="204"/>
      <c r="V216" s="204"/>
      <c r="W216" s="50"/>
      <c r="X216" s="15"/>
    </row>
    <row r="217" spans="2:24" s="12" customFormat="1" ht="86.25" customHeight="1">
      <c r="B217" s="208"/>
      <c r="C217" s="209"/>
      <c r="D217" s="209"/>
      <c r="E217" s="213"/>
      <c r="F217" s="213"/>
      <c r="G217" s="203"/>
      <c r="H217" s="205"/>
      <c r="I217" s="205"/>
      <c r="J217" s="205"/>
      <c r="K217" s="203"/>
      <c r="L217" s="214"/>
      <c r="M217" s="205"/>
      <c r="N217" s="205"/>
      <c r="O217" s="203"/>
      <c r="P217" s="205"/>
      <c r="Q217" s="205"/>
      <c r="R217" s="205"/>
      <c r="S217" s="204"/>
      <c r="T217" s="204"/>
      <c r="U217" s="204"/>
      <c r="V217" s="204"/>
      <c r="W217" s="50"/>
      <c r="X217" s="15"/>
    </row>
    <row r="218" spans="2:24" s="12" customFormat="1" ht="15.75" customHeight="1">
      <c r="B218" s="208" t="s">
        <v>261</v>
      </c>
      <c r="C218" s="209" t="s">
        <v>262</v>
      </c>
      <c r="D218" s="209" t="s">
        <v>263</v>
      </c>
      <c r="E218" s="212">
        <v>86832.6</v>
      </c>
      <c r="F218" s="212">
        <v>73858</v>
      </c>
      <c r="G218" s="203">
        <f>SUM(H218:J219)</f>
        <v>0</v>
      </c>
      <c r="H218" s="205">
        <v>0</v>
      </c>
      <c r="I218" s="205"/>
      <c r="J218" s="205"/>
      <c r="K218" s="203">
        <f>SUM(L218:N219)</f>
        <v>11000</v>
      </c>
      <c r="L218" s="214"/>
      <c r="M218" s="205">
        <v>10000</v>
      </c>
      <c r="N218" s="205">
        <v>1000</v>
      </c>
      <c r="O218" s="203">
        <f>SUM(P218:R219)</f>
        <v>10000</v>
      </c>
      <c r="P218" s="205"/>
      <c r="Q218" s="205">
        <v>10000</v>
      </c>
      <c r="R218" s="205"/>
      <c r="S218" s="204"/>
      <c r="T218" s="204"/>
      <c r="U218" s="204"/>
      <c r="V218" s="204"/>
      <c r="W218" s="50"/>
      <c r="X218" s="15"/>
    </row>
    <row r="219" spans="2:24" s="12" customFormat="1" ht="31.5" customHeight="1">
      <c r="B219" s="208"/>
      <c r="C219" s="209"/>
      <c r="D219" s="209"/>
      <c r="E219" s="213"/>
      <c r="F219" s="213"/>
      <c r="G219" s="203"/>
      <c r="H219" s="205"/>
      <c r="I219" s="205"/>
      <c r="J219" s="205"/>
      <c r="K219" s="203"/>
      <c r="L219" s="214"/>
      <c r="M219" s="205"/>
      <c r="N219" s="205"/>
      <c r="O219" s="203"/>
      <c r="P219" s="205"/>
      <c r="Q219" s="205"/>
      <c r="R219" s="205"/>
      <c r="S219" s="204"/>
      <c r="T219" s="204"/>
      <c r="U219" s="204"/>
      <c r="V219" s="204"/>
      <c r="W219" s="50"/>
      <c r="X219" s="15"/>
    </row>
    <row r="220" spans="2:24" s="12" customFormat="1" ht="21.75" customHeight="1">
      <c r="B220" s="208" t="s">
        <v>264</v>
      </c>
      <c r="C220" s="209" t="s">
        <v>215</v>
      </c>
      <c r="D220" s="209" t="s">
        <v>265</v>
      </c>
      <c r="E220" s="216">
        <v>114572</v>
      </c>
      <c r="F220" s="216">
        <v>17000</v>
      </c>
      <c r="G220" s="203"/>
      <c r="H220" s="205"/>
      <c r="I220" s="205"/>
      <c r="J220" s="205"/>
      <c r="K220" s="203">
        <f>SUM(L220:N221)</f>
        <v>17000</v>
      </c>
      <c r="L220" s="214"/>
      <c r="M220" s="205">
        <v>17000</v>
      </c>
      <c r="N220" s="205"/>
      <c r="O220" s="203"/>
      <c r="P220" s="205"/>
      <c r="Q220" s="205"/>
      <c r="R220" s="205"/>
      <c r="S220" s="207"/>
      <c r="T220" s="204"/>
      <c r="U220" s="204"/>
      <c r="V220" s="204"/>
      <c r="W220" s="55"/>
      <c r="X220" s="15"/>
    </row>
    <row r="221" spans="2:24" s="12" customFormat="1" ht="28.5" customHeight="1">
      <c r="B221" s="208"/>
      <c r="C221" s="209"/>
      <c r="D221" s="209"/>
      <c r="E221" s="217"/>
      <c r="F221" s="217"/>
      <c r="G221" s="203"/>
      <c r="H221" s="205"/>
      <c r="I221" s="205"/>
      <c r="J221" s="205"/>
      <c r="K221" s="203"/>
      <c r="L221" s="214"/>
      <c r="M221" s="205"/>
      <c r="N221" s="205"/>
      <c r="O221" s="203"/>
      <c r="P221" s="205"/>
      <c r="Q221" s="205"/>
      <c r="R221" s="205"/>
      <c r="S221" s="207"/>
      <c r="T221" s="204"/>
      <c r="U221" s="204"/>
      <c r="V221" s="204"/>
      <c r="W221" s="55"/>
      <c r="X221" s="15"/>
    </row>
    <row r="222" spans="2:24" s="12" customFormat="1" ht="51.75" customHeight="1">
      <c r="B222" s="208" t="s">
        <v>266</v>
      </c>
      <c r="C222" s="209" t="s">
        <v>253</v>
      </c>
      <c r="D222" s="209" t="s">
        <v>267</v>
      </c>
      <c r="E222" s="212">
        <v>76476</v>
      </c>
      <c r="F222" s="212">
        <v>47423.6</v>
      </c>
      <c r="G222" s="203">
        <f>SUM(H222:J223)</f>
        <v>22423.6</v>
      </c>
      <c r="H222" s="205"/>
      <c r="I222" s="205">
        <v>22000</v>
      </c>
      <c r="J222" s="205">
        <v>423.6</v>
      </c>
      <c r="K222" s="210">
        <f>SUM(L222:N223)</f>
        <v>25000</v>
      </c>
      <c r="L222" s="214"/>
      <c r="M222" s="205">
        <v>25000</v>
      </c>
      <c r="N222" s="205"/>
      <c r="O222" s="203"/>
      <c r="P222" s="205"/>
      <c r="Q222" s="205"/>
      <c r="R222" s="205"/>
      <c r="S222" s="204"/>
      <c r="T222" s="204"/>
      <c r="U222" s="204"/>
      <c r="V222" s="204"/>
      <c r="W222" s="50"/>
      <c r="X222" s="15"/>
    </row>
    <row r="223" spans="2:24" s="12" customFormat="1" ht="35.25" customHeight="1">
      <c r="B223" s="208"/>
      <c r="C223" s="209"/>
      <c r="D223" s="209"/>
      <c r="E223" s="213"/>
      <c r="F223" s="213"/>
      <c r="G223" s="203"/>
      <c r="H223" s="205"/>
      <c r="I223" s="205"/>
      <c r="J223" s="205"/>
      <c r="K223" s="210"/>
      <c r="L223" s="214"/>
      <c r="M223" s="205"/>
      <c r="N223" s="205"/>
      <c r="O223" s="203"/>
      <c r="P223" s="205"/>
      <c r="Q223" s="205"/>
      <c r="R223" s="205"/>
      <c r="S223" s="204"/>
      <c r="T223" s="204"/>
      <c r="U223" s="204"/>
      <c r="V223" s="204"/>
      <c r="W223" s="50"/>
      <c r="X223" s="15"/>
    </row>
    <row r="224" spans="2:24" s="10" customFormat="1" ht="21.75" customHeight="1">
      <c r="B224" s="208" t="s">
        <v>268</v>
      </c>
      <c r="C224" s="208" t="s">
        <v>269</v>
      </c>
      <c r="D224" s="208" t="s">
        <v>270</v>
      </c>
      <c r="E224" s="216">
        <v>28563</v>
      </c>
      <c r="F224" s="216">
        <v>28563</v>
      </c>
      <c r="G224" s="210">
        <f>SUM(H224:J225)</f>
        <v>28563</v>
      </c>
      <c r="H224" s="211"/>
      <c r="I224" s="211">
        <v>28500</v>
      </c>
      <c r="J224" s="211">
        <v>63</v>
      </c>
      <c r="K224" s="210">
        <f>L224+M224+N224</f>
        <v>63</v>
      </c>
      <c r="L224" s="215"/>
      <c r="M224" s="211"/>
      <c r="N224" s="211">
        <v>63</v>
      </c>
      <c r="O224" s="210"/>
      <c r="P224" s="211"/>
      <c r="Q224" s="211"/>
      <c r="R224" s="205"/>
      <c r="S224" s="207"/>
      <c r="T224" s="207"/>
      <c r="U224" s="207"/>
      <c r="V224" s="207"/>
      <c r="W224" s="55"/>
      <c r="X224" s="13"/>
    </row>
    <row r="225" spans="2:24" s="10" customFormat="1" ht="80.25" customHeight="1">
      <c r="B225" s="208"/>
      <c r="C225" s="208"/>
      <c r="D225" s="208"/>
      <c r="E225" s="217"/>
      <c r="F225" s="217"/>
      <c r="G225" s="210"/>
      <c r="H225" s="211"/>
      <c r="I225" s="211"/>
      <c r="J225" s="211"/>
      <c r="K225" s="210"/>
      <c r="L225" s="215"/>
      <c r="M225" s="211"/>
      <c r="N225" s="211"/>
      <c r="O225" s="210"/>
      <c r="P225" s="211"/>
      <c r="Q225" s="211"/>
      <c r="R225" s="205"/>
      <c r="S225" s="207"/>
      <c r="T225" s="207"/>
      <c r="U225" s="207"/>
      <c r="V225" s="207"/>
      <c r="W225" s="55"/>
      <c r="X225" s="13"/>
    </row>
    <row r="226" spans="2:24" s="12" customFormat="1" ht="21.75" customHeight="1">
      <c r="B226" s="208" t="s">
        <v>271</v>
      </c>
      <c r="C226" s="209" t="s">
        <v>272</v>
      </c>
      <c r="D226" s="209" t="s">
        <v>273</v>
      </c>
      <c r="E226" s="212">
        <v>172818.3</v>
      </c>
      <c r="F226" s="212">
        <v>128109</v>
      </c>
      <c r="G226" s="210">
        <f>SUM(H226:J227)</f>
        <v>5000</v>
      </c>
      <c r="H226" s="205"/>
      <c r="I226" s="205">
        <v>5000</v>
      </c>
      <c r="J226" s="205"/>
      <c r="K226" s="203">
        <f>SUM(L226:N227)</f>
        <v>5500</v>
      </c>
      <c r="L226" s="214"/>
      <c r="M226" s="205">
        <v>5000</v>
      </c>
      <c r="N226" s="205">
        <v>500</v>
      </c>
      <c r="O226" s="203">
        <f>SUM(P226:R227)</f>
        <v>20500</v>
      </c>
      <c r="P226" s="205"/>
      <c r="Q226" s="205">
        <v>20000</v>
      </c>
      <c r="R226" s="206">
        <v>500</v>
      </c>
      <c r="S226" s="204"/>
      <c r="T226" s="204"/>
      <c r="U226" s="204"/>
      <c r="V226" s="204"/>
      <c r="W226" s="50"/>
      <c r="X226" s="15"/>
    </row>
    <row r="227" spans="2:24" s="12" customFormat="1" ht="42.75" customHeight="1">
      <c r="B227" s="208"/>
      <c r="C227" s="209"/>
      <c r="D227" s="209"/>
      <c r="E227" s="213"/>
      <c r="F227" s="213"/>
      <c r="G227" s="210"/>
      <c r="H227" s="205"/>
      <c r="I227" s="205"/>
      <c r="J227" s="205"/>
      <c r="K227" s="203"/>
      <c r="L227" s="214"/>
      <c r="M227" s="205"/>
      <c r="N227" s="205"/>
      <c r="O227" s="203"/>
      <c r="P227" s="205"/>
      <c r="Q227" s="205"/>
      <c r="R227" s="206"/>
      <c r="S227" s="204"/>
      <c r="T227" s="204"/>
      <c r="U227" s="204"/>
      <c r="V227" s="204"/>
      <c r="W227" s="50"/>
      <c r="X227" s="15"/>
    </row>
    <row r="228" spans="2:24" s="12" customFormat="1" ht="15">
      <c r="B228" s="118"/>
      <c r="C228" s="75"/>
      <c r="D228" s="75"/>
      <c r="E228" s="76"/>
      <c r="F228" s="76"/>
      <c r="G228" s="127"/>
      <c r="H228" s="130"/>
      <c r="I228" s="130"/>
      <c r="J228" s="130"/>
      <c r="K228" s="127"/>
      <c r="L228" s="76"/>
      <c r="M228" s="130"/>
      <c r="N228" s="130"/>
      <c r="O228" s="127"/>
      <c r="P228" s="130"/>
      <c r="Q228" s="130"/>
      <c r="R228" s="130"/>
      <c r="S228" s="15"/>
      <c r="T228" s="15"/>
      <c r="U228" s="15"/>
      <c r="V228" s="15"/>
      <c r="W228" s="15"/>
      <c r="X228" s="15"/>
    </row>
    <row r="229" spans="2:24" s="12" customFormat="1" ht="15">
      <c r="B229" s="88" t="s">
        <v>131</v>
      </c>
      <c r="C229" s="75"/>
      <c r="D229" s="75"/>
      <c r="E229" s="76"/>
      <c r="F229" s="76"/>
      <c r="G229" s="127"/>
      <c r="H229" s="130"/>
      <c r="I229" s="130"/>
      <c r="J229" s="130"/>
      <c r="K229" s="127"/>
      <c r="L229" s="76"/>
      <c r="M229" s="130"/>
      <c r="N229" s="130"/>
      <c r="O229" s="127"/>
      <c r="P229" s="130"/>
      <c r="Q229" s="130"/>
      <c r="R229" s="130"/>
      <c r="S229" s="15"/>
      <c r="T229" s="15"/>
      <c r="U229" s="15"/>
      <c r="V229" s="15"/>
      <c r="W229" s="15"/>
      <c r="X229" s="15"/>
    </row>
    <row r="230" spans="2:24" s="12" customFormat="1" ht="15">
      <c r="B230" s="118"/>
      <c r="C230" s="75"/>
      <c r="D230" s="75"/>
      <c r="E230" s="76"/>
      <c r="F230" s="76"/>
      <c r="G230" s="127"/>
      <c r="H230" s="130"/>
      <c r="I230" s="130"/>
      <c r="J230" s="130"/>
      <c r="K230" s="127"/>
      <c r="L230" s="76"/>
      <c r="M230" s="130"/>
      <c r="N230" s="130"/>
      <c r="O230" s="127"/>
      <c r="P230" s="130"/>
      <c r="Q230" s="130"/>
      <c r="R230" s="130"/>
      <c r="S230" s="15"/>
      <c r="T230" s="15"/>
      <c r="U230" s="15"/>
      <c r="V230" s="15"/>
      <c r="W230" s="15"/>
      <c r="X230" s="15"/>
    </row>
    <row r="231" spans="2:24" s="12" customFormat="1" ht="66.75" customHeight="1">
      <c r="B231" s="119" t="s">
        <v>231</v>
      </c>
      <c r="C231" s="75"/>
      <c r="D231" s="75"/>
      <c r="E231" s="76"/>
      <c r="F231" s="76"/>
      <c r="G231" s="127">
        <f>G232+G233</f>
        <v>1200</v>
      </c>
      <c r="H231" s="130">
        <f aca="true" t="shared" si="40" ref="H231:R231">H232+H233</f>
        <v>0</v>
      </c>
      <c r="I231" s="130">
        <f t="shared" si="40"/>
        <v>1200</v>
      </c>
      <c r="J231" s="130">
        <f t="shared" si="40"/>
        <v>0</v>
      </c>
      <c r="K231" s="127">
        <f t="shared" si="40"/>
        <v>0</v>
      </c>
      <c r="L231" s="76">
        <f t="shared" si="40"/>
        <v>0</v>
      </c>
      <c r="M231" s="130">
        <f t="shared" si="40"/>
        <v>0</v>
      </c>
      <c r="N231" s="130">
        <f t="shared" si="40"/>
        <v>0</v>
      </c>
      <c r="O231" s="127">
        <f t="shared" si="40"/>
        <v>22420</v>
      </c>
      <c r="P231" s="130">
        <f t="shared" si="40"/>
        <v>0</v>
      </c>
      <c r="Q231" s="130">
        <f t="shared" si="40"/>
        <v>20000</v>
      </c>
      <c r="R231" s="130">
        <f t="shared" si="40"/>
        <v>2420</v>
      </c>
      <c r="S231" s="15"/>
      <c r="T231" s="15"/>
      <c r="U231" s="15"/>
      <c r="V231" s="15"/>
      <c r="W231" s="15"/>
      <c r="X231" s="15"/>
    </row>
    <row r="232" spans="2:24" s="12" customFormat="1" ht="73.5" customHeight="1">
      <c r="B232" s="99" t="s">
        <v>274</v>
      </c>
      <c r="C232" s="92">
        <v>2008</v>
      </c>
      <c r="D232" s="92"/>
      <c r="E232" s="76">
        <v>2000</v>
      </c>
      <c r="F232" s="76">
        <v>1200</v>
      </c>
      <c r="G232" s="127">
        <f>SUM(H232,I232,J232)</f>
        <v>1200</v>
      </c>
      <c r="H232" s="130"/>
      <c r="I232" s="130">
        <v>1200</v>
      </c>
      <c r="J232" s="130"/>
      <c r="K232" s="127">
        <f>SUM(L232,M232,N232)</f>
        <v>0</v>
      </c>
      <c r="L232" s="76">
        <v>0</v>
      </c>
      <c r="M232" s="130"/>
      <c r="N232" s="130"/>
      <c r="O232" s="127">
        <f>SUM(P232,Q232,R232)</f>
        <v>0</v>
      </c>
      <c r="P232" s="130"/>
      <c r="Q232" s="130"/>
      <c r="R232" s="130"/>
      <c r="S232" s="15"/>
      <c r="T232" s="15"/>
      <c r="U232" s="15"/>
      <c r="V232" s="15"/>
      <c r="W232" s="15"/>
      <c r="X232" s="15"/>
    </row>
    <row r="233" spans="2:24" s="12" customFormat="1" ht="45">
      <c r="B233" s="99" t="s">
        <v>275</v>
      </c>
      <c r="C233" s="92" t="s">
        <v>276</v>
      </c>
      <c r="D233" s="92" t="s">
        <v>4</v>
      </c>
      <c r="E233" s="76">
        <v>241420</v>
      </c>
      <c r="F233" s="76">
        <v>241420</v>
      </c>
      <c r="G233" s="127">
        <f>SUM(H233,I233,J233)</f>
        <v>0</v>
      </c>
      <c r="H233" s="130"/>
      <c r="I233" s="130"/>
      <c r="J233" s="130"/>
      <c r="K233" s="127">
        <f>SUM(L233,M233,N233)</f>
        <v>0</v>
      </c>
      <c r="L233" s="76">
        <v>0</v>
      </c>
      <c r="M233" s="130"/>
      <c r="N233" s="130"/>
      <c r="O233" s="127">
        <f>SUM(P233,Q233,R233)</f>
        <v>22420</v>
      </c>
      <c r="P233" s="130"/>
      <c r="Q233" s="130">
        <v>20000</v>
      </c>
      <c r="R233" s="130">
        <v>2420</v>
      </c>
      <c r="S233" s="15"/>
      <c r="T233" s="15"/>
      <c r="U233" s="15"/>
      <c r="V233" s="15"/>
      <c r="W233" s="15"/>
      <c r="X233" s="15"/>
    </row>
    <row r="234" spans="2:24" s="12" customFormat="1" ht="15">
      <c r="B234" s="118"/>
      <c r="C234" s="75"/>
      <c r="D234" s="75"/>
      <c r="E234" s="76"/>
      <c r="F234" s="76"/>
      <c r="G234" s="127"/>
      <c r="H234" s="130"/>
      <c r="I234" s="130"/>
      <c r="J234" s="130"/>
      <c r="K234" s="127"/>
      <c r="L234" s="76"/>
      <c r="M234" s="130"/>
      <c r="N234" s="130"/>
      <c r="O234" s="127"/>
      <c r="P234" s="130"/>
      <c r="Q234" s="130"/>
      <c r="R234" s="130"/>
      <c r="S234" s="15"/>
      <c r="T234" s="15"/>
      <c r="U234" s="15"/>
      <c r="V234" s="15"/>
      <c r="W234" s="15"/>
      <c r="X234" s="15"/>
    </row>
    <row r="235" spans="2:24" s="12" customFormat="1" ht="15">
      <c r="B235" s="120" t="s">
        <v>277</v>
      </c>
      <c r="C235" s="75"/>
      <c r="D235" s="75"/>
      <c r="E235" s="76"/>
      <c r="F235" s="76"/>
      <c r="G235" s="127"/>
      <c r="H235" s="130"/>
      <c r="I235" s="130"/>
      <c r="J235" s="130"/>
      <c r="K235" s="127"/>
      <c r="L235" s="76"/>
      <c r="M235" s="130"/>
      <c r="N235" s="130"/>
      <c r="O235" s="127"/>
      <c r="P235" s="130"/>
      <c r="Q235" s="130"/>
      <c r="R235" s="130"/>
      <c r="S235" s="15"/>
      <c r="T235" s="15"/>
      <c r="U235" s="15"/>
      <c r="V235" s="15"/>
      <c r="W235" s="15"/>
      <c r="X235" s="15"/>
    </row>
    <row r="236" spans="2:24" s="12" customFormat="1" ht="15">
      <c r="B236" s="118"/>
      <c r="C236" s="75"/>
      <c r="D236" s="75"/>
      <c r="E236" s="76"/>
      <c r="F236" s="76"/>
      <c r="G236" s="127"/>
      <c r="H236" s="130"/>
      <c r="I236" s="130"/>
      <c r="J236" s="130"/>
      <c r="K236" s="127"/>
      <c r="L236" s="76"/>
      <c r="M236" s="130"/>
      <c r="N236" s="130"/>
      <c r="O236" s="127"/>
      <c r="P236" s="130"/>
      <c r="Q236" s="130"/>
      <c r="R236" s="130"/>
      <c r="S236" s="15"/>
      <c r="T236" s="15"/>
      <c r="U236" s="15"/>
      <c r="V236" s="15"/>
      <c r="W236" s="15"/>
      <c r="X236" s="15"/>
    </row>
    <row r="237" spans="2:24" s="12" customFormat="1" ht="15">
      <c r="B237" s="120" t="s">
        <v>278</v>
      </c>
      <c r="C237" s="75"/>
      <c r="D237" s="75"/>
      <c r="E237" s="76"/>
      <c r="F237" s="76"/>
      <c r="G237" s="127">
        <f>G241+G254+G258+G246</f>
        <v>70200</v>
      </c>
      <c r="H237" s="130">
        <f aca="true" t="shared" si="41" ref="H237:R237">H241+H254+H258+H246</f>
        <v>9200</v>
      </c>
      <c r="I237" s="130">
        <f t="shared" si="41"/>
        <v>61000</v>
      </c>
      <c r="J237" s="130">
        <f t="shared" si="41"/>
        <v>0</v>
      </c>
      <c r="K237" s="127">
        <f t="shared" si="41"/>
        <v>73905</v>
      </c>
      <c r="L237" s="76">
        <f t="shared" si="41"/>
        <v>2000</v>
      </c>
      <c r="M237" s="130">
        <f t="shared" si="41"/>
        <v>71905</v>
      </c>
      <c r="N237" s="130">
        <f t="shared" si="41"/>
        <v>0</v>
      </c>
      <c r="O237" s="127">
        <f t="shared" si="41"/>
        <v>70340</v>
      </c>
      <c r="P237" s="130">
        <f t="shared" si="41"/>
        <v>0</v>
      </c>
      <c r="Q237" s="130">
        <f t="shared" si="41"/>
        <v>70340</v>
      </c>
      <c r="R237" s="130">
        <f t="shared" si="41"/>
        <v>0</v>
      </c>
      <c r="S237" s="15"/>
      <c r="T237" s="15"/>
      <c r="U237" s="15"/>
      <c r="V237" s="15"/>
      <c r="W237" s="15"/>
      <c r="X237" s="15"/>
    </row>
    <row r="238" spans="2:24" s="12" customFormat="1" ht="15">
      <c r="B238" s="120"/>
      <c r="C238" s="75"/>
      <c r="D238" s="75"/>
      <c r="E238" s="76"/>
      <c r="F238" s="76"/>
      <c r="G238" s="127"/>
      <c r="H238" s="130"/>
      <c r="I238" s="130"/>
      <c r="J238" s="130"/>
      <c r="K238" s="127"/>
      <c r="L238" s="76"/>
      <c r="M238" s="130"/>
      <c r="N238" s="130"/>
      <c r="O238" s="127"/>
      <c r="P238" s="130"/>
      <c r="Q238" s="130"/>
      <c r="R238" s="130"/>
      <c r="S238" s="15"/>
      <c r="T238" s="15"/>
      <c r="U238" s="15"/>
      <c r="V238" s="15"/>
      <c r="W238" s="15"/>
      <c r="X238" s="15"/>
    </row>
    <row r="239" spans="2:24" s="12" customFormat="1" ht="15">
      <c r="B239" s="117" t="s">
        <v>77</v>
      </c>
      <c r="C239" s="75"/>
      <c r="D239" s="75"/>
      <c r="E239" s="76"/>
      <c r="F239" s="76"/>
      <c r="G239" s="127"/>
      <c r="H239" s="130"/>
      <c r="I239" s="130"/>
      <c r="J239" s="130"/>
      <c r="K239" s="127"/>
      <c r="L239" s="76"/>
      <c r="M239" s="130"/>
      <c r="N239" s="130"/>
      <c r="O239" s="127"/>
      <c r="P239" s="130"/>
      <c r="Q239" s="130"/>
      <c r="R239" s="130"/>
      <c r="S239" s="15"/>
      <c r="T239" s="15"/>
      <c r="U239" s="15"/>
      <c r="V239" s="15"/>
      <c r="W239" s="15"/>
      <c r="X239" s="15"/>
    </row>
    <row r="240" spans="1:24" s="12" customFormat="1" ht="15">
      <c r="A240" s="9"/>
      <c r="B240" s="114"/>
      <c r="C240" s="72"/>
      <c r="D240" s="72"/>
      <c r="E240" s="71"/>
      <c r="F240" s="71"/>
      <c r="G240" s="124"/>
      <c r="H240" s="140"/>
      <c r="I240" s="140"/>
      <c r="J240" s="140"/>
      <c r="K240" s="124"/>
      <c r="L240" s="71"/>
      <c r="M240" s="140"/>
      <c r="N240" s="140"/>
      <c r="O240" s="124"/>
      <c r="P240" s="130">
        <f>P244+P257+P261+P249</f>
        <v>0</v>
      </c>
      <c r="Q240" s="140"/>
      <c r="R240" s="140"/>
      <c r="S240" s="13"/>
      <c r="T240" s="14"/>
      <c r="U240" s="14"/>
      <c r="V240" s="15"/>
      <c r="W240" s="15"/>
      <c r="X240" s="15"/>
    </row>
    <row r="241" spans="1:35" s="23" customFormat="1" ht="218.25" customHeight="1">
      <c r="A241" s="21"/>
      <c r="B241" s="100" t="s">
        <v>279</v>
      </c>
      <c r="C241" s="111"/>
      <c r="D241" s="111"/>
      <c r="E241" s="112"/>
      <c r="F241" s="112">
        <f>F242</f>
        <v>57700</v>
      </c>
      <c r="G241" s="134">
        <f>G242</f>
        <v>0</v>
      </c>
      <c r="H241" s="134">
        <f aca="true" t="shared" si="42" ref="H241:X241">H242</f>
        <v>0</v>
      </c>
      <c r="I241" s="134">
        <f t="shared" si="42"/>
        <v>0</v>
      </c>
      <c r="J241" s="134">
        <f t="shared" si="42"/>
        <v>0</v>
      </c>
      <c r="K241" s="134">
        <f t="shared" si="42"/>
        <v>12000</v>
      </c>
      <c r="L241" s="112">
        <f t="shared" si="42"/>
        <v>0</v>
      </c>
      <c r="M241" s="134">
        <f t="shared" si="42"/>
        <v>12000</v>
      </c>
      <c r="N241" s="134">
        <f t="shared" si="42"/>
        <v>0</v>
      </c>
      <c r="O241" s="134">
        <f t="shared" si="42"/>
        <v>15000</v>
      </c>
      <c r="P241" s="134">
        <f t="shared" si="42"/>
        <v>0</v>
      </c>
      <c r="Q241" s="134">
        <f t="shared" si="42"/>
        <v>15000</v>
      </c>
      <c r="R241" s="134">
        <f t="shared" si="42"/>
        <v>0</v>
      </c>
      <c r="S241" s="45">
        <f t="shared" si="42"/>
        <v>0</v>
      </c>
      <c r="T241" s="45">
        <f t="shared" si="42"/>
        <v>0</v>
      </c>
      <c r="U241" s="45">
        <f t="shared" si="42"/>
        <v>0</v>
      </c>
      <c r="V241" s="45">
        <f t="shared" si="42"/>
        <v>0</v>
      </c>
      <c r="W241" s="45">
        <f t="shared" si="42"/>
        <v>0</v>
      </c>
      <c r="X241" s="45">
        <f t="shared" si="42"/>
        <v>0</v>
      </c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</row>
    <row r="242" spans="1:24" s="20" customFormat="1" ht="108" customHeight="1">
      <c r="A242" s="16"/>
      <c r="B242" s="102" t="s">
        <v>280</v>
      </c>
      <c r="C242" s="69"/>
      <c r="D242" s="69"/>
      <c r="E242" s="70"/>
      <c r="F242" s="70">
        <f>F243+F244+F245</f>
        <v>57700</v>
      </c>
      <c r="G242" s="124">
        <f>H242+I242+J242</f>
        <v>0</v>
      </c>
      <c r="H242" s="124">
        <f>H243+H244+H245</f>
        <v>0</v>
      </c>
      <c r="I242" s="124">
        <f>I243+I244+I245</f>
        <v>0</v>
      </c>
      <c r="J242" s="124">
        <f>J243+J244+J245</f>
        <v>0</v>
      </c>
      <c r="K242" s="124">
        <f>L242+M242+N242</f>
        <v>12000</v>
      </c>
      <c r="L242" s="70">
        <f>L243+L244+L245</f>
        <v>0</v>
      </c>
      <c r="M242" s="124">
        <f>M243+M244+M245</f>
        <v>12000</v>
      </c>
      <c r="N242" s="124">
        <f>N243+N244+N245</f>
        <v>0</v>
      </c>
      <c r="O242" s="124">
        <f>P242+Q242+R242</f>
        <v>15000</v>
      </c>
      <c r="P242" s="124">
        <f>P243+P244+P245</f>
        <v>0</v>
      </c>
      <c r="Q242" s="124">
        <f>Q243+Q244+Q245</f>
        <v>15000</v>
      </c>
      <c r="R242" s="124">
        <f>R243+R244+R245</f>
        <v>0</v>
      </c>
      <c r="S242" s="17"/>
      <c r="T242" s="18"/>
      <c r="U242" s="18"/>
      <c r="V242" s="19"/>
      <c r="W242" s="19"/>
      <c r="X242" s="19"/>
    </row>
    <row r="243" spans="1:24" s="12" customFormat="1" ht="61.5" customHeight="1">
      <c r="A243" s="9"/>
      <c r="B243" s="99" t="s">
        <v>281</v>
      </c>
      <c r="C243" s="92">
        <v>2009</v>
      </c>
      <c r="D243" s="72"/>
      <c r="E243" s="71">
        <v>4000</v>
      </c>
      <c r="F243" s="76">
        <v>4000</v>
      </c>
      <c r="G243" s="127"/>
      <c r="H243" s="130"/>
      <c r="I243" s="130"/>
      <c r="J243" s="130"/>
      <c r="K243" s="127">
        <v>4000</v>
      </c>
      <c r="L243" s="76"/>
      <c r="M243" s="130">
        <v>4000</v>
      </c>
      <c r="N243" s="130"/>
      <c r="O243" s="127"/>
      <c r="P243" s="130"/>
      <c r="Q243" s="130"/>
      <c r="R243" s="140"/>
      <c r="S243" s="13"/>
      <c r="T243" s="14"/>
      <c r="U243" s="14">
        <v>70</v>
      </c>
      <c r="V243" s="15"/>
      <c r="W243" s="15">
        <v>70</v>
      </c>
      <c r="X243" s="15"/>
    </row>
    <row r="244" spans="1:24" s="12" customFormat="1" ht="45.75" customHeight="1">
      <c r="A244" s="9"/>
      <c r="B244" s="99" t="s">
        <v>282</v>
      </c>
      <c r="C244" s="92" t="s">
        <v>114</v>
      </c>
      <c r="D244" s="72"/>
      <c r="E244" s="71">
        <v>20000</v>
      </c>
      <c r="F244" s="76">
        <v>20000</v>
      </c>
      <c r="G244" s="127"/>
      <c r="H244" s="130"/>
      <c r="I244" s="130"/>
      <c r="J244" s="130"/>
      <c r="K244" s="127">
        <v>8000</v>
      </c>
      <c r="L244" s="76"/>
      <c r="M244" s="130">
        <v>8000</v>
      </c>
      <c r="N244" s="130"/>
      <c r="O244" s="127">
        <v>12000</v>
      </c>
      <c r="P244" s="130"/>
      <c r="Q244" s="130">
        <v>12000</v>
      </c>
      <c r="R244" s="140"/>
      <c r="S244" s="13"/>
      <c r="T244" s="14"/>
      <c r="U244" s="14">
        <v>320</v>
      </c>
      <c r="V244" s="15"/>
      <c r="W244" s="15">
        <v>320</v>
      </c>
      <c r="X244" s="15"/>
    </row>
    <row r="245" spans="1:24" s="12" customFormat="1" ht="56.25" customHeight="1">
      <c r="A245" s="9"/>
      <c r="B245" s="99" t="s">
        <v>283</v>
      </c>
      <c r="C245" s="92">
        <v>2011</v>
      </c>
      <c r="D245" s="72"/>
      <c r="E245" s="71">
        <v>33700</v>
      </c>
      <c r="F245" s="71">
        <v>33700</v>
      </c>
      <c r="G245" s="127"/>
      <c r="H245" s="130"/>
      <c r="I245" s="130"/>
      <c r="J245" s="130"/>
      <c r="K245" s="124"/>
      <c r="L245" s="71"/>
      <c r="M245" s="140"/>
      <c r="N245" s="140"/>
      <c r="O245" s="124">
        <v>3000</v>
      </c>
      <c r="P245" s="140"/>
      <c r="Q245" s="140">
        <v>3000</v>
      </c>
      <c r="R245" s="140"/>
      <c r="S245" s="13"/>
      <c r="T245" s="14"/>
      <c r="U245" s="14">
        <v>100</v>
      </c>
      <c r="V245" s="15"/>
      <c r="W245" s="15">
        <v>120</v>
      </c>
      <c r="X245" s="15"/>
    </row>
    <row r="246" spans="1:24" s="23" customFormat="1" ht="93.75" customHeight="1">
      <c r="A246" s="21"/>
      <c r="B246" s="87" t="s">
        <v>284</v>
      </c>
      <c r="C246" s="87"/>
      <c r="D246" s="87"/>
      <c r="E246" s="74"/>
      <c r="F246" s="74"/>
      <c r="G246" s="126">
        <f>G247</f>
        <v>50200</v>
      </c>
      <c r="H246" s="126">
        <f aca="true" t="shared" si="43" ref="H246:R246">H247</f>
        <v>9200</v>
      </c>
      <c r="I246" s="126">
        <f t="shared" si="43"/>
        <v>41000</v>
      </c>
      <c r="J246" s="126">
        <f t="shared" si="43"/>
        <v>0</v>
      </c>
      <c r="K246" s="126">
        <f t="shared" si="43"/>
        <v>41335</v>
      </c>
      <c r="L246" s="74">
        <f t="shared" si="43"/>
        <v>2000</v>
      </c>
      <c r="M246" s="126">
        <f t="shared" si="43"/>
        <v>39335</v>
      </c>
      <c r="N246" s="126">
        <f t="shared" si="43"/>
        <v>0</v>
      </c>
      <c r="O246" s="126">
        <f t="shared" si="43"/>
        <v>34000</v>
      </c>
      <c r="P246" s="126">
        <f t="shared" si="43"/>
        <v>0</v>
      </c>
      <c r="Q246" s="126">
        <f t="shared" si="43"/>
        <v>34000</v>
      </c>
      <c r="R246" s="126">
        <f t="shared" si="43"/>
        <v>0</v>
      </c>
      <c r="S246" s="31"/>
      <c r="T246" s="31"/>
      <c r="U246" s="31"/>
      <c r="V246" s="31"/>
      <c r="W246" s="31"/>
      <c r="X246" s="31"/>
    </row>
    <row r="247" spans="1:24" s="20" customFormat="1" ht="42.75">
      <c r="A247" s="16"/>
      <c r="B247" s="88" t="s">
        <v>285</v>
      </c>
      <c r="C247" s="88"/>
      <c r="D247" s="88"/>
      <c r="E247" s="77"/>
      <c r="F247" s="77"/>
      <c r="G247" s="127">
        <f>SUM(G248:G252)</f>
        <v>50200</v>
      </c>
      <c r="H247" s="127">
        <f aca="true" t="shared" si="44" ref="H247:R247">SUM(H248:H252)</f>
        <v>9200</v>
      </c>
      <c r="I247" s="127">
        <f t="shared" si="44"/>
        <v>41000</v>
      </c>
      <c r="J247" s="127">
        <f t="shared" si="44"/>
        <v>0</v>
      </c>
      <c r="K247" s="127">
        <f t="shared" si="44"/>
        <v>41335</v>
      </c>
      <c r="L247" s="77">
        <f t="shared" si="44"/>
        <v>2000</v>
      </c>
      <c r="M247" s="127">
        <f t="shared" si="44"/>
        <v>39335</v>
      </c>
      <c r="N247" s="127">
        <f t="shared" si="44"/>
        <v>0</v>
      </c>
      <c r="O247" s="127">
        <f t="shared" si="44"/>
        <v>34000</v>
      </c>
      <c r="P247" s="127">
        <f t="shared" si="44"/>
        <v>0</v>
      </c>
      <c r="Q247" s="127">
        <f t="shared" si="44"/>
        <v>34000</v>
      </c>
      <c r="R247" s="127">
        <f t="shared" si="44"/>
        <v>0</v>
      </c>
      <c r="S247" s="35"/>
      <c r="T247" s="35"/>
      <c r="U247" s="35"/>
      <c r="V247" s="35"/>
      <c r="W247" s="35"/>
      <c r="X247" s="35"/>
    </row>
    <row r="248" spans="1:24" s="12" customFormat="1" ht="123.75" customHeight="1">
      <c r="A248" s="9"/>
      <c r="B248" s="92" t="s">
        <v>286</v>
      </c>
      <c r="C248" s="92" t="s">
        <v>137</v>
      </c>
      <c r="D248" s="92" t="s">
        <v>287</v>
      </c>
      <c r="E248" s="76">
        <v>19800</v>
      </c>
      <c r="F248" s="76">
        <v>12200</v>
      </c>
      <c r="G248" s="127">
        <f>H248+I248+J248</f>
        <v>12200</v>
      </c>
      <c r="H248" s="130">
        <v>7200</v>
      </c>
      <c r="I248" s="130">
        <v>5000</v>
      </c>
      <c r="J248" s="130"/>
      <c r="K248" s="127">
        <f>L248+M248+N248</f>
        <v>0</v>
      </c>
      <c r="L248" s="76"/>
      <c r="M248" s="130"/>
      <c r="N248" s="130"/>
      <c r="O248" s="127">
        <f>P248+Q248+R248</f>
        <v>0</v>
      </c>
      <c r="P248" s="130"/>
      <c r="Q248" s="130"/>
      <c r="R248" s="130"/>
      <c r="S248" s="37"/>
      <c r="T248" s="37"/>
      <c r="U248" s="37"/>
      <c r="V248" s="37"/>
      <c r="W248" s="37"/>
      <c r="X248" s="37"/>
    </row>
    <row r="249" spans="1:24" s="12" customFormat="1" ht="67.5" customHeight="1">
      <c r="A249" s="9"/>
      <c r="B249" s="113" t="s">
        <v>288</v>
      </c>
      <c r="C249" s="92" t="s">
        <v>269</v>
      </c>
      <c r="D249" s="92" t="s">
        <v>289</v>
      </c>
      <c r="E249" s="76">
        <v>60000</v>
      </c>
      <c r="F249" s="76">
        <v>60000</v>
      </c>
      <c r="G249" s="127">
        <f>H249+I249+J249</f>
        <v>29000</v>
      </c>
      <c r="H249" s="130"/>
      <c r="I249" s="130">
        <v>29000</v>
      </c>
      <c r="J249" s="130"/>
      <c r="K249" s="127">
        <f>L249+M249+N249</f>
        <v>31000</v>
      </c>
      <c r="L249" s="76"/>
      <c r="M249" s="130">
        <v>31000</v>
      </c>
      <c r="N249" s="130"/>
      <c r="O249" s="127">
        <f>P249+Q249+R249</f>
        <v>0</v>
      </c>
      <c r="P249" s="130"/>
      <c r="Q249" s="130"/>
      <c r="R249" s="130"/>
      <c r="S249" s="37">
        <v>56636</v>
      </c>
      <c r="T249" s="37"/>
      <c r="U249" s="37">
        <v>63432</v>
      </c>
      <c r="V249" s="37"/>
      <c r="W249" s="37">
        <v>71044</v>
      </c>
      <c r="X249" s="37"/>
    </row>
    <row r="250" spans="1:24" s="12" customFormat="1" ht="73.5" customHeight="1">
      <c r="A250" s="9"/>
      <c r="B250" s="113" t="s">
        <v>290</v>
      </c>
      <c r="C250" s="92" t="s">
        <v>114</v>
      </c>
      <c r="D250" s="92" t="s">
        <v>289</v>
      </c>
      <c r="E250" s="76">
        <v>60000</v>
      </c>
      <c r="F250" s="76">
        <v>60000</v>
      </c>
      <c r="G250" s="127">
        <f>H250+I250+J250</f>
        <v>0</v>
      </c>
      <c r="H250" s="130"/>
      <c r="I250" s="130"/>
      <c r="J250" s="130"/>
      <c r="K250" s="127">
        <f>L250+M250+N250</f>
        <v>0</v>
      </c>
      <c r="L250" s="76"/>
      <c r="M250" s="130"/>
      <c r="N250" s="130"/>
      <c r="O250" s="127">
        <f>P250+Q250+R250</f>
        <v>31000</v>
      </c>
      <c r="P250" s="130"/>
      <c r="Q250" s="130">
        <v>31000</v>
      </c>
      <c r="R250" s="130"/>
      <c r="S250" s="37">
        <v>56636</v>
      </c>
      <c r="T250" s="37"/>
      <c r="U250" s="37">
        <v>63432</v>
      </c>
      <c r="V250" s="37"/>
      <c r="W250" s="37">
        <v>71044</v>
      </c>
      <c r="X250" s="37"/>
    </row>
    <row r="251" spans="1:24" s="12" customFormat="1" ht="105" customHeight="1">
      <c r="A251" s="9"/>
      <c r="B251" s="92" t="s">
        <v>291</v>
      </c>
      <c r="C251" s="92" t="s">
        <v>292</v>
      </c>
      <c r="D251" s="92" t="s">
        <v>293</v>
      </c>
      <c r="E251" s="76">
        <v>20788</v>
      </c>
      <c r="F251" s="76">
        <v>14335</v>
      </c>
      <c r="G251" s="127">
        <f>H251+I251+J251</f>
        <v>7000</v>
      </c>
      <c r="H251" s="130">
        <v>2000</v>
      </c>
      <c r="I251" s="130">
        <v>5000</v>
      </c>
      <c r="J251" s="130"/>
      <c r="K251" s="127">
        <f>L251+M251+N251</f>
        <v>7335</v>
      </c>
      <c r="L251" s="76">
        <v>2000</v>
      </c>
      <c r="M251" s="130">
        <v>5335</v>
      </c>
      <c r="N251" s="130"/>
      <c r="O251" s="127">
        <f>P251+Q251+R251</f>
        <v>0</v>
      </c>
      <c r="P251" s="130"/>
      <c r="Q251" s="130"/>
      <c r="R251" s="130"/>
      <c r="S251" s="37"/>
      <c r="T251" s="37"/>
      <c r="U251" s="37"/>
      <c r="V251" s="37"/>
      <c r="W251" s="37"/>
      <c r="X251" s="37"/>
    </row>
    <row r="252" spans="1:24" s="12" customFormat="1" ht="72" customHeight="1">
      <c r="A252" s="9"/>
      <c r="B252" s="92" t="s">
        <v>294</v>
      </c>
      <c r="C252" s="92" t="s">
        <v>308</v>
      </c>
      <c r="D252" s="92" t="s">
        <v>295</v>
      </c>
      <c r="E252" s="76">
        <v>108586</v>
      </c>
      <c r="F252" s="76">
        <v>105430</v>
      </c>
      <c r="G252" s="127">
        <v>2000</v>
      </c>
      <c r="H252" s="130"/>
      <c r="I252" s="130">
        <v>2000</v>
      </c>
      <c r="J252" s="130"/>
      <c r="K252" s="127">
        <v>3000</v>
      </c>
      <c r="L252" s="76"/>
      <c r="M252" s="130">
        <v>3000</v>
      </c>
      <c r="N252" s="130"/>
      <c r="O252" s="127">
        <v>3000</v>
      </c>
      <c r="P252" s="130"/>
      <c r="Q252" s="130">
        <v>3000</v>
      </c>
      <c r="R252" s="130"/>
      <c r="S252" s="37"/>
      <c r="T252" s="37"/>
      <c r="U252" s="37"/>
      <c r="V252" s="37"/>
      <c r="W252" s="37"/>
      <c r="X252" s="37"/>
    </row>
    <row r="253" spans="2:24" s="12" customFormat="1" ht="33.75" customHeight="1">
      <c r="B253" s="88" t="s">
        <v>131</v>
      </c>
      <c r="C253" s="75"/>
      <c r="D253" s="75"/>
      <c r="E253" s="76"/>
      <c r="F253" s="76"/>
      <c r="G253" s="127"/>
      <c r="H253" s="130"/>
      <c r="I253" s="130"/>
      <c r="J253" s="130"/>
      <c r="K253" s="127"/>
      <c r="L253" s="76"/>
      <c r="M253" s="130"/>
      <c r="N253" s="130"/>
      <c r="O253" s="127"/>
      <c r="P253" s="130"/>
      <c r="Q253" s="130"/>
      <c r="R253" s="130"/>
      <c r="S253" s="15"/>
      <c r="T253" s="15"/>
      <c r="U253" s="15"/>
      <c r="V253" s="15"/>
      <c r="W253" s="15"/>
      <c r="X253" s="15"/>
    </row>
    <row r="254" spans="2:24" s="20" customFormat="1" ht="70.5" customHeight="1">
      <c r="B254" s="88" t="s">
        <v>296</v>
      </c>
      <c r="C254" s="98"/>
      <c r="D254" s="98"/>
      <c r="E254" s="77"/>
      <c r="F254" s="77"/>
      <c r="G254" s="127">
        <f>H254+I254+J254</f>
        <v>18000</v>
      </c>
      <c r="H254" s="127"/>
      <c r="I254" s="127">
        <f>I255+I257+I256</f>
        <v>18000</v>
      </c>
      <c r="J254" s="127"/>
      <c r="K254" s="127">
        <f aca="true" t="shared" si="45" ref="K254:K260">L254+M254+N254</f>
        <v>18500</v>
      </c>
      <c r="L254" s="77"/>
      <c r="M254" s="127">
        <f>M255+M257+M256</f>
        <v>18500</v>
      </c>
      <c r="N254" s="127"/>
      <c r="O254" s="127">
        <f>P254+Q254+R254</f>
        <v>19200</v>
      </c>
      <c r="P254" s="127"/>
      <c r="Q254" s="127">
        <f>Q255+Q257+Q256</f>
        <v>19200</v>
      </c>
      <c r="R254" s="127"/>
      <c r="S254" s="19"/>
      <c r="T254" s="19"/>
      <c r="U254" s="19"/>
      <c r="V254" s="19"/>
      <c r="W254" s="19"/>
      <c r="X254" s="19"/>
    </row>
    <row r="255" spans="2:24" s="12" customFormat="1" ht="117.75" customHeight="1">
      <c r="B255" s="92" t="s">
        <v>297</v>
      </c>
      <c r="C255" s="75"/>
      <c r="D255" s="75"/>
      <c r="E255" s="76"/>
      <c r="F255" s="76"/>
      <c r="G255" s="127">
        <f aca="true" t="shared" si="46" ref="G255:G260">H255+I255+J255</f>
        <v>8000</v>
      </c>
      <c r="H255" s="130"/>
      <c r="I255" s="130">
        <v>8000</v>
      </c>
      <c r="J255" s="130"/>
      <c r="K255" s="127">
        <f t="shared" si="45"/>
        <v>8200</v>
      </c>
      <c r="L255" s="76"/>
      <c r="M255" s="130">
        <v>8200</v>
      </c>
      <c r="N255" s="130"/>
      <c r="O255" s="127">
        <f aca="true" t="shared" si="47" ref="O255:O260">P255+Q255+R255</f>
        <v>8500</v>
      </c>
      <c r="P255" s="130"/>
      <c r="Q255" s="130">
        <v>8500</v>
      </c>
      <c r="R255" s="130"/>
      <c r="S255" s="15"/>
      <c r="T255" s="15"/>
      <c r="U255" s="15"/>
      <c r="V255" s="15"/>
      <c r="W255" s="15"/>
      <c r="X255" s="15"/>
    </row>
    <row r="256" spans="2:24" s="12" customFormat="1" ht="84.75" customHeight="1">
      <c r="B256" s="92" t="s">
        <v>298</v>
      </c>
      <c r="C256" s="75"/>
      <c r="D256" s="75"/>
      <c r="E256" s="76"/>
      <c r="F256" s="76"/>
      <c r="G256" s="127">
        <f t="shared" si="46"/>
        <v>8000</v>
      </c>
      <c r="H256" s="130"/>
      <c r="I256" s="130">
        <v>8000</v>
      </c>
      <c r="J256" s="130"/>
      <c r="K256" s="127">
        <f t="shared" si="45"/>
        <v>8200</v>
      </c>
      <c r="L256" s="76"/>
      <c r="M256" s="130">
        <v>8200</v>
      </c>
      <c r="N256" s="130"/>
      <c r="O256" s="127">
        <f t="shared" si="47"/>
        <v>8500</v>
      </c>
      <c r="P256" s="130"/>
      <c r="Q256" s="130">
        <v>8500</v>
      </c>
      <c r="R256" s="130"/>
      <c r="S256" s="15"/>
      <c r="T256" s="15"/>
      <c r="U256" s="15"/>
      <c r="V256" s="15"/>
      <c r="W256" s="15"/>
      <c r="X256" s="15"/>
    </row>
    <row r="257" spans="2:24" s="12" customFormat="1" ht="115.5" customHeight="1">
      <c r="B257" s="92" t="s">
        <v>299</v>
      </c>
      <c r="C257" s="75"/>
      <c r="D257" s="75"/>
      <c r="E257" s="76"/>
      <c r="F257" s="76"/>
      <c r="G257" s="127">
        <f t="shared" si="46"/>
        <v>2000</v>
      </c>
      <c r="H257" s="130"/>
      <c r="I257" s="130">
        <v>2000</v>
      </c>
      <c r="J257" s="130"/>
      <c r="K257" s="127">
        <f t="shared" si="45"/>
        <v>2100</v>
      </c>
      <c r="L257" s="76"/>
      <c r="M257" s="130">
        <v>2100</v>
      </c>
      <c r="N257" s="130"/>
      <c r="O257" s="127">
        <f t="shared" si="47"/>
        <v>2200</v>
      </c>
      <c r="P257" s="130"/>
      <c r="Q257" s="130">
        <v>2200</v>
      </c>
      <c r="R257" s="130"/>
      <c r="S257" s="15"/>
      <c r="T257" s="15"/>
      <c r="U257" s="15"/>
      <c r="V257" s="15"/>
      <c r="W257" s="15"/>
      <c r="X257" s="15"/>
    </row>
    <row r="258" spans="2:24" s="20" customFormat="1" ht="85.5">
      <c r="B258" s="88" t="s">
        <v>300</v>
      </c>
      <c r="C258" s="98"/>
      <c r="D258" s="98"/>
      <c r="E258" s="77"/>
      <c r="F258" s="77"/>
      <c r="G258" s="127">
        <f t="shared" si="46"/>
        <v>2000</v>
      </c>
      <c r="H258" s="127"/>
      <c r="I258" s="127">
        <f>I259+I260</f>
        <v>2000</v>
      </c>
      <c r="J258" s="127"/>
      <c r="K258" s="127">
        <f t="shared" si="45"/>
        <v>2070</v>
      </c>
      <c r="L258" s="77"/>
      <c r="M258" s="127">
        <f>M259+M260</f>
        <v>2070</v>
      </c>
      <c r="N258" s="127"/>
      <c r="O258" s="127">
        <f t="shared" si="47"/>
        <v>2140</v>
      </c>
      <c r="P258" s="127"/>
      <c r="Q258" s="127">
        <f>Q259+Q260</f>
        <v>2140</v>
      </c>
      <c r="R258" s="127"/>
      <c r="S258" s="19"/>
      <c r="T258" s="19"/>
      <c r="U258" s="19"/>
      <c r="V258" s="19"/>
      <c r="W258" s="19"/>
      <c r="X258" s="19"/>
    </row>
    <row r="259" spans="2:24" s="12" customFormat="1" ht="78.75" customHeight="1">
      <c r="B259" s="78" t="s">
        <v>301</v>
      </c>
      <c r="C259" s="75"/>
      <c r="D259" s="75"/>
      <c r="E259" s="76"/>
      <c r="F259" s="76"/>
      <c r="G259" s="127">
        <f t="shared" si="46"/>
        <v>500</v>
      </c>
      <c r="H259" s="130"/>
      <c r="I259" s="130">
        <v>500</v>
      </c>
      <c r="J259" s="130"/>
      <c r="K259" s="127">
        <f t="shared" si="45"/>
        <v>520</v>
      </c>
      <c r="L259" s="76"/>
      <c r="M259" s="130">
        <v>520</v>
      </c>
      <c r="N259" s="130"/>
      <c r="O259" s="127">
        <f t="shared" si="47"/>
        <v>540</v>
      </c>
      <c r="P259" s="130"/>
      <c r="Q259" s="130">
        <v>540</v>
      </c>
      <c r="R259" s="130"/>
      <c r="S259" s="15"/>
      <c r="T259" s="15"/>
      <c r="U259" s="15"/>
      <c r="V259" s="15"/>
      <c r="W259" s="15"/>
      <c r="X259" s="15"/>
    </row>
    <row r="260" spans="2:24" s="12" customFormat="1" ht="60">
      <c r="B260" s="78" t="s">
        <v>302</v>
      </c>
      <c r="C260" s="75"/>
      <c r="D260" s="75"/>
      <c r="E260" s="76"/>
      <c r="F260" s="76"/>
      <c r="G260" s="127">
        <f t="shared" si="46"/>
        <v>1500</v>
      </c>
      <c r="H260" s="130"/>
      <c r="I260" s="130">
        <v>1500</v>
      </c>
      <c r="J260" s="130"/>
      <c r="K260" s="127">
        <f t="shared" si="45"/>
        <v>1550</v>
      </c>
      <c r="L260" s="76"/>
      <c r="M260" s="130">
        <v>1550</v>
      </c>
      <c r="N260" s="130"/>
      <c r="O260" s="127">
        <f t="shared" si="47"/>
        <v>1600</v>
      </c>
      <c r="P260" s="130"/>
      <c r="Q260" s="130">
        <v>1600</v>
      </c>
      <c r="R260" s="130"/>
      <c r="S260" s="15"/>
      <c r="T260" s="15"/>
      <c r="U260" s="15"/>
      <c r="V260" s="15"/>
      <c r="W260" s="15"/>
      <c r="X260" s="15"/>
    </row>
    <row r="261" spans="2:39" ht="12.75">
      <c r="B261" s="121"/>
      <c r="C261" s="61"/>
      <c r="D261" s="61"/>
      <c r="E261" s="62"/>
      <c r="F261" s="62"/>
      <c r="G261" s="135"/>
      <c r="H261" s="143"/>
      <c r="I261" s="143"/>
      <c r="J261" s="143"/>
      <c r="K261" s="135"/>
      <c r="L261" s="62"/>
      <c r="M261" s="143"/>
      <c r="N261" s="143"/>
      <c r="O261" s="135"/>
      <c r="P261" s="143"/>
      <c r="Q261" s="143"/>
      <c r="R261" s="143"/>
      <c r="S261" s="61"/>
      <c r="T261" s="61"/>
      <c r="U261" s="61"/>
      <c r="V261" s="61"/>
      <c r="W261" s="61"/>
      <c r="X261" s="61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</row>
    <row r="262" spans="2:39" ht="12.75">
      <c r="B262" s="121"/>
      <c r="C262" s="61"/>
      <c r="D262" s="61"/>
      <c r="E262" s="62"/>
      <c r="F262" s="62"/>
      <c r="G262" s="135"/>
      <c r="H262" s="143"/>
      <c r="I262" s="143"/>
      <c r="J262" s="143"/>
      <c r="K262" s="135"/>
      <c r="L262" s="62"/>
      <c r="M262" s="143"/>
      <c r="N262" s="143"/>
      <c r="O262" s="135"/>
      <c r="P262" s="143"/>
      <c r="Q262" s="143"/>
      <c r="R262" s="143"/>
      <c r="S262" s="61"/>
      <c r="T262" s="61"/>
      <c r="U262" s="61"/>
      <c r="V262" s="61"/>
      <c r="W262" s="61"/>
      <c r="X262" s="61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</row>
    <row r="263" spans="2:39" ht="12.75">
      <c r="B263" s="121"/>
      <c r="C263" s="61"/>
      <c r="D263" s="61"/>
      <c r="E263" s="62"/>
      <c r="F263" s="62"/>
      <c r="G263" s="135"/>
      <c r="H263" s="143"/>
      <c r="I263" s="143"/>
      <c r="J263" s="143"/>
      <c r="K263" s="135"/>
      <c r="L263" s="62"/>
      <c r="M263" s="143"/>
      <c r="N263" s="143"/>
      <c r="O263" s="135"/>
      <c r="P263" s="143"/>
      <c r="Q263" s="143"/>
      <c r="R263" s="143"/>
      <c r="S263" s="61"/>
      <c r="T263" s="61"/>
      <c r="U263" s="61"/>
      <c r="V263" s="61"/>
      <c r="W263" s="61"/>
      <c r="X263" s="61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</row>
    <row r="264" spans="2:39" ht="12.75">
      <c r="B264" s="121"/>
      <c r="C264" s="61"/>
      <c r="D264" s="61"/>
      <c r="E264" s="62"/>
      <c r="F264" s="62"/>
      <c r="G264" s="135"/>
      <c r="H264" s="143"/>
      <c r="I264" s="143"/>
      <c r="J264" s="143"/>
      <c r="K264" s="135"/>
      <c r="L264" s="62"/>
      <c r="M264" s="143"/>
      <c r="N264" s="143"/>
      <c r="O264" s="135"/>
      <c r="P264" s="143"/>
      <c r="Q264" s="143"/>
      <c r="R264" s="143"/>
      <c r="S264" s="61"/>
      <c r="T264" s="61"/>
      <c r="U264" s="61"/>
      <c r="V264" s="61"/>
      <c r="W264" s="61"/>
      <c r="X264" s="61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</row>
    <row r="265" spans="2:39" ht="12.75">
      <c r="B265" s="121"/>
      <c r="C265" s="61"/>
      <c r="D265" s="61"/>
      <c r="E265" s="62"/>
      <c r="F265" s="62"/>
      <c r="G265" s="135"/>
      <c r="H265" s="143"/>
      <c r="I265" s="143"/>
      <c r="J265" s="143"/>
      <c r="K265" s="135"/>
      <c r="L265" s="62"/>
      <c r="M265" s="143"/>
      <c r="N265" s="143"/>
      <c r="O265" s="135"/>
      <c r="P265" s="143"/>
      <c r="Q265" s="143"/>
      <c r="R265" s="143"/>
      <c r="S265" s="61"/>
      <c r="T265" s="61"/>
      <c r="U265" s="61"/>
      <c r="V265" s="61"/>
      <c r="W265" s="61"/>
      <c r="X265" s="61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</row>
    <row r="266" spans="2:39" ht="12.75">
      <c r="B266" s="121"/>
      <c r="C266" s="61"/>
      <c r="D266" s="61"/>
      <c r="E266" s="62"/>
      <c r="F266" s="62"/>
      <c r="G266" s="135"/>
      <c r="H266" s="143"/>
      <c r="I266" s="143"/>
      <c r="J266" s="143"/>
      <c r="K266" s="135"/>
      <c r="L266" s="62"/>
      <c r="M266" s="143"/>
      <c r="N266" s="143"/>
      <c r="O266" s="135"/>
      <c r="P266" s="143"/>
      <c r="Q266" s="143"/>
      <c r="R266" s="143"/>
      <c r="S266" s="61"/>
      <c r="T266" s="61"/>
      <c r="U266" s="61"/>
      <c r="V266" s="61"/>
      <c r="W266" s="61"/>
      <c r="X266" s="61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</row>
    <row r="267" spans="2:39" ht="12.75">
      <c r="B267" s="121"/>
      <c r="C267" s="61"/>
      <c r="D267" s="61"/>
      <c r="E267" s="62"/>
      <c r="F267" s="62"/>
      <c r="G267" s="135"/>
      <c r="H267" s="143"/>
      <c r="I267" s="143"/>
      <c r="J267" s="143"/>
      <c r="K267" s="135"/>
      <c r="L267" s="62"/>
      <c r="M267" s="143"/>
      <c r="N267" s="143"/>
      <c r="O267" s="135"/>
      <c r="P267" s="143"/>
      <c r="Q267" s="143"/>
      <c r="R267" s="143"/>
      <c r="S267" s="61"/>
      <c r="T267" s="61"/>
      <c r="U267" s="61"/>
      <c r="V267" s="61"/>
      <c r="W267" s="61"/>
      <c r="X267" s="61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</row>
    <row r="268" spans="2:39" ht="12.75">
      <c r="B268" s="121"/>
      <c r="C268" s="61"/>
      <c r="D268" s="61"/>
      <c r="E268" s="62"/>
      <c r="F268" s="62"/>
      <c r="G268" s="135"/>
      <c r="H268" s="143"/>
      <c r="I268" s="143"/>
      <c r="J268" s="143"/>
      <c r="K268" s="135"/>
      <c r="L268" s="62"/>
      <c r="M268" s="143"/>
      <c r="N268" s="143"/>
      <c r="O268" s="135"/>
      <c r="P268" s="143"/>
      <c r="Q268" s="143"/>
      <c r="R268" s="143"/>
      <c r="S268" s="61"/>
      <c r="T268" s="61"/>
      <c r="U268" s="61"/>
      <c r="V268" s="61"/>
      <c r="W268" s="61"/>
      <c r="X268" s="61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</row>
    <row r="269" spans="2:39" ht="12.75">
      <c r="B269" s="121"/>
      <c r="C269" s="61"/>
      <c r="D269" s="61"/>
      <c r="E269" s="62"/>
      <c r="F269" s="62"/>
      <c r="G269" s="135"/>
      <c r="H269" s="143"/>
      <c r="I269" s="143"/>
      <c r="J269" s="143"/>
      <c r="K269" s="135"/>
      <c r="L269" s="62"/>
      <c r="M269" s="143"/>
      <c r="N269" s="143"/>
      <c r="O269" s="135"/>
      <c r="P269" s="143"/>
      <c r="Q269" s="143"/>
      <c r="R269" s="143"/>
      <c r="S269" s="61"/>
      <c r="T269" s="61"/>
      <c r="U269" s="61"/>
      <c r="V269" s="61"/>
      <c r="W269" s="61"/>
      <c r="X269" s="61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</row>
    <row r="270" spans="2:39" ht="12.75">
      <c r="B270" s="121"/>
      <c r="C270" s="61"/>
      <c r="D270" s="61"/>
      <c r="E270" s="62"/>
      <c r="F270" s="62"/>
      <c r="G270" s="135"/>
      <c r="H270" s="143"/>
      <c r="I270" s="143"/>
      <c r="J270" s="143"/>
      <c r="K270" s="135"/>
      <c r="L270" s="62"/>
      <c r="M270" s="143"/>
      <c r="N270" s="143"/>
      <c r="O270" s="135"/>
      <c r="P270" s="143"/>
      <c r="Q270" s="143"/>
      <c r="R270" s="143"/>
      <c r="S270" s="61"/>
      <c r="T270" s="61"/>
      <c r="U270" s="61"/>
      <c r="V270" s="61"/>
      <c r="W270" s="61"/>
      <c r="X270" s="61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</row>
    <row r="271" spans="2:39" ht="12.75">
      <c r="B271" s="121"/>
      <c r="C271" s="61"/>
      <c r="D271" s="61"/>
      <c r="E271" s="62"/>
      <c r="F271" s="62"/>
      <c r="G271" s="135"/>
      <c r="H271" s="143"/>
      <c r="I271" s="143"/>
      <c r="J271" s="143"/>
      <c r="K271" s="135"/>
      <c r="L271" s="62"/>
      <c r="M271" s="143"/>
      <c r="N271" s="143"/>
      <c r="O271" s="135"/>
      <c r="P271" s="143"/>
      <c r="Q271" s="143"/>
      <c r="R271" s="143"/>
      <c r="S271" s="61"/>
      <c r="T271" s="61"/>
      <c r="U271" s="61"/>
      <c r="V271" s="61"/>
      <c r="W271" s="61"/>
      <c r="X271" s="61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</row>
    <row r="272" spans="2:39" ht="12.75">
      <c r="B272" s="121"/>
      <c r="C272" s="61"/>
      <c r="D272" s="61"/>
      <c r="E272" s="62"/>
      <c r="F272" s="62"/>
      <c r="G272" s="135"/>
      <c r="H272" s="143"/>
      <c r="I272" s="143"/>
      <c r="J272" s="143"/>
      <c r="K272" s="135"/>
      <c r="L272" s="62"/>
      <c r="M272" s="143"/>
      <c r="N272" s="143"/>
      <c r="O272" s="135"/>
      <c r="P272" s="143"/>
      <c r="Q272" s="143"/>
      <c r="R272" s="143"/>
      <c r="S272" s="61"/>
      <c r="T272" s="61"/>
      <c r="U272" s="61"/>
      <c r="V272" s="61"/>
      <c r="W272" s="61"/>
      <c r="X272" s="61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</row>
    <row r="273" spans="2:39" ht="12.75">
      <c r="B273" s="121"/>
      <c r="C273" s="61"/>
      <c r="D273" s="61"/>
      <c r="E273" s="62"/>
      <c r="F273" s="62"/>
      <c r="G273" s="135"/>
      <c r="H273" s="143"/>
      <c r="I273" s="143"/>
      <c r="J273" s="143"/>
      <c r="K273" s="135"/>
      <c r="L273" s="62"/>
      <c r="M273" s="143"/>
      <c r="N273" s="143"/>
      <c r="O273" s="135"/>
      <c r="P273" s="143"/>
      <c r="Q273" s="143"/>
      <c r="R273" s="143"/>
      <c r="S273" s="61"/>
      <c r="T273" s="61"/>
      <c r="U273" s="61"/>
      <c r="V273" s="61"/>
      <c r="W273" s="61"/>
      <c r="X273" s="61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</row>
    <row r="274" spans="2:39" ht="12.75">
      <c r="B274" s="121"/>
      <c r="C274" s="61"/>
      <c r="D274" s="61"/>
      <c r="E274" s="62"/>
      <c r="F274" s="62"/>
      <c r="G274" s="135"/>
      <c r="H274" s="143"/>
      <c r="I274" s="143"/>
      <c r="J274" s="143"/>
      <c r="K274" s="135"/>
      <c r="L274" s="62"/>
      <c r="M274" s="143"/>
      <c r="N274" s="143"/>
      <c r="O274" s="135"/>
      <c r="P274" s="143"/>
      <c r="Q274" s="143"/>
      <c r="R274" s="143"/>
      <c r="S274" s="61"/>
      <c r="T274" s="61"/>
      <c r="U274" s="61"/>
      <c r="V274" s="61"/>
      <c r="W274" s="61"/>
      <c r="X274" s="61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</row>
    <row r="275" spans="2:39" ht="12.75">
      <c r="B275" s="121"/>
      <c r="C275" s="61"/>
      <c r="D275" s="61"/>
      <c r="E275" s="62"/>
      <c r="F275" s="62"/>
      <c r="G275" s="135"/>
      <c r="H275" s="143"/>
      <c r="I275" s="143"/>
      <c r="J275" s="143"/>
      <c r="K275" s="135"/>
      <c r="L275" s="62"/>
      <c r="M275" s="143"/>
      <c r="N275" s="143"/>
      <c r="O275" s="135"/>
      <c r="P275" s="143"/>
      <c r="Q275" s="143"/>
      <c r="R275" s="143"/>
      <c r="S275" s="61"/>
      <c r="T275" s="61"/>
      <c r="U275" s="61"/>
      <c r="V275" s="61"/>
      <c r="W275" s="61"/>
      <c r="X275" s="61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</row>
    <row r="276" spans="2:39" ht="12.75">
      <c r="B276" s="121"/>
      <c r="C276" s="61"/>
      <c r="D276" s="61"/>
      <c r="E276" s="62"/>
      <c r="F276" s="62"/>
      <c r="G276" s="135"/>
      <c r="H276" s="143"/>
      <c r="I276" s="143"/>
      <c r="J276" s="143"/>
      <c r="K276" s="135"/>
      <c r="L276" s="62"/>
      <c r="M276" s="143"/>
      <c r="N276" s="143"/>
      <c r="O276" s="135"/>
      <c r="P276" s="143"/>
      <c r="Q276" s="143"/>
      <c r="R276" s="143"/>
      <c r="S276" s="61"/>
      <c r="T276" s="61"/>
      <c r="U276" s="61"/>
      <c r="V276" s="61"/>
      <c r="W276" s="61"/>
      <c r="X276" s="61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</row>
    <row r="277" spans="2:39" ht="12.75">
      <c r="B277" s="121"/>
      <c r="C277" s="61"/>
      <c r="D277" s="61"/>
      <c r="E277" s="62"/>
      <c r="F277" s="62"/>
      <c r="G277" s="135"/>
      <c r="H277" s="143"/>
      <c r="I277" s="143"/>
      <c r="J277" s="143"/>
      <c r="K277" s="135"/>
      <c r="L277" s="62"/>
      <c r="M277" s="143"/>
      <c r="N277" s="143"/>
      <c r="O277" s="135"/>
      <c r="P277" s="143"/>
      <c r="Q277" s="143"/>
      <c r="R277" s="143"/>
      <c r="S277" s="61"/>
      <c r="T277" s="61"/>
      <c r="U277" s="61"/>
      <c r="V277" s="61"/>
      <c r="W277" s="61"/>
      <c r="X277" s="61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</row>
    <row r="278" spans="2:39" ht="12.75">
      <c r="B278" s="121"/>
      <c r="C278" s="61"/>
      <c r="D278" s="61"/>
      <c r="E278" s="62"/>
      <c r="F278" s="62"/>
      <c r="G278" s="135"/>
      <c r="H278" s="143"/>
      <c r="I278" s="143"/>
      <c r="J278" s="143"/>
      <c r="K278" s="135"/>
      <c r="L278" s="62"/>
      <c r="M278" s="143"/>
      <c r="N278" s="143"/>
      <c r="O278" s="135"/>
      <c r="P278" s="143"/>
      <c r="Q278" s="143"/>
      <c r="R278" s="143"/>
      <c r="S278" s="61"/>
      <c r="T278" s="61"/>
      <c r="U278" s="61"/>
      <c r="V278" s="61"/>
      <c r="W278" s="61"/>
      <c r="X278" s="61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</row>
    <row r="279" spans="2:39" ht="12.75">
      <c r="B279" s="121"/>
      <c r="C279" s="61"/>
      <c r="D279" s="61"/>
      <c r="E279" s="62"/>
      <c r="F279" s="62"/>
      <c r="G279" s="135"/>
      <c r="H279" s="143"/>
      <c r="I279" s="143"/>
      <c r="J279" s="143"/>
      <c r="K279" s="135"/>
      <c r="L279" s="62"/>
      <c r="M279" s="143"/>
      <c r="N279" s="143"/>
      <c r="O279" s="135"/>
      <c r="P279" s="143"/>
      <c r="Q279" s="143"/>
      <c r="R279" s="143"/>
      <c r="S279" s="61"/>
      <c r="T279" s="61"/>
      <c r="U279" s="61"/>
      <c r="V279" s="61"/>
      <c r="W279" s="61"/>
      <c r="X279" s="61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</row>
    <row r="280" spans="2:39" ht="12.75">
      <c r="B280" s="121"/>
      <c r="C280" s="61"/>
      <c r="D280" s="61"/>
      <c r="E280" s="62"/>
      <c r="F280" s="62"/>
      <c r="G280" s="135"/>
      <c r="H280" s="143"/>
      <c r="I280" s="143"/>
      <c r="J280" s="143"/>
      <c r="K280" s="135"/>
      <c r="L280" s="62"/>
      <c r="M280" s="143"/>
      <c r="N280" s="143"/>
      <c r="O280" s="135"/>
      <c r="P280" s="143"/>
      <c r="Q280" s="143"/>
      <c r="R280" s="143"/>
      <c r="S280" s="61"/>
      <c r="T280" s="61"/>
      <c r="U280" s="61"/>
      <c r="V280" s="61"/>
      <c r="W280" s="61"/>
      <c r="X280" s="61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</row>
    <row r="281" spans="2:39" ht="12.75">
      <c r="B281" s="121"/>
      <c r="C281" s="60"/>
      <c r="D281" s="60"/>
      <c r="E281" s="63"/>
      <c r="F281" s="63"/>
      <c r="G281" s="136"/>
      <c r="H281" s="144"/>
      <c r="I281" s="144"/>
      <c r="J281" s="144"/>
      <c r="K281" s="136"/>
      <c r="L281" s="63"/>
      <c r="M281" s="144"/>
      <c r="N281" s="144"/>
      <c r="O281" s="136"/>
      <c r="P281" s="144"/>
      <c r="Q281" s="144"/>
      <c r="R281" s="144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</row>
    <row r="282" spans="2:39" ht="12.75">
      <c r="B282" s="121"/>
      <c r="C282" s="60"/>
      <c r="D282" s="60"/>
      <c r="E282" s="63"/>
      <c r="F282" s="63"/>
      <c r="G282" s="136"/>
      <c r="H282" s="144"/>
      <c r="I282" s="144"/>
      <c r="J282" s="144"/>
      <c r="K282" s="136"/>
      <c r="L282" s="63"/>
      <c r="M282" s="144"/>
      <c r="N282" s="144"/>
      <c r="O282" s="136"/>
      <c r="P282" s="144"/>
      <c r="Q282" s="144"/>
      <c r="R282" s="144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</row>
    <row r="283" spans="2:39" ht="12.75">
      <c r="B283" s="121"/>
      <c r="C283" s="60"/>
      <c r="D283" s="60"/>
      <c r="E283" s="63"/>
      <c r="F283" s="63"/>
      <c r="G283" s="136"/>
      <c r="H283" s="144"/>
      <c r="I283" s="144"/>
      <c r="J283" s="144"/>
      <c r="K283" s="136"/>
      <c r="L283" s="63"/>
      <c r="M283" s="144"/>
      <c r="N283" s="144"/>
      <c r="O283" s="136"/>
      <c r="P283" s="144"/>
      <c r="Q283" s="144"/>
      <c r="R283" s="144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</row>
    <row r="284" spans="2:39" ht="12.75">
      <c r="B284" s="121"/>
      <c r="C284" s="60"/>
      <c r="D284" s="60"/>
      <c r="E284" s="63"/>
      <c r="F284" s="63"/>
      <c r="G284" s="136"/>
      <c r="H284" s="144"/>
      <c r="I284" s="144"/>
      <c r="J284" s="144"/>
      <c r="K284" s="136"/>
      <c r="L284" s="63"/>
      <c r="M284" s="144"/>
      <c r="N284" s="144"/>
      <c r="O284" s="136"/>
      <c r="P284" s="144"/>
      <c r="Q284" s="144"/>
      <c r="R284" s="144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</row>
    <row r="285" spans="2:39" ht="12.75">
      <c r="B285" s="121"/>
      <c r="C285" s="60"/>
      <c r="D285" s="60"/>
      <c r="E285" s="63"/>
      <c r="F285" s="63"/>
      <c r="G285" s="136"/>
      <c r="H285" s="144"/>
      <c r="I285" s="144"/>
      <c r="J285" s="144"/>
      <c r="K285" s="136"/>
      <c r="L285" s="63"/>
      <c r="M285" s="144"/>
      <c r="N285" s="144"/>
      <c r="O285" s="136"/>
      <c r="P285" s="144"/>
      <c r="Q285" s="144"/>
      <c r="R285" s="144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</row>
    <row r="286" spans="2:39" ht="12.75">
      <c r="B286" s="121"/>
      <c r="C286" s="60"/>
      <c r="D286" s="60"/>
      <c r="E286" s="63"/>
      <c r="F286" s="63"/>
      <c r="G286" s="136"/>
      <c r="H286" s="144"/>
      <c r="I286" s="144"/>
      <c r="J286" s="144"/>
      <c r="K286" s="136"/>
      <c r="L286" s="63"/>
      <c r="M286" s="144"/>
      <c r="N286" s="144"/>
      <c r="O286" s="136"/>
      <c r="P286" s="144"/>
      <c r="Q286" s="144"/>
      <c r="R286" s="144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</row>
    <row r="287" spans="2:39" ht="12.75">
      <c r="B287" s="121"/>
      <c r="C287" s="60"/>
      <c r="D287" s="60"/>
      <c r="E287" s="63"/>
      <c r="F287" s="63"/>
      <c r="G287" s="136"/>
      <c r="H287" s="144"/>
      <c r="I287" s="144"/>
      <c r="J287" s="144"/>
      <c r="K287" s="136"/>
      <c r="L287" s="63"/>
      <c r="M287" s="144"/>
      <c r="N287" s="144"/>
      <c r="O287" s="136"/>
      <c r="P287" s="144"/>
      <c r="Q287" s="144"/>
      <c r="R287" s="144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</row>
    <row r="288" spans="2:39" ht="12.75">
      <c r="B288" s="121"/>
      <c r="C288" s="60"/>
      <c r="D288" s="60"/>
      <c r="E288" s="63"/>
      <c r="F288" s="63"/>
      <c r="G288" s="136"/>
      <c r="H288" s="144"/>
      <c r="I288" s="144"/>
      <c r="J288" s="144"/>
      <c r="K288" s="136"/>
      <c r="L288" s="63"/>
      <c r="M288" s="144"/>
      <c r="N288" s="144"/>
      <c r="O288" s="136"/>
      <c r="P288" s="144"/>
      <c r="Q288" s="144"/>
      <c r="R288" s="144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</row>
    <row r="289" spans="2:39" ht="12.75">
      <c r="B289" s="121"/>
      <c r="C289" s="60"/>
      <c r="D289" s="60"/>
      <c r="E289" s="63"/>
      <c r="F289" s="63"/>
      <c r="G289" s="136"/>
      <c r="H289" s="144"/>
      <c r="I289" s="144"/>
      <c r="J289" s="144"/>
      <c r="K289" s="136"/>
      <c r="L289" s="63"/>
      <c r="M289" s="144"/>
      <c r="N289" s="144"/>
      <c r="O289" s="136"/>
      <c r="P289" s="144"/>
      <c r="Q289" s="144"/>
      <c r="R289" s="144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</row>
    <row r="290" spans="2:39" ht="12.75">
      <c r="B290" s="121"/>
      <c r="C290" s="60"/>
      <c r="D290" s="60"/>
      <c r="E290" s="63"/>
      <c r="F290" s="63"/>
      <c r="G290" s="136"/>
      <c r="H290" s="144"/>
      <c r="I290" s="144"/>
      <c r="J290" s="144"/>
      <c r="K290" s="136"/>
      <c r="L290" s="63"/>
      <c r="M290" s="144"/>
      <c r="N290" s="144"/>
      <c r="O290" s="136"/>
      <c r="P290" s="144"/>
      <c r="Q290" s="144"/>
      <c r="R290" s="144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</row>
    <row r="291" spans="2:39" ht="12.75">
      <c r="B291" s="121"/>
      <c r="C291" s="60"/>
      <c r="D291" s="60"/>
      <c r="E291" s="63"/>
      <c r="F291" s="63"/>
      <c r="G291" s="136"/>
      <c r="H291" s="144"/>
      <c r="I291" s="144"/>
      <c r="J291" s="144"/>
      <c r="K291" s="136"/>
      <c r="L291" s="63"/>
      <c r="M291" s="144"/>
      <c r="N291" s="144"/>
      <c r="O291" s="136"/>
      <c r="P291" s="144"/>
      <c r="Q291" s="144"/>
      <c r="R291" s="144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</row>
    <row r="292" spans="2:39" ht="12.75">
      <c r="B292" s="121"/>
      <c r="C292" s="60"/>
      <c r="D292" s="60"/>
      <c r="E292" s="63"/>
      <c r="F292" s="63"/>
      <c r="G292" s="136"/>
      <c r="H292" s="144"/>
      <c r="I292" s="144"/>
      <c r="J292" s="144"/>
      <c r="K292" s="136"/>
      <c r="L292" s="63"/>
      <c r="M292" s="144"/>
      <c r="N292" s="144"/>
      <c r="O292" s="136"/>
      <c r="P292" s="144"/>
      <c r="Q292" s="144"/>
      <c r="R292" s="144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</row>
    <row r="293" spans="2:39" ht="12.75">
      <c r="B293" s="121"/>
      <c r="C293" s="60"/>
      <c r="D293" s="60"/>
      <c r="E293" s="63"/>
      <c r="F293" s="63"/>
      <c r="G293" s="136"/>
      <c r="H293" s="144"/>
      <c r="I293" s="144"/>
      <c r="J293" s="144"/>
      <c r="K293" s="136"/>
      <c r="L293" s="63"/>
      <c r="M293" s="144"/>
      <c r="N293" s="144"/>
      <c r="O293" s="136"/>
      <c r="P293" s="144"/>
      <c r="Q293" s="144"/>
      <c r="R293" s="144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</row>
    <row r="294" spans="2:39" ht="12.75">
      <c r="B294" s="121"/>
      <c r="C294" s="60"/>
      <c r="D294" s="60"/>
      <c r="E294" s="63"/>
      <c r="F294" s="63"/>
      <c r="G294" s="136"/>
      <c r="H294" s="144"/>
      <c r="I294" s="144"/>
      <c r="J294" s="144"/>
      <c r="K294" s="136"/>
      <c r="L294" s="63"/>
      <c r="M294" s="144"/>
      <c r="N294" s="144"/>
      <c r="O294" s="136"/>
      <c r="P294" s="144"/>
      <c r="Q294" s="144"/>
      <c r="R294" s="144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</row>
    <row r="295" spans="2:39" ht="12.75">
      <c r="B295" s="121"/>
      <c r="C295" s="60"/>
      <c r="D295" s="60"/>
      <c r="E295" s="63"/>
      <c r="F295" s="63"/>
      <c r="G295" s="136"/>
      <c r="H295" s="144"/>
      <c r="I295" s="144"/>
      <c r="J295" s="144"/>
      <c r="K295" s="136"/>
      <c r="L295" s="63"/>
      <c r="M295" s="144"/>
      <c r="N295" s="144"/>
      <c r="O295" s="136"/>
      <c r="P295" s="144"/>
      <c r="Q295" s="144"/>
      <c r="R295" s="144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</row>
    <row r="296" spans="2:39" ht="12.75">
      <c r="B296" s="121"/>
      <c r="C296" s="60"/>
      <c r="D296" s="60"/>
      <c r="E296" s="63"/>
      <c r="F296" s="63"/>
      <c r="G296" s="136"/>
      <c r="H296" s="144"/>
      <c r="I296" s="144"/>
      <c r="J296" s="144"/>
      <c r="K296" s="136"/>
      <c r="L296" s="63"/>
      <c r="M296" s="144"/>
      <c r="N296" s="144"/>
      <c r="O296" s="136"/>
      <c r="P296" s="144"/>
      <c r="Q296" s="144"/>
      <c r="R296" s="144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</row>
    <row r="297" spans="2:39" ht="12.75">
      <c r="B297" s="121"/>
      <c r="C297" s="60"/>
      <c r="D297" s="60"/>
      <c r="E297" s="63"/>
      <c r="F297" s="63"/>
      <c r="G297" s="136"/>
      <c r="H297" s="144"/>
      <c r="I297" s="144"/>
      <c r="J297" s="144"/>
      <c r="K297" s="136"/>
      <c r="L297" s="63"/>
      <c r="M297" s="144"/>
      <c r="N297" s="144"/>
      <c r="O297" s="136"/>
      <c r="P297" s="144"/>
      <c r="Q297" s="144"/>
      <c r="R297" s="144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</row>
    <row r="298" spans="2:39" ht="12.75">
      <c r="B298" s="121"/>
      <c r="C298" s="60"/>
      <c r="D298" s="60"/>
      <c r="E298" s="63"/>
      <c r="F298" s="63"/>
      <c r="G298" s="136"/>
      <c r="H298" s="144"/>
      <c r="I298" s="144"/>
      <c r="J298" s="144"/>
      <c r="K298" s="136"/>
      <c r="L298" s="63"/>
      <c r="M298" s="144"/>
      <c r="N298" s="144"/>
      <c r="O298" s="136"/>
      <c r="P298" s="144"/>
      <c r="Q298" s="144"/>
      <c r="R298" s="144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</row>
    <row r="299" spans="2:39" ht="12.75">
      <c r="B299" s="121"/>
      <c r="C299" s="60"/>
      <c r="D299" s="60"/>
      <c r="E299" s="63"/>
      <c r="F299" s="63"/>
      <c r="G299" s="136"/>
      <c r="H299" s="144"/>
      <c r="I299" s="144"/>
      <c r="J299" s="144"/>
      <c r="K299" s="136"/>
      <c r="L299" s="63"/>
      <c r="M299" s="144"/>
      <c r="N299" s="144"/>
      <c r="O299" s="136"/>
      <c r="P299" s="144"/>
      <c r="Q299" s="144"/>
      <c r="R299" s="144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</row>
    <row r="300" spans="2:39" ht="12.75">
      <c r="B300" s="121"/>
      <c r="C300" s="60"/>
      <c r="D300" s="60"/>
      <c r="E300" s="63"/>
      <c r="F300" s="63"/>
      <c r="G300" s="136"/>
      <c r="H300" s="144"/>
      <c r="I300" s="144"/>
      <c r="J300" s="144"/>
      <c r="K300" s="136"/>
      <c r="L300" s="63"/>
      <c r="M300" s="144"/>
      <c r="N300" s="144"/>
      <c r="O300" s="136"/>
      <c r="P300" s="144"/>
      <c r="Q300" s="144"/>
      <c r="R300" s="144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</row>
    <row r="301" spans="2:39" ht="12.75">
      <c r="B301" s="121"/>
      <c r="C301" s="60"/>
      <c r="D301" s="60"/>
      <c r="E301" s="63"/>
      <c r="F301" s="63"/>
      <c r="G301" s="136"/>
      <c r="H301" s="144"/>
      <c r="I301" s="144"/>
      <c r="J301" s="144"/>
      <c r="K301" s="136"/>
      <c r="L301" s="63"/>
      <c r="M301" s="144"/>
      <c r="N301" s="144"/>
      <c r="O301" s="136"/>
      <c r="P301" s="144"/>
      <c r="Q301" s="144"/>
      <c r="R301" s="144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</row>
    <row r="302" spans="2:39" ht="12.75">
      <c r="B302" s="121"/>
      <c r="C302" s="60"/>
      <c r="D302" s="60"/>
      <c r="E302" s="63"/>
      <c r="F302" s="63"/>
      <c r="G302" s="136"/>
      <c r="H302" s="144"/>
      <c r="I302" s="144"/>
      <c r="J302" s="144"/>
      <c r="K302" s="136"/>
      <c r="L302" s="63"/>
      <c r="M302" s="144"/>
      <c r="N302" s="144"/>
      <c r="O302" s="136"/>
      <c r="P302" s="144"/>
      <c r="Q302" s="144"/>
      <c r="R302" s="144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</row>
    <row r="303" spans="2:39" ht="12.75">
      <c r="B303" s="121"/>
      <c r="C303" s="60"/>
      <c r="D303" s="60"/>
      <c r="E303" s="63"/>
      <c r="F303" s="63"/>
      <c r="G303" s="136"/>
      <c r="H303" s="144"/>
      <c r="I303" s="144"/>
      <c r="J303" s="144"/>
      <c r="K303" s="136"/>
      <c r="L303" s="63"/>
      <c r="M303" s="144"/>
      <c r="N303" s="144"/>
      <c r="O303" s="136"/>
      <c r="P303" s="144"/>
      <c r="Q303" s="144"/>
      <c r="R303" s="144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</row>
    <row r="304" spans="2:39" ht="12.75">
      <c r="B304" s="121"/>
      <c r="C304" s="60"/>
      <c r="D304" s="60"/>
      <c r="E304" s="63"/>
      <c r="F304" s="63"/>
      <c r="G304" s="136"/>
      <c r="H304" s="144"/>
      <c r="I304" s="144"/>
      <c r="J304" s="144"/>
      <c r="K304" s="136"/>
      <c r="L304" s="63"/>
      <c r="M304" s="144"/>
      <c r="N304" s="144"/>
      <c r="O304" s="136"/>
      <c r="P304" s="144"/>
      <c r="Q304" s="144"/>
      <c r="R304" s="144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</row>
    <row r="305" spans="2:39" ht="12.75">
      <c r="B305" s="121"/>
      <c r="C305" s="60"/>
      <c r="D305" s="60"/>
      <c r="E305" s="63"/>
      <c r="F305" s="63"/>
      <c r="G305" s="136"/>
      <c r="H305" s="144"/>
      <c r="I305" s="144"/>
      <c r="J305" s="144"/>
      <c r="K305" s="136"/>
      <c r="L305" s="63"/>
      <c r="M305" s="144"/>
      <c r="N305" s="144"/>
      <c r="O305" s="136"/>
      <c r="P305" s="144"/>
      <c r="Q305" s="144"/>
      <c r="R305" s="144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</row>
    <row r="306" spans="2:39" ht="12.75">
      <c r="B306" s="121"/>
      <c r="C306" s="60"/>
      <c r="D306" s="60"/>
      <c r="E306" s="63"/>
      <c r="F306" s="63"/>
      <c r="G306" s="136"/>
      <c r="H306" s="144"/>
      <c r="I306" s="144"/>
      <c r="J306" s="144"/>
      <c r="K306" s="136"/>
      <c r="L306" s="63"/>
      <c r="M306" s="144"/>
      <c r="N306" s="144"/>
      <c r="O306" s="136"/>
      <c r="P306" s="144"/>
      <c r="Q306" s="144"/>
      <c r="R306" s="144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</row>
    <row r="307" spans="2:39" ht="12.75">
      <c r="B307" s="121"/>
      <c r="C307" s="60"/>
      <c r="D307" s="60"/>
      <c r="E307" s="63"/>
      <c r="F307" s="63"/>
      <c r="G307" s="136"/>
      <c r="H307" s="144"/>
      <c r="I307" s="144"/>
      <c r="J307" s="144"/>
      <c r="K307" s="136"/>
      <c r="L307" s="63"/>
      <c r="M307" s="144"/>
      <c r="N307" s="144"/>
      <c r="O307" s="136"/>
      <c r="P307" s="144"/>
      <c r="Q307" s="144"/>
      <c r="R307" s="144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</row>
    <row r="308" spans="2:39" ht="12.75">
      <c r="B308" s="121"/>
      <c r="C308" s="60"/>
      <c r="D308" s="60"/>
      <c r="E308" s="63"/>
      <c r="F308" s="63"/>
      <c r="G308" s="136"/>
      <c r="H308" s="144"/>
      <c r="I308" s="144"/>
      <c r="J308" s="144"/>
      <c r="K308" s="136"/>
      <c r="L308" s="63"/>
      <c r="M308" s="144"/>
      <c r="N308" s="144"/>
      <c r="O308" s="136"/>
      <c r="P308" s="144"/>
      <c r="Q308" s="144"/>
      <c r="R308" s="144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</row>
    <row r="309" spans="2:39" ht="12.75">
      <c r="B309" s="121"/>
      <c r="C309" s="60"/>
      <c r="D309" s="60"/>
      <c r="E309" s="63"/>
      <c r="F309" s="63"/>
      <c r="G309" s="136"/>
      <c r="H309" s="144"/>
      <c r="I309" s="144"/>
      <c r="J309" s="144"/>
      <c r="K309" s="136"/>
      <c r="L309" s="63"/>
      <c r="M309" s="144"/>
      <c r="N309" s="144"/>
      <c r="O309" s="136"/>
      <c r="P309" s="144"/>
      <c r="Q309" s="144"/>
      <c r="R309" s="144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</row>
    <row r="310" spans="2:39" ht="12.75">
      <c r="B310" s="121"/>
      <c r="C310" s="60"/>
      <c r="D310" s="60"/>
      <c r="E310" s="63"/>
      <c r="F310" s="63"/>
      <c r="G310" s="136"/>
      <c r="H310" s="144"/>
      <c r="I310" s="144"/>
      <c r="J310" s="144"/>
      <c r="K310" s="136"/>
      <c r="L310" s="63"/>
      <c r="M310" s="144"/>
      <c r="N310" s="144"/>
      <c r="O310" s="136"/>
      <c r="P310" s="144"/>
      <c r="Q310" s="144"/>
      <c r="R310" s="144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</row>
    <row r="311" spans="2:39" ht="12.75">
      <c r="B311" s="121"/>
      <c r="C311" s="60"/>
      <c r="D311" s="60"/>
      <c r="E311" s="63"/>
      <c r="F311" s="63"/>
      <c r="G311" s="136"/>
      <c r="H311" s="144"/>
      <c r="I311" s="144"/>
      <c r="J311" s="144"/>
      <c r="K311" s="136"/>
      <c r="L311" s="63"/>
      <c r="M311" s="144"/>
      <c r="N311" s="144"/>
      <c r="O311" s="136"/>
      <c r="P311" s="144"/>
      <c r="Q311" s="144"/>
      <c r="R311" s="144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</row>
    <row r="312" spans="2:39" ht="12.75">
      <c r="B312" s="121"/>
      <c r="C312" s="60"/>
      <c r="D312" s="60"/>
      <c r="E312" s="63"/>
      <c r="F312" s="63"/>
      <c r="G312" s="136"/>
      <c r="H312" s="144"/>
      <c r="I312" s="144"/>
      <c r="J312" s="144"/>
      <c r="K312" s="136"/>
      <c r="L312" s="63"/>
      <c r="M312" s="144"/>
      <c r="N312" s="144"/>
      <c r="O312" s="136"/>
      <c r="P312" s="144"/>
      <c r="Q312" s="144"/>
      <c r="R312" s="144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</row>
    <row r="313" spans="2:39" ht="12.75">
      <c r="B313" s="121"/>
      <c r="C313" s="60"/>
      <c r="D313" s="60"/>
      <c r="E313" s="63"/>
      <c r="F313" s="63"/>
      <c r="G313" s="136"/>
      <c r="H313" s="144"/>
      <c r="I313" s="144"/>
      <c r="J313" s="144"/>
      <c r="K313" s="136"/>
      <c r="L313" s="63"/>
      <c r="M313" s="144"/>
      <c r="N313" s="144"/>
      <c r="O313" s="136"/>
      <c r="P313" s="144"/>
      <c r="Q313" s="144"/>
      <c r="R313" s="144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</row>
    <row r="314" spans="2:39" ht="12.75">
      <c r="B314" s="121"/>
      <c r="C314" s="60"/>
      <c r="D314" s="60"/>
      <c r="E314" s="63"/>
      <c r="F314" s="63"/>
      <c r="G314" s="136"/>
      <c r="H314" s="144"/>
      <c r="I314" s="144"/>
      <c r="J314" s="144"/>
      <c r="K314" s="136"/>
      <c r="L314" s="63"/>
      <c r="M314" s="144"/>
      <c r="N314" s="144"/>
      <c r="O314" s="136"/>
      <c r="P314" s="144"/>
      <c r="Q314" s="144"/>
      <c r="R314" s="144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</row>
    <row r="315" spans="2:39" ht="12.75">
      <c r="B315" s="121"/>
      <c r="C315" s="60"/>
      <c r="D315" s="60"/>
      <c r="E315" s="63"/>
      <c r="F315" s="63"/>
      <c r="G315" s="136"/>
      <c r="H315" s="144"/>
      <c r="I315" s="144"/>
      <c r="J315" s="144"/>
      <c r="K315" s="136"/>
      <c r="L315" s="63"/>
      <c r="M315" s="144"/>
      <c r="N315" s="144"/>
      <c r="O315" s="136"/>
      <c r="P315" s="144"/>
      <c r="Q315" s="144"/>
      <c r="R315" s="144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</row>
    <row r="316" spans="2:39" ht="12.75">
      <c r="B316" s="121"/>
      <c r="C316" s="60"/>
      <c r="D316" s="60"/>
      <c r="E316" s="63"/>
      <c r="F316" s="63"/>
      <c r="G316" s="136"/>
      <c r="H316" s="144"/>
      <c r="I316" s="144"/>
      <c r="J316" s="144"/>
      <c r="K316" s="136"/>
      <c r="L316" s="63"/>
      <c r="M316" s="144"/>
      <c r="N316" s="144"/>
      <c r="O316" s="136"/>
      <c r="P316" s="144"/>
      <c r="Q316" s="144"/>
      <c r="R316" s="144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</row>
    <row r="317" spans="2:39" ht="12.75">
      <c r="B317" s="121"/>
      <c r="C317" s="60"/>
      <c r="D317" s="60"/>
      <c r="E317" s="63"/>
      <c r="F317" s="63"/>
      <c r="G317" s="136"/>
      <c r="H317" s="144"/>
      <c r="I317" s="144"/>
      <c r="J317" s="144"/>
      <c r="K317" s="136"/>
      <c r="L317" s="63"/>
      <c r="M317" s="144"/>
      <c r="N317" s="144"/>
      <c r="O317" s="136"/>
      <c r="P317" s="144"/>
      <c r="Q317" s="144"/>
      <c r="R317" s="144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</row>
    <row r="318" spans="2:39" ht="12.75">
      <c r="B318" s="121"/>
      <c r="C318" s="60"/>
      <c r="D318" s="60"/>
      <c r="E318" s="63"/>
      <c r="F318" s="63"/>
      <c r="G318" s="136"/>
      <c r="H318" s="144"/>
      <c r="I318" s="144"/>
      <c r="J318" s="144"/>
      <c r="K318" s="136"/>
      <c r="L318" s="63"/>
      <c r="M318" s="144"/>
      <c r="N318" s="144"/>
      <c r="O318" s="136"/>
      <c r="P318" s="144"/>
      <c r="Q318" s="144"/>
      <c r="R318" s="144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</row>
    <row r="319" spans="2:39" ht="12.75">
      <c r="B319" s="121"/>
      <c r="C319" s="60"/>
      <c r="D319" s="60"/>
      <c r="E319" s="63"/>
      <c r="F319" s="63"/>
      <c r="G319" s="136"/>
      <c r="H319" s="144"/>
      <c r="I319" s="144"/>
      <c r="J319" s="144"/>
      <c r="K319" s="136"/>
      <c r="L319" s="63"/>
      <c r="M319" s="144"/>
      <c r="N319" s="144"/>
      <c r="O319" s="136"/>
      <c r="P319" s="144"/>
      <c r="Q319" s="144"/>
      <c r="R319" s="144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</row>
    <row r="320" spans="2:39" ht="12.75">
      <c r="B320" s="121"/>
      <c r="C320" s="60"/>
      <c r="D320" s="60"/>
      <c r="E320" s="63"/>
      <c r="F320" s="63"/>
      <c r="G320" s="136"/>
      <c r="H320" s="144"/>
      <c r="I320" s="144"/>
      <c r="J320" s="144"/>
      <c r="K320" s="136"/>
      <c r="L320" s="63"/>
      <c r="M320" s="144"/>
      <c r="N320" s="144"/>
      <c r="O320" s="136"/>
      <c r="P320" s="144"/>
      <c r="Q320" s="144"/>
      <c r="R320" s="144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</row>
    <row r="321" spans="2:39" ht="12.75">
      <c r="B321" s="121"/>
      <c r="C321" s="60"/>
      <c r="D321" s="60"/>
      <c r="E321" s="63"/>
      <c r="F321" s="63"/>
      <c r="G321" s="136"/>
      <c r="H321" s="144"/>
      <c r="I321" s="144"/>
      <c r="J321" s="144"/>
      <c r="K321" s="136"/>
      <c r="L321" s="63"/>
      <c r="M321" s="144"/>
      <c r="N321" s="144"/>
      <c r="O321" s="136"/>
      <c r="P321" s="144"/>
      <c r="Q321" s="144"/>
      <c r="R321" s="144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</row>
    <row r="322" spans="2:39" ht="12.75">
      <c r="B322" s="121"/>
      <c r="C322" s="60"/>
      <c r="D322" s="60"/>
      <c r="E322" s="63"/>
      <c r="F322" s="63"/>
      <c r="G322" s="136"/>
      <c r="H322" s="144"/>
      <c r="I322" s="144"/>
      <c r="J322" s="144"/>
      <c r="K322" s="136"/>
      <c r="L322" s="63"/>
      <c r="M322" s="144"/>
      <c r="N322" s="144"/>
      <c r="O322" s="136"/>
      <c r="P322" s="144"/>
      <c r="Q322" s="144"/>
      <c r="R322" s="144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</row>
    <row r="323" spans="2:39" ht="12.75">
      <c r="B323" s="121"/>
      <c r="C323" s="60"/>
      <c r="D323" s="60"/>
      <c r="E323" s="63"/>
      <c r="F323" s="63"/>
      <c r="G323" s="136"/>
      <c r="H323" s="144"/>
      <c r="I323" s="144"/>
      <c r="J323" s="144"/>
      <c r="K323" s="136"/>
      <c r="L323" s="63"/>
      <c r="M323" s="144"/>
      <c r="N323" s="144"/>
      <c r="O323" s="136"/>
      <c r="P323" s="144"/>
      <c r="Q323" s="144"/>
      <c r="R323" s="144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</row>
    <row r="324" spans="2:39" ht="12.75">
      <c r="B324" s="121"/>
      <c r="C324" s="60"/>
      <c r="D324" s="60"/>
      <c r="E324" s="63"/>
      <c r="F324" s="63"/>
      <c r="G324" s="136"/>
      <c r="H324" s="144"/>
      <c r="I324" s="144"/>
      <c r="J324" s="144"/>
      <c r="K324" s="136"/>
      <c r="L324" s="63"/>
      <c r="M324" s="144"/>
      <c r="N324" s="144"/>
      <c r="O324" s="136"/>
      <c r="P324" s="144"/>
      <c r="Q324" s="144"/>
      <c r="R324" s="144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</row>
    <row r="325" spans="2:39" ht="12.75">
      <c r="B325" s="121"/>
      <c r="C325" s="60"/>
      <c r="D325" s="60"/>
      <c r="E325" s="63"/>
      <c r="F325" s="63"/>
      <c r="G325" s="136"/>
      <c r="H325" s="144"/>
      <c r="I325" s="144"/>
      <c r="J325" s="144"/>
      <c r="K325" s="136"/>
      <c r="L325" s="63"/>
      <c r="M325" s="144"/>
      <c r="N325" s="144"/>
      <c r="O325" s="136"/>
      <c r="P325" s="144"/>
      <c r="Q325" s="144"/>
      <c r="R325" s="144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</row>
    <row r="326" spans="2:39" ht="12.75">
      <c r="B326" s="121"/>
      <c r="C326" s="60"/>
      <c r="D326" s="60"/>
      <c r="E326" s="63"/>
      <c r="F326" s="63"/>
      <c r="G326" s="136"/>
      <c r="H326" s="144"/>
      <c r="I326" s="144"/>
      <c r="J326" s="144"/>
      <c r="K326" s="136"/>
      <c r="L326" s="63"/>
      <c r="M326" s="144"/>
      <c r="N326" s="144"/>
      <c r="O326" s="136"/>
      <c r="P326" s="144"/>
      <c r="Q326" s="144"/>
      <c r="R326" s="144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</row>
    <row r="327" spans="2:39" ht="12.75">
      <c r="B327" s="121"/>
      <c r="C327" s="60"/>
      <c r="D327" s="60"/>
      <c r="E327" s="63"/>
      <c r="F327" s="63"/>
      <c r="G327" s="136"/>
      <c r="H327" s="144"/>
      <c r="I327" s="144"/>
      <c r="J327" s="144"/>
      <c r="K327" s="136"/>
      <c r="L327" s="63"/>
      <c r="M327" s="144"/>
      <c r="N327" s="144"/>
      <c r="O327" s="136"/>
      <c r="P327" s="144"/>
      <c r="Q327" s="144"/>
      <c r="R327" s="144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</row>
    <row r="328" spans="2:39" ht="12.75">
      <c r="B328" s="121"/>
      <c r="C328" s="60"/>
      <c r="D328" s="60"/>
      <c r="E328" s="63"/>
      <c r="F328" s="63"/>
      <c r="G328" s="136"/>
      <c r="H328" s="144"/>
      <c r="I328" s="144"/>
      <c r="J328" s="144"/>
      <c r="K328" s="136"/>
      <c r="L328" s="63"/>
      <c r="M328" s="144"/>
      <c r="N328" s="144"/>
      <c r="O328" s="136"/>
      <c r="P328" s="144"/>
      <c r="Q328" s="144"/>
      <c r="R328" s="144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</row>
    <row r="329" spans="2:39" ht="12.75">
      <c r="B329" s="121"/>
      <c r="C329" s="60"/>
      <c r="D329" s="60"/>
      <c r="E329" s="63"/>
      <c r="F329" s="63"/>
      <c r="G329" s="136"/>
      <c r="H329" s="144"/>
      <c r="I329" s="144"/>
      <c r="J329" s="144"/>
      <c r="K329" s="136"/>
      <c r="L329" s="63"/>
      <c r="M329" s="144"/>
      <c r="N329" s="144"/>
      <c r="O329" s="136"/>
      <c r="P329" s="144"/>
      <c r="Q329" s="144"/>
      <c r="R329" s="144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</row>
    <row r="330" spans="2:39" ht="12.75">
      <c r="B330" s="121"/>
      <c r="C330" s="60"/>
      <c r="D330" s="60"/>
      <c r="E330" s="63"/>
      <c r="F330" s="63"/>
      <c r="G330" s="136"/>
      <c r="H330" s="144"/>
      <c r="I330" s="144"/>
      <c r="J330" s="144"/>
      <c r="K330" s="136"/>
      <c r="L330" s="63"/>
      <c r="M330" s="144"/>
      <c r="N330" s="144"/>
      <c r="O330" s="136"/>
      <c r="P330" s="144"/>
      <c r="Q330" s="144"/>
      <c r="R330" s="144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</row>
    <row r="331" spans="2:39" ht="12.75">
      <c r="B331" s="121"/>
      <c r="C331" s="60"/>
      <c r="D331" s="60"/>
      <c r="E331" s="63"/>
      <c r="F331" s="63"/>
      <c r="G331" s="136"/>
      <c r="H331" s="144"/>
      <c r="I331" s="144"/>
      <c r="J331" s="144"/>
      <c r="K331" s="136"/>
      <c r="L331" s="63"/>
      <c r="M331" s="144"/>
      <c r="N331" s="144"/>
      <c r="O331" s="136"/>
      <c r="P331" s="144"/>
      <c r="Q331" s="144"/>
      <c r="R331" s="144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</row>
    <row r="332" spans="2:39" ht="12.75">
      <c r="B332" s="121"/>
      <c r="C332" s="60"/>
      <c r="D332" s="60"/>
      <c r="E332" s="63"/>
      <c r="F332" s="63"/>
      <c r="G332" s="136"/>
      <c r="H332" s="144"/>
      <c r="I332" s="144"/>
      <c r="J332" s="144"/>
      <c r="K332" s="136"/>
      <c r="L332" s="63"/>
      <c r="M332" s="144"/>
      <c r="N332" s="144"/>
      <c r="O332" s="136"/>
      <c r="P332" s="144"/>
      <c r="Q332" s="144"/>
      <c r="R332" s="144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</row>
    <row r="333" spans="2:39" ht="12.75">
      <c r="B333" s="121"/>
      <c r="C333" s="60"/>
      <c r="D333" s="60"/>
      <c r="E333" s="63"/>
      <c r="F333" s="63"/>
      <c r="G333" s="136"/>
      <c r="H333" s="144"/>
      <c r="I333" s="144"/>
      <c r="J333" s="144"/>
      <c r="K333" s="136"/>
      <c r="L333" s="63"/>
      <c r="M333" s="144"/>
      <c r="N333" s="144"/>
      <c r="O333" s="136"/>
      <c r="P333" s="144"/>
      <c r="Q333" s="144"/>
      <c r="R333" s="144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</row>
    <row r="334" spans="2:39" ht="12.75">
      <c r="B334" s="121"/>
      <c r="C334" s="60"/>
      <c r="D334" s="60"/>
      <c r="E334" s="63"/>
      <c r="F334" s="63"/>
      <c r="G334" s="136"/>
      <c r="H334" s="144"/>
      <c r="I334" s="144"/>
      <c r="J334" s="144"/>
      <c r="K334" s="136"/>
      <c r="L334" s="63"/>
      <c r="M334" s="144"/>
      <c r="N334" s="144"/>
      <c r="O334" s="136"/>
      <c r="P334" s="144"/>
      <c r="Q334" s="144"/>
      <c r="R334" s="144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</row>
    <row r="335" spans="2:39" ht="12.75">
      <c r="B335" s="121"/>
      <c r="C335" s="60"/>
      <c r="D335" s="60"/>
      <c r="E335" s="63"/>
      <c r="F335" s="63"/>
      <c r="G335" s="136"/>
      <c r="H335" s="144"/>
      <c r="I335" s="144"/>
      <c r="J335" s="144"/>
      <c r="K335" s="136"/>
      <c r="L335" s="63"/>
      <c r="M335" s="144"/>
      <c r="N335" s="144"/>
      <c r="O335" s="136"/>
      <c r="P335" s="144"/>
      <c r="Q335" s="144"/>
      <c r="R335" s="144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</row>
    <row r="336" spans="2:39" ht="12.75">
      <c r="B336" s="121"/>
      <c r="C336" s="60"/>
      <c r="D336" s="60"/>
      <c r="E336" s="63"/>
      <c r="F336" s="63"/>
      <c r="G336" s="136"/>
      <c r="H336" s="144"/>
      <c r="I336" s="144"/>
      <c r="J336" s="144"/>
      <c r="K336" s="136"/>
      <c r="L336" s="63"/>
      <c r="M336" s="144"/>
      <c r="N336" s="144"/>
      <c r="O336" s="136"/>
      <c r="P336" s="144"/>
      <c r="Q336" s="144"/>
      <c r="R336" s="144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</row>
    <row r="337" spans="2:39" ht="12.75">
      <c r="B337" s="121"/>
      <c r="C337" s="60"/>
      <c r="D337" s="60"/>
      <c r="E337" s="63"/>
      <c r="F337" s="63"/>
      <c r="G337" s="136"/>
      <c r="H337" s="144"/>
      <c r="I337" s="144"/>
      <c r="J337" s="144"/>
      <c r="K337" s="136"/>
      <c r="L337" s="63"/>
      <c r="M337" s="144"/>
      <c r="N337" s="144"/>
      <c r="O337" s="136"/>
      <c r="P337" s="144"/>
      <c r="Q337" s="144"/>
      <c r="R337" s="144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</row>
    <row r="338" spans="2:39" ht="12.75">
      <c r="B338" s="121"/>
      <c r="C338" s="60"/>
      <c r="D338" s="60"/>
      <c r="E338" s="63"/>
      <c r="F338" s="63"/>
      <c r="G338" s="136"/>
      <c r="H338" s="144"/>
      <c r="I338" s="144"/>
      <c r="J338" s="144"/>
      <c r="K338" s="136"/>
      <c r="L338" s="63"/>
      <c r="M338" s="144"/>
      <c r="N338" s="144"/>
      <c r="O338" s="136"/>
      <c r="P338" s="144"/>
      <c r="Q338" s="144"/>
      <c r="R338" s="144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</row>
    <row r="339" spans="2:39" ht="12.75">
      <c r="B339" s="121"/>
      <c r="C339" s="60"/>
      <c r="D339" s="60" t="s">
        <v>66</v>
      </c>
      <c r="E339" s="63"/>
      <c r="F339" s="63"/>
      <c r="G339" s="136"/>
      <c r="H339" s="144"/>
      <c r="I339" s="144"/>
      <c r="J339" s="144"/>
      <c r="K339" s="136"/>
      <c r="L339" s="63"/>
      <c r="M339" s="144"/>
      <c r="N339" s="144"/>
      <c r="O339" s="136"/>
      <c r="P339" s="144"/>
      <c r="Q339" s="144"/>
      <c r="R339" s="144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</row>
    <row r="340" spans="2:39" ht="12.75">
      <c r="B340" s="121"/>
      <c r="C340" s="60"/>
      <c r="D340" s="60"/>
      <c r="E340" s="63"/>
      <c r="F340" s="63"/>
      <c r="G340" s="136"/>
      <c r="H340" s="144"/>
      <c r="I340" s="144"/>
      <c r="J340" s="144"/>
      <c r="K340" s="136"/>
      <c r="L340" s="63"/>
      <c r="M340" s="144"/>
      <c r="N340" s="144"/>
      <c r="O340" s="136"/>
      <c r="P340" s="144"/>
      <c r="Q340" s="144"/>
      <c r="R340" s="144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</row>
    <row r="341" spans="2:39" ht="12.75">
      <c r="B341" s="121"/>
      <c r="C341" s="60"/>
      <c r="D341" s="60"/>
      <c r="E341" s="63"/>
      <c r="F341" s="63"/>
      <c r="G341" s="136"/>
      <c r="H341" s="144"/>
      <c r="I341" s="144"/>
      <c r="J341" s="144"/>
      <c r="K341" s="136"/>
      <c r="L341" s="63"/>
      <c r="M341" s="144"/>
      <c r="N341" s="144"/>
      <c r="O341" s="136"/>
      <c r="P341" s="144"/>
      <c r="Q341" s="144"/>
      <c r="R341" s="144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</row>
    <row r="342" spans="2:39" ht="12.75">
      <c r="B342" s="121"/>
      <c r="C342" s="60"/>
      <c r="D342" s="60"/>
      <c r="E342" s="63"/>
      <c r="F342" s="63"/>
      <c r="G342" s="136"/>
      <c r="H342" s="144"/>
      <c r="I342" s="144"/>
      <c r="J342" s="144"/>
      <c r="K342" s="136"/>
      <c r="L342" s="63"/>
      <c r="M342" s="144"/>
      <c r="N342" s="144"/>
      <c r="O342" s="136"/>
      <c r="P342" s="144"/>
      <c r="Q342" s="144"/>
      <c r="R342" s="144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</row>
    <row r="343" spans="2:39" ht="12.75">
      <c r="B343" s="121"/>
      <c r="C343" s="60"/>
      <c r="D343" s="60"/>
      <c r="E343" s="63"/>
      <c r="F343" s="63"/>
      <c r="G343" s="136"/>
      <c r="H343" s="144"/>
      <c r="I343" s="144"/>
      <c r="J343" s="144"/>
      <c r="K343" s="136"/>
      <c r="L343" s="63"/>
      <c r="M343" s="144"/>
      <c r="N343" s="144"/>
      <c r="O343" s="136"/>
      <c r="P343" s="144"/>
      <c r="Q343" s="144"/>
      <c r="R343" s="144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</row>
    <row r="344" spans="2:39" ht="12.75">
      <c r="B344" s="121"/>
      <c r="C344" s="60"/>
      <c r="D344" s="60"/>
      <c r="E344" s="63"/>
      <c r="F344" s="63"/>
      <c r="G344" s="136"/>
      <c r="H344" s="144"/>
      <c r="I344" s="144"/>
      <c r="J344" s="144"/>
      <c r="K344" s="136"/>
      <c r="L344" s="63"/>
      <c r="M344" s="144"/>
      <c r="N344" s="144"/>
      <c r="O344" s="136"/>
      <c r="P344" s="144"/>
      <c r="Q344" s="144"/>
      <c r="R344" s="144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</row>
    <row r="345" spans="2:39" ht="12.75">
      <c r="B345" s="121"/>
      <c r="C345" s="60"/>
      <c r="D345" s="60"/>
      <c r="E345" s="63"/>
      <c r="F345" s="63"/>
      <c r="G345" s="136"/>
      <c r="H345" s="144"/>
      <c r="I345" s="144"/>
      <c r="J345" s="144"/>
      <c r="K345" s="136"/>
      <c r="L345" s="63"/>
      <c r="M345" s="144"/>
      <c r="N345" s="144"/>
      <c r="O345" s="136"/>
      <c r="P345" s="144"/>
      <c r="Q345" s="144"/>
      <c r="R345" s="144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</row>
    <row r="346" spans="2:39" ht="12.75">
      <c r="B346" s="121"/>
      <c r="C346" s="60"/>
      <c r="D346" s="60"/>
      <c r="E346" s="63"/>
      <c r="F346" s="63"/>
      <c r="G346" s="136"/>
      <c r="H346" s="144"/>
      <c r="I346" s="144"/>
      <c r="J346" s="144"/>
      <c r="K346" s="136"/>
      <c r="L346" s="63"/>
      <c r="M346" s="144"/>
      <c r="N346" s="144"/>
      <c r="O346" s="136"/>
      <c r="P346" s="144"/>
      <c r="Q346" s="144"/>
      <c r="R346" s="144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</row>
    <row r="347" spans="2:39" ht="12.75">
      <c r="B347" s="121"/>
      <c r="C347" s="60"/>
      <c r="D347" s="60"/>
      <c r="E347" s="63"/>
      <c r="F347" s="63"/>
      <c r="G347" s="136"/>
      <c r="H347" s="144"/>
      <c r="I347" s="144"/>
      <c r="J347" s="144"/>
      <c r="K347" s="136"/>
      <c r="L347" s="63"/>
      <c r="M347" s="144"/>
      <c r="N347" s="144"/>
      <c r="O347" s="136"/>
      <c r="P347" s="144"/>
      <c r="Q347" s="144"/>
      <c r="R347" s="144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</row>
    <row r="348" spans="2:39" ht="12.75">
      <c r="B348" s="121"/>
      <c r="C348" s="60"/>
      <c r="D348" s="60"/>
      <c r="E348" s="63"/>
      <c r="F348" s="63"/>
      <c r="G348" s="136"/>
      <c r="H348" s="144"/>
      <c r="I348" s="144"/>
      <c r="J348" s="144"/>
      <c r="K348" s="136"/>
      <c r="L348" s="63"/>
      <c r="M348" s="144"/>
      <c r="N348" s="144"/>
      <c r="O348" s="136"/>
      <c r="P348" s="144"/>
      <c r="Q348" s="144"/>
      <c r="R348" s="144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</row>
    <row r="349" spans="2:39" ht="12.75">
      <c r="B349" s="121"/>
      <c r="C349" s="60"/>
      <c r="D349" s="60"/>
      <c r="E349" s="63"/>
      <c r="F349" s="63"/>
      <c r="G349" s="136"/>
      <c r="H349" s="144"/>
      <c r="I349" s="144"/>
      <c r="J349" s="144"/>
      <c r="K349" s="136"/>
      <c r="L349" s="63"/>
      <c r="M349" s="144"/>
      <c r="N349" s="144"/>
      <c r="O349" s="136"/>
      <c r="P349" s="144"/>
      <c r="Q349" s="144"/>
      <c r="R349" s="144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</row>
    <row r="350" spans="2:39" ht="12.75">
      <c r="B350" s="121"/>
      <c r="C350" s="60"/>
      <c r="D350" s="60"/>
      <c r="E350" s="63"/>
      <c r="F350" s="63"/>
      <c r="G350" s="136"/>
      <c r="H350" s="144"/>
      <c r="I350" s="144"/>
      <c r="J350" s="144"/>
      <c r="K350" s="136"/>
      <c r="L350" s="63"/>
      <c r="M350" s="144"/>
      <c r="N350" s="144"/>
      <c r="O350" s="136"/>
      <c r="P350" s="144"/>
      <c r="Q350" s="144"/>
      <c r="R350" s="144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</row>
    <row r="351" spans="2:39" ht="12.75">
      <c r="B351" s="121"/>
      <c r="C351" s="60"/>
      <c r="D351" s="60"/>
      <c r="E351" s="63"/>
      <c r="F351" s="63"/>
      <c r="G351" s="136"/>
      <c r="H351" s="144"/>
      <c r="I351" s="144"/>
      <c r="J351" s="144"/>
      <c r="K351" s="136"/>
      <c r="L351" s="63"/>
      <c r="M351" s="144"/>
      <c r="N351" s="144"/>
      <c r="O351" s="136"/>
      <c r="P351" s="144"/>
      <c r="Q351" s="144"/>
      <c r="R351" s="144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</row>
    <row r="352" spans="2:39" ht="12.75">
      <c r="B352" s="121"/>
      <c r="C352" s="60"/>
      <c r="D352" s="60"/>
      <c r="E352" s="63"/>
      <c r="F352" s="63"/>
      <c r="G352" s="136"/>
      <c r="H352" s="144"/>
      <c r="I352" s="144"/>
      <c r="J352" s="144"/>
      <c r="K352" s="136"/>
      <c r="L352" s="63"/>
      <c r="M352" s="144"/>
      <c r="N352" s="144"/>
      <c r="O352" s="136"/>
      <c r="P352" s="144"/>
      <c r="Q352" s="144"/>
      <c r="R352" s="144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</row>
    <row r="353" spans="2:39" ht="12.75">
      <c r="B353" s="121"/>
      <c r="C353" s="60"/>
      <c r="D353" s="60"/>
      <c r="E353" s="63"/>
      <c r="F353" s="63"/>
      <c r="G353" s="136"/>
      <c r="H353" s="144"/>
      <c r="I353" s="144"/>
      <c r="J353" s="144"/>
      <c r="K353" s="136"/>
      <c r="L353" s="63"/>
      <c r="M353" s="144"/>
      <c r="N353" s="144"/>
      <c r="O353" s="136"/>
      <c r="P353" s="144"/>
      <c r="Q353" s="144"/>
      <c r="R353" s="144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</row>
    <row r="354" spans="2:39" ht="12.75">
      <c r="B354" s="121"/>
      <c r="C354" s="60"/>
      <c r="D354" s="60"/>
      <c r="E354" s="63"/>
      <c r="F354" s="63"/>
      <c r="G354" s="136"/>
      <c r="H354" s="144"/>
      <c r="I354" s="144"/>
      <c r="J354" s="144"/>
      <c r="K354" s="136"/>
      <c r="L354" s="63"/>
      <c r="M354" s="144"/>
      <c r="N354" s="144"/>
      <c r="O354" s="136"/>
      <c r="P354" s="144"/>
      <c r="Q354" s="144"/>
      <c r="R354" s="144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</row>
    <row r="355" spans="2:39" ht="12.75">
      <c r="B355" s="121"/>
      <c r="C355" s="60"/>
      <c r="D355" s="60"/>
      <c r="E355" s="63"/>
      <c r="F355" s="63"/>
      <c r="G355" s="136"/>
      <c r="H355" s="144"/>
      <c r="I355" s="144"/>
      <c r="J355" s="144"/>
      <c r="K355" s="136"/>
      <c r="L355" s="63"/>
      <c r="M355" s="144"/>
      <c r="N355" s="144"/>
      <c r="O355" s="136"/>
      <c r="P355" s="144"/>
      <c r="Q355" s="144"/>
      <c r="R355" s="144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</row>
    <row r="356" spans="2:39" ht="12.75">
      <c r="B356" s="121"/>
      <c r="C356" s="60"/>
      <c r="D356" s="60"/>
      <c r="E356" s="63"/>
      <c r="F356" s="63"/>
      <c r="G356" s="136"/>
      <c r="H356" s="144"/>
      <c r="I356" s="144"/>
      <c r="J356" s="144"/>
      <c r="K356" s="136"/>
      <c r="L356" s="63"/>
      <c r="M356" s="144"/>
      <c r="N356" s="144"/>
      <c r="O356" s="136"/>
      <c r="P356" s="144"/>
      <c r="Q356" s="144"/>
      <c r="R356" s="144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</row>
    <row r="357" spans="2:39" ht="12.75">
      <c r="B357" s="121"/>
      <c r="C357" s="60"/>
      <c r="D357" s="60"/>
      <c r="E357" s="63"/>
      <c r="F357" s="63"/>
      <c r="G357" s="136"/>
      <c r="H357" s="144"/>
      <c r="I357" s="144"/>
      <c r="J357" s="144"/>
      <c r="K357" s="136"/>
      <c r="L357" s="63"/>
      <c r="M357" s="144"/>
      <c r="N357" s="144"/>
      <c r="O357" s="136"/>
      <c r="P357" s="144"/>
      <c r="Q357" s="144"/>
      <c r="R357" s="144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</row>
    <row r="358" spans="2:39" ht="12.75">
      <c r="B358" s="121"/>
      <c r="C358" s="60"/>
      <c r="D358" s="60"/>
      <c r="E358" s="63"/>
      <c r="F358" s="63"/>
      <c r="G358" s="136"/>
      <c r="H358" s="144"/>
      <c r="I358" s="144"/>
      <c r="J358" s="144"/>
      <c r="K358" s="136"/>
      <c r="L358" s="63"/>
      <c r="M358" s="144"/>
      <c r="N358" s="144"/>
      <c r="O358" s="136"/>
      <c r="P358" s="144"/>
      <c r="Q358" s="144"/>
      <c r="R358" s="144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</row>
    <row r="359" spans="2:39" ht="12.75">
      <c r="B359" s="121"/>
      <c r="C359" s="60"/>
      <c r="D359" s="60"/>
      <c r="E359" s="63"/>
      <c r="F359" s="63"/>
      <c r="G359" s="136"/>
      <c r="H359" s="144"/>
      <c r="I359" s="144"/>
      <c r="J359" s="144"/>
      <c r="K359" s="136"/>
      <c r="L359" s="63"/>
      <c r="M359" s="144"/>
      <c r="N359" s="144"/>
      <c r="O359" s="136"/>
      <c r="P359" s="144"/>
      <c r="Q359" s="144"/>
      <c r="R359" s="144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</row>
    <row r="360" spans="2:39" ht="12.75">
      <c r="B360" s="121"/>
      <c r="C360" s="60"/>
      <c r="D360" s="60"/>
      <c r="E360" s="63"/>
      <c r="F360" s="63"/>
      <c r="G360" s="136"/>
      <c r="H360" s="144"/>
      <c r="I360" s="144"/>
      <c r="J360" s="144"/>
      <c r="K360" s="136"/>
      <c r="L360" s="63"/>
      <c r="M360" s="144"/>
      <c r="N360" s="144"/>
      <c r="O360" s="136"/>
      <c r="P360" s="144"/>
      <c r="Q360" s="144"/>
      <c r="R360" s="144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</row>
    <row r="361" spans="2:39" ht="12.75">
      <c r="B361" s="121"/>
      <c r="C361" s="60"/>
      <c r="D361" s="60"/>
      <c r="E361" s="63"/>
      <c r="F361" s="63"/>
      <c r="G361" s="136"/>
      <c r="H361" s="144"/>
      <c r="I361" s="144"/>
      <c r="J361" s="144"/>
      <c r="K361" s="136"/>
      <c r="L361" s="63"/>
      <c r="M361" s="144"/>
      <c r="N361" s="144"/>
      <c r="O361" s="136"/>
      <c r="P361" s="144"/>
      <c r="Q361" s="144"/>
      <c r="R361" s="144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</row>
    <row r="362" spans="2:39" ht="12.75">
      <c r="B362" s="121"/>
      <c r="C362" s="60"/>
      <c r="D362" s="60"/>
      <c r="E362" s="63"/>
      <c r="F362" s="63"/>
      <c r="G362" s="136"/>
      <c r="H362" s="144"/>
      <c r="I362" s="144"/>
      <c r="J362" s="144"/>
      <c r="K362" s="136"/>
      <c r="L362" s="63"/>
      <c r="M362" s="144"/>
      <c r="N362" s="144"/>
      <c r="O362" s="136"/>
      <c r="P362" s="144"/>
      <c r="Q362" s="144"/>
      <c r="R362" s="144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</row>
    <row r="363" spans="2:39" ht="12.75">
      <c r="B363" s="121"/>
      <c r="C363" s="60"/>
      <c r="D363" s="60"/>
      <c r="E363" s="63"/>
      <c r="F363" s="63"/>
      <c r="G363" s="136"/>
      <c r="H363" s="144"/>
      <c r="I363" s="144"/>
      <c r="J363" s="144"/>
      <c r="K363" s="136"/>
      <c r="L363" s="63"/>
      <c r="M363" s="144"/>
      <c r="N363" s="144"/>
      <c r="O363" s="136"/>
      <c r="P363" s="144"/>
      <c r="Q363" s="144"/>
      <c r="R363" s="144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</row>
    <row r="364" spans="2:39" ht="12.75">
      <c r="B364" s="121"/>
      <c r="C364" s="60"/>
      <c r="D364" s="60"/>
      <c r="E364" s="63"/>
      <c r="F364" s="63"/>
      <c r="G364" s="136"/>
      <c r="H364" s="144"/>
      <c r="I364" s="144"/>
      <c r="J364" s="144"/>
      <c r="K364" s="136"/>
      <c r="L364" s="63"/>
      <c r="M364" s="144"/>
      <c r="N364" s="144"/>
      <c r="O364" s="136"/>
      <c r="P364" s="144"/>
      <c r="Q364" s="144"/>
      <c r="R364" s="144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</row>
    <row r="365" spans="2:39" ht="12.75">
      <c r="B365" s="121"/>
      <c r="C365" s="60"/>
      <c r="D365" s="60"/>
      <c r="E365" s="63"/>
      <c r="F365" s="63"/>
      <c r="G365" s="136"/>
      <c r="H365" s="144"/>
      <c r="I365" s="144"/>
      <c r="J365" s="144"/>
      <c r="K365" s="136"/>
      <c r="L365" s="63"/>
      <c r="M365" s="144"/>
      <c r="N365" s="144"/>
      <c r="O365" s="136"/>
      <c r="P365" s="144"/>
      <c r="Q365" s="144"/>
      <c r="R365" s="144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</row>
    <row r="366" spans="2:39" ht="12.75">
      <c r="B366" s="121"/>
      <c r="C366" s="60"/>
      <c r="D366" s="60"/>
      <c r="E366" s="63"/>
      <c r="F366" s="63"/>
      <c r="G366" s="136"/>
      <c r="H366" s="144"/>
      <c r="I366" s="144"/>
      <c r="J366" s="144"/>
      <c r="K366" s="136"/>
      <c r="L366" s="63"/>
      <c r="M366" s="144"/>
      <c r="N366" s="144"/>
      <c r="O366" s="136"/>
      <c r="P366" s="144"/>
      <c r="Q366" s="144"/>
      <c r="R366" s="144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</row>
    <row r="367" spans="2:39" ht="12.75">
      <c r="B367" s="121"/>
      <c r="C367" s="60"/>
      <c r="D367" s="60"/>
      <c r="E367" s="63"/>
      <c r="F367" s="63"/>
      <c r="G367" s="136"/>
      <c r="H367" s="144"/>
      <c r="I367" s="144"/>
      <c r="J367" s="144"/>
      <c r="K367" s="136"/>
      <c r="L367" s="63"/>
      <c r="M367" s="144"/>
      <c r="N367" s="144"/>
      <c r="O367" s="136"/>
      <c r="P367" s="144"/>
      <c r="Q367" s="144"/>
      <c r="R367" s="144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</row>
    <row r="368" spans="2:39" ht="12.75">
      <c r="B368" s="121"/>
      <c r="C368" s="60"/>
      <c r="D368" s="60"/>
      <c r="E368" s="63"/>
      <c r="F368" s="63"/>
      <c r="G368" s="136"/>
      <c r="H368" s="144"/>
      <c r="I368" s="144"/>
      <c r="J368" s="144"/>
      <c r="K368" s="136"/>
      <c r="L368" s="63"/>
      <c r="M368" s="144"/>
      <c r="N368" s="144"/>
      <c r="O368" s="136"/>
      <c r="P368" s="144"/>
      <c r="Q368" s="144"/>
      <c r="R368" s="144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</row>
    <row r="369" spans="2:39" ht="12.75">
      <c r="B369" s="121"/>
      <c r="C369" s="60"/>
      <c r="D369" s="60"/>
      <c r="E369" s="63"/>
      <c r="F369" s="63"/>
      <c r="G369" s="136"/>
      <c r="H369" s="144"/>
      <c r="I369" s="144"/>
      <c r="J369" s="144"/>
      <c r="K369" s="136"/>
      <c r="L369" s="63"/>
      <c r="M369" s="144"/>
      <c r="N369" s="144"/>
      <c r="O369" s="136"/>
      <c r="P369" s="144"/>
      <c r="Q369" s="144"/>
      <c r="R369" s="144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</row>
    <row r="370" spans="2:39" ht="12.75">
      <c r="B370" s="121"/>
      <c r="C370" s="60"/>
      <c r="D370" s="60"/>
      <c r="E370" s="63"/>
      <c r="F370" s="63"/>
      <c r="G370" s="136"/>
      <c r="H370" s="144"/>
      <c r="I370" s="144"/>
      <c r="J370" s="144"/>
      <c r="K370" s="136"/>
      <c r="L370" s="63"/>
      <c r="M370" s="144"/>
      <c r="N370" s="144"/>
      <c r="O370" s="136"/>
      <c r="P370" s="144"/>
      <c r="Q370" s="144"/>
      <c r="R370" s="144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</row>
    <row r="371" spans="2:39" ht="12.75">
      <c r="B371" s="121"/>
      <c r="C371" s="60"/>
      <c r="D371" s="60"/>
      <c r="E371" s="63"/>
      <c r="F371" s="63"/>
      <c r="G371" s="136"/>
      <c r="H371" s="144"/>
      <c r="I371" s="144"/>
      <c r="J371" s="144"/>
      <c r="K371" s="136"/>
      <c r="L371" s="63"/>
      <c r="M371" s="144"/>
      <c r="N371" s="144"/>
      <c r="O371" s="136"/>
      <c r="P371" s="144"/>
      <c r="Q371" s="144"/>
      <c r="R371" s="144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</row>
    <row r="372" spans="2:39" ht="12.75">
      <c r="B372" s="121"/>
      <c r="C372" s="60"/>
      <c r="D372" s="60"/>
      <c r="E372" s="63"/>
      <c r="F372" s="63"/>
      <c r="G372" s="136"/>
      <c r="H372" s="144"/>
      <c r="I372" s="144"/>
      <c r="J372" s="144"/>
      <c r="K372" s="136"/>
      <c r="L372" s="63"/>
      <c r="M372" s="144"/>
      <c r="N372" s="144"/>
      <c r="O372" s="136"/>
      <c r="P372" s="144"/>
      <c r="Q372" s="144"/>
      <c r="R372" s="144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</row>
    <row r="373" spans="2:39" ht="12.75">
      <c r="B373" s="121"/>
      <c r="C373" s="60"/>
      <c r="D373" s="60"/>
      <c r="E373" s="63"/>
      <c r="F373" s="63"/>
      <c r="G373" s="136"/>
      <c r="H373" s="144"/>
      <c r="I373" s="144"/>
      <c r="J373" s="144"/>
      <c r="K373" s="136"/>
      <c r="L373" s="63"/>
      <c r="M373" s="144"/>
      <c r="N373" s="144"/>
      <c r="O373" s="136"/>
      <c r="P373" s="144"/>
      <c r="Q373" s="144"/>
      <c r="R373" s="144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</row>
    <row r="374" spans="2:39" ht="12.75">
      <c r="B374" s="121"/>
      <c r="C374" s="60"/>
      <c r="D374" s="60"/>
      <c r="E374" s="63"/>
      <c r="F374" s="63"/>
      <c r="G374" s="136"/>
      <c r="H374" s="144"/>
      <c r="I374" s="144"/>
      <c r="J374" s="144"/>
      <c r="K374" s="136"/>
      <c r="L374" s="63"/>
      <c r="M374" s="144"/>
      <c r="N374" s="144"/>
      <c r="O374" s="136"/>
      <c r="P374" s="144"/>
      <c r="Q374" s="144"/>
      <c r="R374" s="144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</row>
    <row r="375" spans="2:39" ht="12.75">
      <c r="B375" s="121"/>
      <c r="C375" s="60"/>
      <c r="D375" s="60"/>
      <c r="E375" s="63"/>
      <c r="F375" s="63"/>
      <c r="G375" s="136"/>
      <c r="H375" s="144"/>
      <c r="I375" s="144"/>
      <c r="J375" s="144"/>
      <c r="K375" s="136"/>
      <c r="L375" s="63"/>
      <c r="M375" s="144"/>
      <c r="N375" s="144"/>
      <c r="O375" s="136"/>
      <c r="P375" s="144"/>
      <c r="Q375" s="144"/>
      <c r="R375" s="144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</row>
    <row r="376" spans="2:39" ht="12.75">
      <c r="B376" s="121"/>
      <c r="C376" s="60"/>
      <c r="D376" s="60"/>
      <c r="E376" s="63"/>
      <c r="F376" s="63"/>
      <c r="G376" s="136"/>
      <c r="H376" s="144"/>
      <c r="I376" s="144"/>
      <c r="J376" s="144"/>
      <c r="K376" s="136"/>
      <c r="L376" s="63"/>
      <c r="M376" s="144"/>
      <c r="N376" s="144"/>
      <c r="O376" s="136"/>
      <c r="P376" s="144"/>
      <c r="Q376" s="144"/>
      <c r="R376" s="144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</row>
    <row r="377" spans="2:39" ht="12.75">
      <c r="B377" s="121"/>
      <c r="C377" s="60"/>
      <c r="D377" s="60"/>
      <c r="E377" s="63"/>
      <c r="F377" s="63"/>
      <c r="G377" s="136"/>
      <c r="H377" s="144"/>
      <c r="I377" s="144"/>
      <c r="J377" s="144"/>
      <c r="K377" s="136"/>
      <c r="L377" s="63"/>
      <c r="M377" s="144"/>
      <c r="N377" s="144"/>
      <c r="O377" s="136"/>
      <c r="P377" s="144"/>
      <c r="Q377" s="144"/>
      <c r="R377" s="144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</row>
    <row r="378" spans="2:39" ht="12.75">
      <c r="B378" s="121"/>
      <c r="C378" s="60"/>
      <c r="D378" s="60"/>
      <c r="E378" s="63"/>
      <c r="F378" s="63"/>
      <c r="G378" s="136"/>
      <c r="H378" s="144"/>
      <c r="I378" s="144"/>
      <c r="J378" s="144"/>
      <c r="K378" s="136"/>
      <c r="L378" s="63"/>
      <c r="M378" s="144"/>
      <c r="N378" s="144"/>
      <c r="O378" s="136"/>
      <c r="P378" s="144"/>
      <c r="Q378" s="144"/>
      <c r="R378" s="144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</row>
    <row r="379" spans="2:39" ht="12.75">
      <c r="B379" s="121"/>
      <c r="C379" s="60"/>
      <c r="D379" s="60"/>
      <c r="E379" s="63"/>
      <c r="F379" s="63"/>
      <c r="G379" s="136"/>
      <c r="H379" s="144"/>
      <c r="I379" s="144"/>
      <c r="J379" s="144"/>
      <c r="K379" s="136"/>
      <c r="L379" s="63"/>
      <c r="M379" s="144"/>
      <c r="N379" s="144"/>
      <c r="O379" s="136"/>
      <c r="P379" s="144"/>
      <c r="Q379" s="144"/>
      <c r="R379" s="144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</row>
    <row r="380" spans="2:39" ht="12.75">
      <c r="B380" s="121"/>
      <c r="C380" s="60"/>
      <c r="D380" s="60"/>
      <c r="E380" s="63"/>
      <c r="F380" s="63"/>
      <c r="G380" s="136"/>
      <c r="H380" s="144"/>
      <c r="I380" s="144"/>
      <c r="J380" s="144"/>
      <c r="K380" s="136"/>
      <c r="L380" s="63"/>
      <c r="M380" s="144"/>
      <c r="N380" s="144"/>
      <c r="O380" s="136"/>
      <c r="P380" s="144"/>
      <c r="Q380" s="144"/>
      <c r="R380" s="144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</row>
    <row r="381" spans="2:39" ht="12.75">
      <c r="B381" s="121"/>
      <c r="C381" s="60"/>
      <c r="D381" s="60"/>
      <c r="E381" s="63"/>
      <c r="F381" s="63"/>
      <c r="G381" s="136"/>
      <c r="H381" s="144"/>
      <c r="I381" s="144"/>
      <c r="J381" s="144"/>
      <c r="K381" s="136"/>
      <c r="L381" s="63"/>
      <c r="M381" s="144"/>
      <c r="N381" s="144"/>
      <c r="O381" s="136"/>
      <c r="P381" s="144"/>
      <c r="Q381" s="144"/>
      <c r="R381" s="144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</row>
    <row r="382" spans="2:39" ht="12.75">
      <c r="B382" s="121"/>
      <c r="C382" s="60"/>
      <c r="D382" s="60"/>
      <c r="E382" s="63"/>
      <c r="F382" s="63"/>
      <c r="G382" s="136"/>
      <c r="H382" s="144"/>
      <c r="I382" s="144"/>
      <c r="J382" s="144"/>
      <c r="K382" s="136"/>
      <c r="L382" s="63"/>
      <c r="M382" s="144"/>
      <c r="N382" s="144"/>
      <c r="O382" s="136"/>
      <c r="P382" s="144"/>
      <c r="Q382" s="144"/>
      <c r="R382" s="144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</row>
    <row r="383" spans="2:39" ht="12.75">
      <c r="B383" s="121"/>
      <c r="C383" s="60"/>
      <c r="D383" s="60"/>
      <c r="E383" s="63"/>
      <c r="F383" s="63"/>
      <c r="G383" s="136"/>
      <c r="H383" s="144"/>
      <c r="I383" s="144"/>
      <c r="J383" s="144"/>
      <c r="K383" s="136"/>
      <c r="L383" s="63"/>
      <c r="M383" s="144"/>
      <c r="N383" s="144"/>
      <c r="O383" s="136"/>
      <c r="P383" s="144"/>
      <c r="Q383" s="144"/>
      <c r="R383" s="144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</row>
    <row r="384" spans="2:39" ht="12.75">
      <c r="B384" s="121"/>
      <c r="C384" s="60"/>
      <c r="D384" s="60"/>
      <c r="E384" s="63"/>
      <c r="F384" s="63"/>
      <c r="G384" s="136"/>
      <c r="H384" s="144"/>
      <c r="I384" s="144"/>
      <c r="J384" s="144"/>
      <c r="K384" s="136"/>
      <c r="L384" s="63"/>
      <c r="M384" s="144"/>
      <c r="N384" s="144"/>
      <c r="O384" s="136"/>
      <c r="P384" s="144"/>
      <c r="Q384" s="144"/>
      <c r="R384" s="144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</row>
    <row r="385" spans="2:39" ht="12.75">
      <c r="B385" s="121"/>
      <c r="C385" s="60"/>
      <c r="D385" s="60"/>
      <c r="E385" s="63"/>
      <c r="F385" s="63"/>
      <c r="G385" s="136"/>
      <c r="H385" s="144"/>
      <c r="I385" s="144"/>
      <c r="J385" s="144"/>
      <c r="K385" s="136"/>
      <c r="L385" s="63"/>
      <c r="M385" s="144"/>
      <c r="N385" s="144"/>
      <c r="O385" s="136"/>
      <c r="P385" s="144"/>
      <c r="Q385" s="144"/>
      <c r="R385" s="144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</row>
    <row r="386" spans="2:39" ht="12.75">
      <c r="B386" s="121"/>
      <c r="C386" s="60"/>
      <c r="D386" s="60"/>
      <c r="E386" s="63"/>
      <c r="F386" s="63"/>
      <c r="G386" s="136"/>
      <c r="H386" s="144"/>
      <c r="I386" s="144"/>
      <c r="J386" s="144"/>
      <c r="K386" s="136"/>
      <c r="L386" s="63"/>
      <c r="M386" s="144"/>
      <c r="N386" s="144"/>
      <c r="O386" s="136"/>
      <c r="P386" s="144"/>
      <c r="Q386" s="144"/>
      <c r="R386" s="144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</row>
    <row r="387" spans="2:39" ht="12.75">
      <c r="B387" s="121"/>
      <c r="C387" s="60"/>
      <c r="D387" s="60"/>
      <c r="E387" s="63"/>
      <c r="F387" s="63"/>
      <c r="G387" s="136"/>
      <c r="H387" s="144"/>
      <c r="I387" s="144"/>
      <c r="J387" s="144"/>
      <c r="K387" s="136"/>
      <c r="L387" s="63"/>
      <c r="M387" s="144"/>
      <c r="N387" s="144"/>
      <c r="O387" s="136"/>
      <c r="P387" s="144"/>
      <c r="Q387" s="144"/>
      <c r="R387" s="144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</row>
    <row r="388" spans="2:39" ht="12.75">
      <c r="B388" s="121"/>
      <c r="C388" s="60"/>
      <c r="D388" s="60"/>
      <c r="E388" s="63"/>
      <c r="F388" s="63"/>
      <c r="G388" s="136"/>
      <c r="H388" s="144"/>
      <c r="I388" s="144"/>
      <c r="J388" s="144"/>
      <c r="K388" s="136"/>
      <c r="L388" s="63"/>
      <c r="M388" s="144"/>
      <c r="N388" s="144"/>
      <c r="O388" s="136"/>
      <c r="P388" s="144"/>
      <c r="Q388" s="144"/>
      <c r="R388" s="144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</row>
    <row r="389" spans="2:39" ht="12.75">
      <c r="B389" s="121"/>
      <c r="C389" s="60"/>
      <c r="D389" s="60"/>
      <c r="E389" s="63"/>
      <c r="F389" s="63"/>
      <c r="G389" s="136"/>
      <c r="H389" s="144"/>
      <c r="I389" s="144"/>
      <c r="J389" s="144"/>
      <c r="K389" s="136"/>
      <c r="L389" s="63"/>
      <c r="M389" s="144"/>
      <c r="N389" s="144"/>
      <c r="O389" s="136"/>
      <c r="P389" s="144"/>
      <c r="Q389" s="144"/>
      <c r="R389" s="144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</row>
    <row r="390" spans="2:39" ht="12.75">
      <c r="B390" s="121"/>
      <c r="C390" s="60"/>
      <c r="D390" s="60"/>
      <c r="E390" s="63"/>
      <c r="F390" s="63"/>
      <c r="G390" s="136"/>
      <c r="H390" s="144"/>
      <c r="I390" s="144"/>
      <c r="J390" s="144"/>
      <c r="K390" s="136"/>
      <c r="L390" s="63"/>
      <c r="M390" s="144"/>
      <c r="N390" s="144"/>
      <c r="O390" s="136"/>
      <c r="P390" s="144"/>
      <c r="Q390" s="144"/>
      <c r="R390" s="144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</row>
    <row r="391" spans="2:39" ht="12.75">
      <c r="B391" s="121"/>
      <c r="C391" s="60"/>
      <c r="D391" s="60"/>
      <c r="E391" s="63"/>
      <c r="F391" s="63"/>
      <c r="G391" s="136"/>
      <c r="H391" s="144"/>
      <c r="I391" s="144"/>
      <c r="J391" s="144"/>
      <c r="K391" s="136"/>
      <c r="L391" s="63"/>
      <c r="M391" s="144"/>
      <c r="N391" s="144"/>
      <c r="O391" s="136"/>
      <c r="P391" s="144"/>
      <c r="Q391" s="144"/>
      <c r="R391" s="144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</row>
    <row r="392" spans="2:39" ht="12.75">
      <c r="B392" s="121"/>
      <c r="C392" s="60"/>
      <c r="D392" s="60"/>
      <c r="E392" s="63"/>
      <c r="F392" s="63"/>
      <c r="G392" s="136"/>
      <c r="H392" s="144"/>
      <c r="I392" s="144"/>
      <c r="J392" s="144"/>
      <c r="K392" s="136"/>
      <c r="L392" s="63"/>
      <c r="M392" s="144"/>
      <c r="N392" s="144"/>
      <c r="O392" s="136"/>
      <c r="P392" s="144"/>
      <c r="Q392" s="144"/>
      <c r="R392" s="144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</row>
    <row r="393" spans="2:39" ht="12.75">
      <c r="B393" s="121"/>
      <c r="C393" s="60"/>
      <c r="D393" s="60"/>
      <c r="E393" s="63"/>
      <c r="F393" s="63"/>
      <c r="G393" s="136"/>
      <c r="H393" s="144"/>
      <c r="I393" s="144"/>
      <c r="J393" s="144"/>
      <c r="K393" s="136"/>
      <c r="L393" s="63"/>
      <c r="M393" s="144"/>
      <c r="N393" s="144"/>
      <c r="O393" s="136"/>
      <c r="P393" s="144"/>
      <c r="Q393" s="144"/>
      <c r="R393" s="144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</row>
    <row r="394" spans="2:39" ht="12.75">
      <c r="B394" s="121"/>
      <c r="C394" s="60"/>
      <c r="D394" s="60"/>
      <c r="E394" s="63"/>
      <c r="F394" s="63"/>
      <c r="G394" s="136"/>
      <c r="H394" s="144"/>
      <c r="I394" s="144"/>
      <c r="J394" s="144"/>
      <c r="K394" s="136"/>
      <c r="L394" s="63"/>
      <c r="M394" s="144"/>
      <c r="N394" s="144"/>
      <c r="O394" s="136"/>
      <c r="P394" s="144"/>
      <c r="Q394" s="144"/>
      <c r="R394" s="144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</row>
    <row r="395" spans="2:39" ht="12.75">
      <c r="B395" s="121"/>
      <c r="C395" s="60"/>
      <c r="D395" s="60"/>
      <c r="E395" s="63"/>
      <c r="F395" s="63"/>
      <c r="G395" s="136"/>
      <c r="H395" s="144"/>
      <c r="I395" s="144"/>
      <c r="J395" s="144"/>
      <c r="K395" s="136"/>
      <c r="L395" s="63"/>
      <c r="M395" s="144"/>
      <c r="N395" s="144"/>
      <c r="O395" s="136"/>
      <c r="P395" s="144"/>
      <c r="Q395" s="144"/>
      <c r="R395" s="144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</row>
    <row r="396" spans="2:39" ht="12.75">
      <c r="B396" s="121"/>
      <c r="C396" s="60"/>
      <c r="D396" s="60"/>
      <c r="E396" s="63"/>
      <c r="F396" s="63"/>
      <c r="G396" s="136"/>
      <c r="H396" s="144"/>
      <c r="I396" s="144"/>
      <c r="J396" s="144"/>
      <c r="K396" s="136"/>
      <c r="L396" s="63"/>
      <c r="M396" s="144"/>
      <c r="N396" s="144"/>
      <c r="O396" s="136"/>
      <c r="P396" s="144"/>
      <c r="Q396" s="144"/>
      <c r="R396" s="144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</row>
    <row r="397" spans="2:39" ht="12.75">
      <c r="B397" s="121"/>
      <c r="C397" s="60"/>
      <c r="D397" s="60"/>
      <c r="E397" s="63"/>
      <c r="F397" s="63"/>
      <c r="G397" s="136"/>
      <c r="H397" s="144"/>
      <c r="I397" s="144"/>
      <c r="J397" s="144"/>
      <c r="K397" s="136"/>
      <c r="L397" s="63"/>
      <c r="M397" s="144"/>
      <c r="N397" s="144"/>
      <c r="O397" s="136"/>
      <c r="P397" s="144"/>
      <c r="Q397" s="144"/>
      <c r="R397" s="144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</row>
    <row r="398" spans="2:39" ht="12.75">
      <c r="B398" s="121"/>
      <c r="C398" s="60"/>
      <c r="D398" s="60"/>
      <c r="E398" s="63"/>
      <c r="F398" s="63"/>
      <c r="G398" s="136"/>
      <c r="H398" s="144"/>
      <c r="I398" s="144"/>
      <c r="J398" s="144"/>
      <c r="K398" s="136"/>
      <c r="L398" s="63"/>
      <c r="M398" s="144"/>
      <c r="N398" s="144"/>
      <c r="O398" s="136"/>
      <c r="P398" s="144"/>
      <c r="Q398" s="144"/>
      <c r="R398" s="144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</row>
    <row r="399" spans="2:39" ht="12.75">
      <c r="B399" s="121"/>
      <c r="C399" s="60"/>
      <c r="D399" s="60"/>
      <c r="E399" s="63"/>
      <c r="F399" s="63"/>
      <c r="G399" s="136"/>
      <c r="H399" s="144"/>
      <c r="I399" s="144"/>
      <c r="J399" s="144"/>
      <c r="K399" s="136"/>
      <c r="L399" s="63"/>
      <c r="M399" s="144"/>
      <c r="N399" s="144"/>
      <c r="O399" s="136"/>
      <c r="P399" s="144"/>
      <c r="Q399" s="144"/>
      <c r="R399" s="144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</row>
    <row r="400" spans="2:39" ht="12.75">
      <c r="B400" s="121"/>
      <c r="C400" s="60"/>
      <c r="D400" s="60"/>
      <c r="E400" s="63"/>
      <c r="F400" s="63"/>
      <c r="G400" s="136"/>
      <c r="H400" s="144"/>
      <c r="I400" s="144"/>
      <c r="J400" s="144"/>
      <c r="K400" s="136"/>
      <c r="L400" s="63"/>
      <c r="M400" s="144"/>
      <c r="N400" s="144"/>
      <c r="O400" s="136"/>
      <c r="P400" s="144"/>
      <c r="Q400" s="144"/>
      <c r="R400" s="144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</row>
    <row r="401" spans="2:39" ht="12.75">
      <c r="B401" s="121"/>
      <c r="C401" s="60"/>
      <c r="D401" s="60"/>
      <c r="E401" s="63"/>
      <c r="F401" s="63"/>
      <c r="G401" s="136"/>
      <c r="H401" s="144"/>
      <c r="I401" s="144"/>
      <c r="J401" s="144"/>
      <c r="K401" s="136"/>
      <c r="L401" s="63"/>
      <c r="M401" s="144"/>
      <c r="N401" s="144"/>
      <c r="O401" s="136"/>
      <c r="P401" s="144"/>
      <c r="Q401" s="144"/>
      <c r="R401" s="144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</row>
    <row r="402" spans="2:39" ht="12.75">
      <c r="B402" s="121"/>
      <c r="C402" s="60"/>
      <c r="D402" s="60"/>
      <c r="E402" s="63"/>
      <c r="F402" s="63"/>
      <c r="G402" s="136"/>
      <c r="H402" s="144"/>
      <c r="I402" s="144"/>
      <c r="J402" s="144"/>
      <c r="K402" s="136"/>
      <c r="L402" s="63"/>
      <c r="M402" s="144"/>
      <c r="N402" s="144"/>
      <c r="O402" s="136"/>
      <c r="P402" s="144"/>
      <c r="Q402" s="144"/>
      <c r="R402" s="144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</row>
    <row r="403" spans="2:39" ht="12.75">
      <c r="B403" s="121"/>
      <c r="C403" s="60"/>
      <c r="D403" s="60"/>
      <c r="E403" s="63"/>
      <c r="F403" s="63"/>
      <c r="G403" s="136"/>
      <c r="H403" s="144"/>
      <c r="I403" s="144"/>
      <c r="J403" s="144"/>
      <c r="K403" s="136"/>
      <c r="L403" s="63"/>
      <c r="M403" s="144"/>
      <c r="N403" s="144"/>
      <c r="O403" s="136"/>
      <c r="P403" s="144"/>
      <c r="Q403" s="144"/>
      <c r="R403" s="144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</row>
    <row r="404" spans="2:39" ht="12.75">
      <c r="B404" s="121"/>
      <c r="C404" s="60"/>
      <c r="D404" s="60"/>
      <c r="E404" s="63"/>
      <c r="F404" s="63"/>
      <c r="G404" s="136"/>
      <c r="H404" s="144"/>
      <c r="I404" s="144"/>
      <c r="J404" s="144"/>
      <c r="K404" s="136"/>
      <c r="L404" s="63"/>
      <c r="M404" s="144"/>
      <c r="N404" s="144"/>
      <c r="O404" s="136"/>
      <c r="P404" s="144"/>
      <c r="Q404" s="144"/>
      <c r="R404" s="144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</row>
    <row r="405" spans="2:39" ht="12.75">
      <c r="B405" s="121"/>
      <c r="C405" s="60"/>
      <c r="D405" s="60"/>
      <c r="E405" s="63"/>
      <c r="F405" s="63"/>
      <c r="G405" s="136"/>
      <c r="H405" s="144"/>
      <c r="I405" s="144"/>
      <c r="J405" s="144"/>
      <c r="K405" s="136"/>
      <c r="L405" s="63"/>
      <c r="M405" s="144"/>
      <c r="N405" s="144"/>
      <c r="O405" s="136"/>
      <c r="P405" s="144"/>
      <c r="Q405" s="144"/>
      <c r="R405" s="144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</row>
    <row r="406" spans="2:39" ht="12.75">
      <c r="B406" s="121"/>
      <c r="C406" s="60"/>
      <c r="D406" s="60"/>
      <c r="E406" s="63"/>
      <c r="F406" s="63"/>
      <c r="G406" s="136"/>
      <c r="H406" s="144"/>
      <c r="I406" s="144"/>
      <c r="J406" s="144"/>
      <c r="K406" s="136"/>
      <c r="L406" s="63"/>
      <c r="M406" s="144"/>
      <c r="N406" s="144"/>
      <c r="O406" s="136"/>
      <c r="P406" s="144"/>
      <c r="Q406" s="144"/>
      <c r="R406" s="144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</row>
    <row r="407" spans="2:39" ht="12.75">
      <c r="B407" s="121"/>
      <c r="C407" s="60"/>
      <c r="D407" s="60"/>
      <c r="E407" s="63"/>
      <c r="F407" s="63"/>
      <c r="G407" s="136"/>
      <c r="H407" s="144"/>
      <c r="I407" s="144"/>
      <c r="J407" s="144"/>
      <c r="K407" s="136"/>
      <c r="L407" s="63"/>
      <c r="M407" s="144"/>
      <c r="N407" s="144"/>
      <c r="O407" s="136"/>
      <c r="P407" s="144"/>
      <c r="Q407" s="144"/>
      <c r="R407" s="144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</row>
    <row r="408" spans="2:39" ht="12.75">
      <c r="B408" s="121"/>
      <c r="C408" s="60"/>
      <c r="D408" s="60"/>
      <c r="E408" s="63"/>
      <c r="F408" s="63"/>
      <c r="G408" s="136"/>
      <c r="H408" s="144"/>
      <c r="I408" s="144"/>
      <c r="J408" s="144"/>
      <c r="K408" s="136"/>
      <c r="L408" s="63"/>
      <c r="M408" s="144"/>
      <c r="N408" s="144"/>
      <c r="O408" s="136"/>
      <c r="P408" s="144"/>
      <c r="Q408" s="144"/>
      <c r="R408" s="144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</row>
    <row r="409" spans="2:39" ht="12.75">
      <c r="B409" s="121"/>
      <c r="C409" s="60"/>
      <c r="D409" s="60"/>
      <c r="E409" s="63"/>
      <c r="F409" s="63"/>
      <c r="G409" s="136"/>
      <c r="H409" s="144"/>
      <c r="I409" s="144"/>
      <c r="J409" s="144"/>
      <c r="K409" s="136"/>
      <c r="L409" s="63"/>
      <c r="M409" s="144"/>
      <c r="N409" s="144"/>
      <c r="O409" s="136"/>
      <c r="P409" s="144"/>
      <c r="Q409" s="144"/>
      <c r="R409" s="144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</row>
    <row r="410" spans="2:39" ht="12.75">
      <c r="B410" s="121"/>
      <c r="C410" s="60"/>
      <c r="D410" s="60"/>
      <c r="E410" s="63"/>
      <c r="F410" s="63"/>
      <c r="G410" s="136"/>
      <c r="H410" s="144"/>
      <c r="I410" s="144"/>
      <c r="J410" s="144"/>
      <c r="K410" s="136"/>
      <c r="L410" s="63"/>
      <c r="M410" s="144"/>
      <c r="N410" s="144"/>
      <c r="O410" s="136"/>
      <c r="P410" s="144"/>
      <c r="Q410" s="144"/>
      <c r="R410" s="144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</row>
    <row r="411" spans="2:39" ht="12.75">
      <c r="B411" s="121"/>
      <c r="C411" s="60"/>
      <c r="D411" s="60"/>
      <c r="E411" s="63"/>
      <c r="F411" s="63"/>
      <c r="G411" s="136"/>
      <c r="H411" s="144"/>
      <c r="I411" s="144"/>
      <c r="J411" s="144"/>
      <c r="K411" s="136"/>
      <c r="L411" s="63"/>
      <c r="M411" s="144"/>
      <c r="N411" s="144"/>
      <c r="O411" s="136"/>
      <c r="P411" s="144"/>
      <c r="Q411" s="144"/>
      <c r="R411" s="144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</row>
    <row r="412" spans="2:39" ht="12.75">
      <c r="B412" s="121"/>
      <c r="C412" s="60"/>
      <c r="D412" s="60"/>
      <c r="E412" s="63"/>
      <c r="F412" s="63"/>
      <c r="G412" s="136"/>
      <c r="H412" s="144"/>
      <c r="I412" s="144"/>
      <c r="J412" s="144"/>
      <c r="K412" s="136"/>
      <c r="L412" s="63"/>
      <c r="M412" s="144"/>
      <c r="N412" s="144"/>
      <c r="O412" s="136"/>
      <c r="P412" s="144"/>
      <c r="Q412" s="144"/>
      <c r="R412" s="144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</row>
    <row r="413" spans="2:39" ht="12.75">
      <c r="B413" s="121"/>
      <c r="C413" s="60"/>
      <c r="D413" s="60"/>
      <c r="E413" s="63"/>
      <c r="F413" s="63"/>
      <c r="G413" s="136"/>
      <c r="H413" s="144"/>
      <c r="I413" s="144"/>
      <c r="J413" s="144"/>
      <c r="K413" s="136"/>
      <c r="L413" s="63"/>
      <c r="M413" s="144"/>
      <c r="N413" s="144"/>
      <c r="O413" s="136"/>
      <c r="P413" s="144"/>
      <c r="Q413" s="144"/>
      <c r="R413" s="144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</row>
    <row r="414" spans="2:39" ht="12.75">
      <c r="B414" s="121"/>
      <c r="C414" s="60"/>
      <c r="D414" s="60"/>
      <c r="E414" s="63"/>
      <c r="F414" s="63"/>
      <c r="G414" s="136"/>
      <c r="H414" s="144"/>
      <c r="I414" s="144"/>
      <c r="J414" s="144"/>
      <c r="K414" s="136"/>
      <c r="L414" s="63"/>
      <c r="M414" s="144"/>
      <c r="N414" s="144"/>
      <c r="O414" s="136"/>
      <c r="P414" s="144"/>
      <c r="Q414" s="144"/>
      <c r="R414" s="144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</row>
    <row r="415" spans="2:39" ht="12.75">
      <c r="B415" s="121"/>
      <c r="C415" s="60"/>
      <c r="D415" s="60"/>
      <c r="E415" s="63"/>
      <c r="F415" s="63"/>
      <c r="G415" s="136"/>
      <c r="H415" s="144"/>
      <c r="I415" s="144"/>
      <c r="J415" s="144"/>
      <c r="K415" s="136"/>
      <c r="L415" s="63"/>
      <c r="M415" s="144"/>
      <c r="N415" s="144"/>
      <c r="O415" s="136"/>
      <c r="P415" s="144"/>
      <c r="Q415" s="144"/>
      <c r="R415" s="144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</row>
    <row r="416" spans="2:39" ht="12.75">
      <c r="B416" s="121"/>
      <c r="C416" s="60"/>
      <c r="D416" s="60"/>
      <c r="E416" s="63"/>
      <c r="F416" s="63"/>
      <c r="G416" s="136"/>
      <c r="H416" s="144"/>
      <c r="I416" s="144"/>
      <c r="J416" s="144"/>
      <c r="K416" s="136"/>
      <c r="L416" s="63"/>
      <c r="M416" s="144"/>
      <c r="N416" s="144"/>
      <c r="O416" s="136"/>
      <c r="P416" s="144"/>
      <c r="Q416" s="144"/>
      <c r="R416" s="144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</row>
    <row r="417" spans="2:39" ht="12.75">
      <c r="B417" s="121"/>
      <c r="C417" s="60"/>
      <c r="D417" s="60"/>
      <c r="E417" s="63"/>
      <c r="F417" s="63"/>
      <c r="G417" s="136"/>
      <c r="H417" s="144"/>
      <c r="I417" s="144"/>
      <c r="J417" s="144"/>
      <c r="K417" s="136"/>
      <c r="L417" s="63"/>
      <c r="M417" s="144"/>
      <c r="N417" s="144"/>
      <c r="O417" s="136"/>
      <c r="P417" s="144"/>
      <c r="Q417" s="144"/>
      <c r="R417" s="144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</row>
    <row r="418" spans="2:39" ht="12.75">
      <c r="B418" s="121"/>
      <c r="C418" s="60"/>
      <c r="D418" s="60"/>
      <c r="E418" s="63"/>
      <c r="F418" s="63"/>
      <c r="G418" s="136"/>
      <c r="H418" s="144"/>
      <c r="I418" s="144"/>
      <c r="J418" s="144"/>
      <c r="K418" s="136"/>
      <c r="L418" s="63"/>
      <c r="M418" s="144"/>
      <c r="N418" s="144"/>
      <c r="O418" s="136"/>
      <c r="P418" s="144"/>
      <c r="Q418" s="144"/>
      <c r="R418" s="144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</row>
    <row r="419" spans="2:39" ht="12.75">
      <c r="B419" s="121"/>
      <c r="C419" s="60"/>
      <c r="D419" s="60"/>
      <c r="E419" s="63"/>
      <c r="F419" s="63"/>
      <c r="G419" s="136"/>
      <c r="H419" s="144"/>
      <c r="I419" s="144"/>
      <c r="J419" s="144"/>
      <c r="K419" s="136"/>
      <c r="L419" s="63"/>
      <c r="M419" s="144"/>
      <c r="N419" s="144"/>
      <c r="O419" s="136"/>
      <c r="P419" s="144"/>
      <c r="Q419" s="144"/>
      <c r="R419" s="144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</row>
    <row r="420" spans="2:39" ht="12.75">
      <c r="B420" s="121"/>
      <c r="C420" s="60"/>
      <c r="D420" s="60"/>
      <c r="E420" s="63"/>
      <c r="F420" s="63"/>
      <c r="G420" s="136"/>
      <c r="H420" s="144"/>
      <c r="I420" s="144"/>
      <c r="J420" s="144"/>
      <c r="K420" s="136"/>
      <c r="L420" s="63"/>
      <c r="M420" s="144"/>
      <c r="N420" s="144"/>
      <c r="O420" s="136"/>
      <c r="P420" s="144"/>
      <c r="Q420" s="144"/>
      <c r="R420" s="144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</row>
    <row r="421" spans="2:39" ht="12.75">
      <c r="B421" s="121"/>
      <c r="C421" s="60"/>
      <c r="D421" s="60"/>
      <c r="E421" s="63"/>
      <c r="F421" s="63"/>
      <c r="G421" s="136"/>
      <c r="H421" s="144"/>
      <c r="I421" s="144"/>
      <c r="J421" s="144"/>
      <c r="K421" s="136"/>
      <c r="L421" s="63"/>
      <c r="M421" s="144"/>
      <c r="N421" s="144"/>
      <c r="O421" s="136"/>
      <c r="P421" s="144"/>
      <c r="Q421" s="144"/>
      <c r="R421" s="144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</row>
  </sheetData>
  <mergeCells count="518">
    <mergeCell ref="E226:E227"/>
    <mergeCell ref="E214:E215"/>
    <mergeCell ref="F214:F215"/>
    <mergeCell ref="E218:E219"/>
    <mergeCell ref="F218:F219"/>
    <mergeCell ref="E216:E217"/>
    <mergeCell ref="F216:F217"/>
    <mergeCell ref="F220:F221"/>
    <mergeCell ref="E200:E201"/>
    <mergeCell ref="F200:F201"/>
    <mergeCell ref="F222:F223"/>
    <mergeCell ref="F224:F225"/>
    <mergeCell ref="E202:E203"/>
    <mergeCell ref="F202:F203"/>
    <mergeCell ref="E210:E211"/>
    <mergeCell ref="F210:F211"/>
    <mergeCell ref="E212:E213"/>
    <mergeCell ref="F212:F213"/>
    <mergeCell ref="E188:E189"/>
    <mergeCell ref="F188:F189"/>
    <mergeCell ref="E190:E191"/>
    <mergeCell ref="F190:F191"/>
    <mergeCell ref="E184:E185"/>
    <mergeCell ref="F184:F185"/>
    <mergeCell ref="E186:E187"/>
    <mergeCell ref="F186:F187"/>
    <mergeCell ref="E180:E181"/>
    <mergeCell ref="F180:F181"/>
    <mergeCell ref="E182:E183"/>
    <mergeCell ref="F182:F183"/>
    <mergeCell ref="E176:E177"/>
    <mergeCell ref="F176:F177"/>
    <mergeCell ref="E178:E179"/>
    <mergeCell ref="F178:F179"/>
    <mergeCell ref="B1:X1"/>
    <mergeCell ref="A2:A12"/>
    <mergeCell ref="B2:B12"/>
    <mergeCell ref="C2:C12"/>
    <mergeCell ref="D2:D12"/>
    <mergeCell ref="E2:E12"/>
    <mergeCell ref="F2:F12"/>
    <mergeCell ref="G2:R2"/>
    <mergeCell ref="S2:X3"/>
    <mergeCell ref="G3:G12"/>
    <mergeCell ref="H3:J3"/>
    <mergeCell ref="K3:K12"/>
    <mergeCell ref="L3:N3"/>
    <mergeCell ref="O3:O12"/>
    <mergeCell ref="X7:X12"/>
    <mergeCell ref="P3:R3"/>
    <mergeCell ref="H5:H12"/>
    <mergeCell ref="I5:I12"/>
    <mergeCell ref="J5:J12"/>
    <mergeCell ref="L5:L12"/>
    <mergeCell ref="M5:M12"/>
    <mergeCell ref="N5:N12"/>
    <mergeCell ref="P5:P12"/>
    <mergeCell ref="Q5:Q12"/>
    <mergeCell ref="T7:T12"/>
    <mergeCell ref="U7:U12"/>
    <mergeCell ref="V7:V12"/>
    <mergeCell ref="W7:W12"/>
    <mergeCell ref="W5:X5"/>
    <mergeCell ref="S6:T6"/>
    <mergeCell ref="U6:V6"/>
    <mergeCell ref="B34:B35"/>
    <mergeCell ref="B32:B33"/>
    <mergeCell ref="R5:R12"/>
    <mergeCell ref="S5:T5"/>
    <mergeCell ref="U5:V5"/>
    <mergeCell ref="W6:X6"/>
    <mergeCell ref="S7:S12"/>
    <mergeCell ref="B37:B38"/>
    <mergeCell ref="B39:B40"/>
    <mergeCell ref="B41:B42"/>
    <mergeCell ref="B43:B44"/>
    <mergeCell ref="B45:B46"/>
    <mergeCell ref="B47:B48"/>
    <mergeCell ref="B49:B50"/>
    <mergeCell ref="B51:B52"/>
    <mergeCell ref="K174:K175"/>
    <mergeCell ref="B174:B175"/>
    <mergeCell ref="C174:C175"/>
    <mergeCell ref="D174:D175"/>
    <mergeCell ref="G174:G175"/>
    <mergeCell ref="E174:E175"/>
    <mergeCell ref="F174:F175"/>
    <mergeCell ref="L174:L175"/>
    <mergeCell ref="M174:M175"/>
    <mergeCell ref="N174:N175"/>
    <mergeCell ref="G176:G177"/>
    <mergeCell ref="H176:H177"/>
    <mergeCell ref="K176:K177"/>
    <mergeCell ref="L176:L177"/>
    <mergeCell ref="H174:H175"/>
    <mergeCell ref="I174:I175"/>
    <mergeCell ref="J174:J175"/>
    <mergeCell ref="S174:S175"/>
    <mergeCell ref="B176:B177"/>
    <mergeCell ref="C176:C177"/>
    <mergeCell ref="D176:D177"/>
    <mergeCell ref="O174:O175"/>
    <mergeCell ref="P174:P175"/>
    <mergeCell ref="Q174:Q175"/>
    <mergeCell ref="R174:R175"/>
    <mergeCell ref="I176:I177"/>
    <mergeCell ref="J176:J177"/>
    <mergeCell ref="Q176:Q177"/>
    <mergeCell ref="R176:R177"/>
    <mergeCell ref="S176:S177"/>
    <mergeCell ref="B178:B179"/>
    <mergeCell ref="C178:C179"/>
    <mergeCell ref="D178:D179"/>
    <mergeCell ref="M176:M177"/>
    <mergeCell ref="N176:N177"/>
    <mergeCell ref="O176:O177"/>
    <mergeCell ref="P176:P177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G180:G181"/>
    <mergeCell ref="H180:H181"/>
    <mergeCell ref="S178:S179"/>
    <mergeCell ref="B180:B181"/>
    <mergeCell ref="C180:C181"/>
    <mergeCell ref="D180:D181"/>
    <mergeCell ref="O178:O179"/>
    <mergeCell ref="P178:P179"/>
    <mergeCell ref="Q178:Q179"/>
    <mergeCell ref="R178:R179"/>
    <mergeCell ref="I180:I181"/>
    <mergeCell ref="J180:J181"/>
    <mergeCell ref="K180:K181"/>
    <mergeCell ref="L180:L181"/>
    <mergeCell ref="Q180:Q181"/>
    <mergeCell ref="R180:R181"/>
    <mergeCell ref="S180:S181"/>
    <mergeCell ref="B182:B183"/>
    <mergeCell ref="C182:C183"/>
    <mergeCell ref="D182:D183"/>
    <mergeCell ref="M180:M181"/>
    <mergeCell ref="N180:N181"/>
    <mergeCell ref="O180:O181"/>
    <mergeCell ref="P180:P181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G184:G185"/>
    <mergeCell ref="H184:H185"/>
    <mergeCell ref="S182:S183"/>
    <mergeCell ref="B184:B185"/>
    <mergeCell ref="C184:C185"/>
    <mergeCell ref="D184:D185"/>
    <mergeCell ref="O182:O183"/>
    <mergeCell ref="P182:P183"/>
    <mergeCell ref="Q182:Q183"/>
    <mergeCell ref="R182:R183"/>
    <mergeCell ref="I184:I185"/>
    <mergeCell ref="J184:J185"/>
    <mergeCell ref="K184:K185"/>
    <mergeCell ref="L184:L185"/>
    <mergeCell ref="Q184:Q185"/>
    <mergeCell ref="R184:R185"/>
    <mergeCell ref="S184:S185"/>
    <mergeCell ref="B186:B187"/>
    <mergeCell ref="C186:C187"/>
    <mergeCell ref="D186:D187"/>
    <mergeCell ref="M184:M185"/>
    <mergeCell ref="N184:N185"/>
    <mergeCell ref="O184:O185"/>
    <mergeCell ref="P184:P185"/>
    <mergeCell ref="M186:M187"/>
    <mergeCell ref="N186:N187"/>
    <mergeCell ref="G186:G187"/>
    <mergeCell ref="H186:H187"/>
    <mergeCell ref="I186:I187"/>
    <mergeCell ref="J186:J187"/>
    <mergeCell ref="S186:S187"/>
    <mergeCell ref="B188:B189"/>
    <mergeCell ref="C188:C189"/>
    <mergeCell ref="D188:D189"/>
    <mergeCell ref="O186:O187"/>
    <mergeCell ref="P186:P187"/>
    <mergeCell ref="Q186:Q187"/>
    <mergeCell ref="R186:R187"/>
    <mergeCell ref="K186:K187"/>
    <mergeCell ref="L186:L187"/>
    <mergeCell ref="S188:S189"/>
    <mergeCell ref="B190:B191"/>
    <mergeCell ref="C190:C191"/>
    <mergeCell ref="D190:D191"/>
    <mergeCell ref="M188:M189"/>
    <mergeCell ref="N188:N189"/>
    <mergeCell ref="O188:O189"/>
    <mergeCell ref="P188:P189"/>
    <mergeCell ref="I188:I189"/>
    <mergeCell ref="J188:J189"/>
    <mergeCell ref="G188:G189"/>
    <mergeCell ref="H188:H189"/>
    <mergeCell ref="O190:O191"/>
    <mergeCell ref="K190:K191"/>
    <mergeCell ref="Q188:Q189"/>
    <mergeCell ref="R188:R189"/>
    <mergeCell ref="K188:K189"/>
    <mergeCell ref="L188:L189"/>
    <mergeCell ref="L190:L191"/>
    <mergeCell ref="M190:M191"/>
    <mergeCell ref="N190:N191"/>
    <mergeCell ref="L197:L198"/>
    <mergeCell ref="B197:B198"/>
    <mergeCell ref="C197:C198"/>
    <mergeCell ref="D197:D198"/>
    <mergeCell ref="E197:E198"/>
    <mergeCell ref="F197:F198"/>
    <mergeCell ref="I190:I191"/>
    <mergeCell ref="J190:J191"/>
    <mergeCell ref="J197:J198"/>
    <mergeCell ref="G190:G191"/>
    <mergeCell ref="H190:H191"/>
    <mergeCell ref="R197:R198"/>
    <mergeCell ref="S197:S198"/>
    <mergeCell ref="O197:O198"/>
    <mergeCell ref="P197:P198"/>
    <mergeCell ref="S190:S191"/>
    <mergeCell ref="P190:P191"/>
    <mergeCell ref="Q190:Q191"/>
    <mergeCell ref="R190:R191"/>
    <mergeCell ref="B200:B201"/>
    <mergeCell ref="C200:C201"/>
    <mergeCell ref="D200:D201"/>
    <mergeCell ref="N197:N198"/>
    <mergeCell ref="L200:L201"/>
    <mergeCell ref="M200:M201"/>
    <mergeCell ref="G197:G198"/>
    <mergeCell ref="H197:H198"/>
    <mergeCell ref="I197:I198"/>
    <mergeCell ref="G200:G201"/>
    <mergeCell ref="Q197:Q198"/>
    <mergeCell ref="H200:H201"/>
    <mergeCell ref="N200:N201"/>
    <mergeCell ref="O200:O201"/>
    <mergeCell ref="I200:I201"/>
    <mergeCell ref="J200:J201"/>
    <mergeCell ref="K200:K201"/>
    <mergeCell ref="K197:K198"/>
    <mergeCell ref="M197:M198"/>
    <mergeCell ref="T200:T201"/>
    <mergeCell ref="U200:U201"/>
    <mergeCell ref="V200:V201"/>
    <mergeCell ref="B202:B203"/>
    <mergeCell ref="C202:C203"/>
    <mergeCell ref="D202:D203"/>
    <mergeCell ref="P200:P201"/>
    <mergeCell ref="Q200:Q201"/>
    <mergeCell ref="R200:R201"/>
    <mergeCell ref="S200:S201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G204:G205"/>
    <mergeCell ref="B204:B205"/>
    <mergeCell ref="C204:C205"/>
    <mergeCell ref="D204:D205"/>
    <mergeCell ref="E204:E205"/>
    <mergeCell ref="F204:F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T204:T205"/>
    <mergeCell ref="U204:U205"/>
    <mergeCell ref="V204:V205"/>
    <mergeCell ref="B206:B207"/>
    <mergeCell ref="C206:C207"/>
    <mergeCell ref="D206:D207"/>
    <mergeCell ref="P204:P205"/>
    <mergeCell ref="Q204:Q205"/>
    <mergeCell ref="R204:R205"/>
    <mergeCell ref="S204:S205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T206:T207"/>
    <mergeCell ref="U206:U207"/>
    <mergeCell ref="V206:V207"/>
    <mergeCell ref="G208:G209"/>
    <mergeCell ref="B208:B209"/>
    <mergeCell ref="C208:C209"/>
    <mergeCell ref="D208:D209"/>
    <mergeCell ref="E208:E209"/>
    <mergeCell ref="F208:F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T208:T209"/>
    <mergeCell ref="U208:U209"/>
    <mergeCell ref="V208:V209"/>
    <mergeCell ref="B210:B211"/>
    <mergeCell ref="C210:C211"/>
    <mergeCell ref="D210:D211"/>
    <mergeCell ref="P208:P209"/>
    <mergeCell ref="Q208:Q209"/>
    <mergeCell ref="R208:R209"/>
    <mergeCell ref="S208:S209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G212:G213"/>
    <mergeCell ref="B212:B213"/>
    <mergeCell ref="C212:C213"/>
    <mergeCell ref="D212:D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T212:T213"/>
    <mergeCell ref="U212:U213"/>
    <mergeCell ref="V212:V213"/>
    <mergeCell ref="B214:B215"/>
    <mergeCell ref="C214:C215"/>
    <mergeCell ref="D214:D215"/>
    <mergeCell ref="P212:P213"/>
    <mergeCell ref="Q212:Q213"/>
    <mergeCell ref="R212:R213"/>
    <mergeCell ref="S212:S213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G216:G217"/>
    <mergeCell ref="B216:B217"/>
    <mergeCell ref="C216:C217"/>
    <mergeCell ref="D216:D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T216:T217"/>
    <mergeCell ref="U216:U217"/>
    <mergeCell ref="V216:V217"/>
    <mergeCell ref="B218:B219"/>
    <mergeCell ref="C218:C219"/>
    <mergeCell ref="D218:D219"/>
    <mergeCell ref="P216:P217"/>
    <mergeCell ref="Q216:Q217"/>
    <mergeCell ref="R216:R217"/>
    <mergeCell ref="S216:S217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B220:B221"/>
    <mergeCell ref="C220:C221"/>
    <mergeCell ref="D220:D221"/>
    <mergeCell ref="E220:E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B222:B223"/>
    <mergeCell ref="C222:C223"/>
    <mergeCell ref="D222:D223"/>
    <mergeCell ref="E222:E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B224:B225"/>
    <mergeCell ref="C224:C225"/>
    <mergeCell ref="D224:D225"/>
    <mergeCell ref="E224:E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F226:F227"/>
    <mergeCell ref="G226:G227"/>
    <mergeCell ref="J226:J227"/>
    <mergeCell ref="K226:K227"/>
    <mergeCell ref="L226:L227"/>
    <mergeCell ref="M226:M227"/>
    <mergeCell ref="N226:N227"/>
    <mergeCell ref="V224:V225"/>
    <mergeCell ref="B226:B227"/>
    <mergeCell ref="C226:C227"/>
    <mergeCell ref="D226:D227"/>
    <mergeCell ref="R224:R225"/>
    <mergeCell ref="S224:S225"/>
    <mergeCell ref="T224:T225"/>
    <mergeCell ref="U224:U225"/>
    <mergeCell ref="H226:H227"/>
    <mergeCell ref="I226:I227"/>
    <mergeCell ref="O226:O227"/>
    <mergeCell ref="T226:T227"/>
    <mergeCell ref="U226:U227"/>
    <mergeCell ref="V226:V227"/>
    <mergeCell ref="P226:P227"/>
    <mergeCell ref="Q226:Q227"/>
    <mergeCell ref="R226:R227"/>
    <mergeCell ref="S226:S227"/>
  </mergeCells>
  <printOptions gridLines="1"/>
  <pageMargins left="0.7874015748031497" right="0.25" top="0.44" bottom="0.52" header="0.44" footer="0.5118110236220472"/>
  <pageSetup horizontalDpi="600" verticalDpi="600" orientation="landscape" paperSize="9" scale="60" r:id="rId3"/>
  <headerFooter alignWithMargins="0"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9"/>
  <sheetViews>
    <sheetView tabSelected="1" zoomScale="90" zoomScaleNormal="90" workbookViewId="0" topLeftCell="A1">
      <selection activeCell="B6" sqref="B6"/>
    </sheetView>
  </sheetViews>
  <sheetFormatPr defaultColWidth="9.00390625" defaultRowHeight="12.75"/>
  <cols>
    <col min="1" max="1" width="43.625" style="0" customWidth="1"/>
    <col min="2" max="2" width="13.625" style="0" customWidth="1"/>
    <col min="3" max="3" width="14.125" style="0" customWidth="1"/>
    <col min="4" max="4" width="13.75390625" style="0" customWidth="1"/>
    <col min="5" max="5" width="13.25390625" style="0" customWidth="1"/>
    <col min="6" max="6" width="10.625" style="0" customWidth="1"/>
  </cols>
  <sheetData>
    <row r="1" spans="1:6" s="148" customFormat="1" ht="126.75" customHeight="1">
      <c r="A1" s="153"/>
      <c r="B1" s="163"/>
      <c r="C1" s="283" t="s">
        <v>469</v>
      </c>
      <c r="D1" s="283"/>
      <c r="E1" s="283"/>
      <c r="F1" s="149"/>
    </row>
    <row r="2" spans="1:6" s="148" customFormat="1" ht="51" customHeight="1">
      <c r="A2" s="284" t="s">
        <v>368</v>
      </c>
      <c r="B2" s="284"/>
      <c r="C2" s="284"/>
      <c r="D2" s="284"/>
      <c r="E2" s="284"/>
      <c r="F2" s="165"/>
    </row>
    <row r="3" spans="4:5" s="148" customFormat="1" ht="30.75" customHeight="1">
      <c r="D3" s="285" t="s">
        <v>314</v>
      </c>
      <c r="E3" s="285"/>
    </row>
    <row r="4" spans="1:6" s="148" customFormat="1" ht="22.5" customHeight="1">
      <c r="A4" s="290"/>
      <c r="B4" s="291"/>
      <c r="C4" s="156" t="s">
        <v>391</v>
      </c>
      <c r="D4" s="156" t="s">
        <v>393</v>
      </c>
      <c r="E4" s="197" t="s">
        <v>392</v>
      </c>
      <c r="F4" s="150"/>
    </row>
    <row r="5" spans="1:5" s="148" customFormat="1" ht="15.75">
      <c r="A5" s="151" t="s">
        <v>65</v>
      </c>
      <c r="C5" s="166">
        <f>SUM(C7:C15)</f>
        <v>1372062.6</v>
      </c>
      <c r="D5" s="166">
        <f>SUM(D7:D15)</f>
        <v>1423531.4</v>
      </c>
      <c r="E5" s="166">
        <f>SUM(E7:E15)</f>
        <v>1179169.7</v>
      </c>
    </row>
    <row r="6" spans="1:5" s="148" customFormat="1" ht="15.75">
      <c r="A6" s="193" t="s">
        <v>80</v>
      </c>
      <c r="C6" s="167"/>
      <c r="D6" s="168"/>
      <c r="E6" s="167"/>
    </row>
    <row r="7" spans="1:5" s="148" customFormat="1" ht="27.75" customHeight="1">
      <c r="A7" s="194" t="s">
        <v>5</v>
      </c>
      <c r="B7" s="189"/>
      <c r="C7" s="166">
        <f>B19</f>
        <v>36105.1</v>
      </c>
      <c r="D7" s="166">
        <f>C19</f>
        <v>59800</v>
      </c>
      <c r="E7" s="166">
        <f>D19</f>
        <v>135939.7</v>
      </c>
    </row>
    <row r="8" spans="1:5" s="148" customFormat="1" ht="15.75">
      <c r="A8" s="194" t="s">
        <v>6</v>
      </c>
      <c r="B8" s="189"/>
      <c r="C8" s="166">
        <f>B42</f>
        <v>223376.5</v>
      </c>
      <c r="D8" s="166">
        <f>C42</f>
        <v>210352.40000000002</v>
      </c>
      <c r="E8" s="166">
        <f>D42</f>
        <v>45000</v>
      </c>
    </row>
    <row r="9" spans="1:5" s="148" customFormat="1" ht="15.75">
      <c r="A9" s="194" t="s">
        <v>7</v>
      </c>
      <c r="B9" s="189"/>
      <c r="C9" s="166">
        <f>B54</f>
        <v>150000</v>
      </c>
      <c r="D9" s="166">
        <f>C54</f>
        <v>156000</v>
      </c>
      <c r="E9" s="166">
        <f>D54</f>
        <v>160000</v>
      </c>
    </row>
    <row r="10" spans="1:5" s="148" customFormat="1" ht="15.75">
      <c r="A10" s="194" t="s">
        <v>8</v>
      </c>
      <c r="B10" s="189"/>
      <c r="C10" s="166">
        <f>B58</f>
        <v>200191</v>
      </c>
      <c r="D10" s="166">
        <f>C58</f>
        <v>121074</v>
      </c>
      <c r="E10" s="166">
        <f>D58</f>
        <v>49633</v>
      </c>
    </row>
    <row r="11" spans="1:5" s="148" customFormat="1" ht="15.75">
      <c r="A11" s="194" t="s">
        <v>9</v>
      </c>
      <c r="B11" s="189"/>
      <c r="C11" s="166">
        <f>B82</f>
        <v>39300</v>
      </c>
      <c r="D11" s="166">
        <f>C82</f>
        <v>600</v>
      </c>
      <c r="E11" s="166">
        <f>D82</f>
        <v>20700</v>
      </c>
    </row>
    <row r="12" spans="1:5" s="148" customFormat="1" ht="15.75">
      <c r="A12" s="194" t="s">
        <v>10</v>
      </c>
      <c r="B12" s="189"/>
      <c r="C12" s="166">
        <f>B92</f>
        <v>279300</v>
      </c>
      <c r="D12" s="166">
        <f>C92</f>
        <v>427000</v>
      </c>
      <c r="E12" s="166">
        <f>D92</f>
        <v>307500</v>
      </c>
    </row>
    <row r="13" spans="1:5" s="148" customFormat="1" ht="15.75">
      <c r="A13" s="194" t="s">
        <v>11</v>
      </c>
      <c r="B13" s="189"/>
      <c r="C13" s="166">
        <f>B133</f>
        <v>42790</v>
      </c>
      <c r="D13" s="166">
        <f>C133</f>
        <v>30000</v>
      </c>
      <c r="E13" s="166">
        <f>D133</f>
        <v>32853</v>
      </c>
    </row>
    <row r="14" spans="1:5" s="148" customFormat="1" ht="15.75">
      <c r="A14" s="194" t="s">
        <v>12</v>
      </c>
      <c r="B14" s="189"/>
      <c r="C14" s="166">
        <f>B139</f>
        <v>340000</v>
      </c>
      <c r="D14" s="166">
        <f>C139</f>
        <v>346800</v>
      </c>
      <c r="E14" s="166">
        <f>D139</f>
        <v>357204</v>
      </c>
    </row>
    <row r="15" spans="1:5" s="148" customFormat="1" ht="15.75">
      <c r="A15" s="194" t="s">
        <v>13</v>
      </c>
      <c r="B15" s="189"/>
      <c r="C15" s="166">
        <f>B193</f>
        <v>61000</v>
      </c>
      <c r="D15" s="166">
        <f>C193</f>
        <v>71905</v>
      </c>
      <c r="E15" s="166">
        <f>D193</f>
        <v>70340</v>
      </c>
    </row>
    <row r="16" s="148" customFormat="1" ht="22.5" customHeight="1"/>
    <row r="17" spans="1:5" s="148" customFormat="1" ht="29.25" customHeight="1">
      <c r="A17" s="286" t="s">
        <v>315</v>
      </c>
      <c r="B17" s="287" t="s">
        <v>316</v>
      </c>
      <c r="C17" s="288"/>
      <c r="D17" s="289"/>
      <c r="E17" s="286" t="s">
        <v>369</v>
      </c>
    </row>
    <row r="18" spans="1:5" s="148" customFormat="1" ht="100.5" customHeight="1">
      <c r="A18" s="286"/>
      <c r="B18" s="156" t="s">
        <v>391</v>
      </c>
      <c r="C18" s="156" t="s">
        <v>393</v>
      </c>
      <c r="D18" s="156" t="s">
        <v>392</v>
      </c>
      <c r="E18" s="286"/>
    </row>
    <row r="19" spans="1:5" s="148" customFormat="1" ht="30" customHeight="1">
      <c r="A19" s="169" t="s">
        <v>317</v>
      </c>
      <c r="B19" s="180">
        <f>B21</f>
        <v>36105.1</v>
      </c>
      <c r="C19" s="180">
        <f>C21</f>
        <v>59800</v>
      </c>
      <c r="D19" s="180">
        <f>D21</f>
        <v>135939.7</v>
      </c>
      <c r="E19" s="164"/>
    </row>
    <row r="20" spans="1:5" s="148" customFormat="1" ht="25.5" customHeight="1">
      <c r="A20" s="170" t="s">
        <v>77</v>
      </c>
      <c r="B20" s="181"/>
      <c r="C20" s="181"/>
      <c r="D20" s="181"/>
      <c r="E20" s="164"/>
    </row>
    <row r="21" spans="1:5" s="158" customFormat="1" ht="60.75" customHeight="1">
      <c r="A21" s="157" t="s">
        <v>78</v>
      </c>
      <c r="B21" s="182">
        <f>B22</f>
        <v>36105.1</v>
      </c>
      <c r="C21" s="182">
        <f>C22</f>
        <v>59800</v>
      </c>
      <c r="D21" s="182">
        <f>D22</f>
        <v>135939.7</v>
      </c>
      <c r="E21" s="169"/>
    </row>
    <row r="22" spans="1:5" s="158" customFormat="1" ht="58.5" customHeight="1">
      <c r="A22" s="190" t="s">
        <v>394</v>
      </c>
      <c r="B22" s="180">
        <f>SUM(B23:B41)</f>
        <v>36105.1</v>
      </c>
      <c r="C22" s="180">
        <f>SUM(C23:C41)</f>
        <v>59800</v>
      </c>
      <c r="D22" s="180">
        <f>SUM(D23:D41)</f>
        <v>135939.7</v>
      </c>
      <c r="E22" s="169"/>
    </row>
    <row r="23" spans="1:5" s="148" customFormat="1" ht="106.5" customHeight="1">
      <c r="A23" s="171" t="s">
        <v>14</v>
      </c>
      <c r="B23" s="183">
        <v>2605.1</v>
      </c>
      <c r="C23" s="183"/>
      <c r="D23" s="183" t="s">
        <v>318</v>
      </c>
      <c r="E23" s="164" t="s">
        <v>391</v>
      </c>
    </row>
    <row r="24" spans="1:5" s="148" customFormat="1" ht="57.75" customHeight="1">
      <c r="A24" s="171" t="s">
        <v>319</v>
      </c>
      <c r="B24" s="183"/>
      <c r="C24" s="183"/>
      <c r="D24" s="183">
        <v>12439.7</v>
      </c>
      <c r="E24" s="164" t="s">
        <v>392</v>
      </c>
    </row>
    <row r="25" spans="1:5" s="148" customFormat="1" ht="30.75" customHeight="1">
      <c r="A25" s="154" t="s">
        <v>320</v>
      </c>
      <c r="B25" s="181">
        <v>1000</v>
      </c>
      <c r="C25" s="181">
        <v>1000</v>
      </c>
      <c r="D25" s="181">
        <v>1000</v>
      </c>
      <c r="E25" s="164"/>
    </row>
    <row r="26" spans="1:5" s="148" customFormat="1" ht="27" customHeight="1">
      <c r="A26" s="195" t="s">
        <v>322</v>
      </c>
      <c r="B26" s="181"/>
      <c r="C26" s="181"/>
      <c r="D26" s="181"/>
      <c r="E26" s="164"/>
    </row>
    <row r="27" spans="1:5" s="148" customFormat="1" ht="43.5" customHeight="1">
      <c r="A27" s="154" t="s">
        <v>323</v>
      </c>
      <c r="B27" s="181"/>
      <c r="C27" s="181">
        <v>20500</v>
      </c>
      <c r="D27" s="181">
        <v>24000</v>
      </c>
      <c r="E27" s="155" t="s">
        <v>395</v>
      </c>
    </row>
    <row r="28" spans="1:5" s="148" customFormat="1" ht="34.5" customHeight="1">
      <c r="A28" s="195" t="s">
        <v>324</v>
      </c>
      <c r="B28" s="183"/>
      <c r="C28" s="183"/>
      <c r="D28" s="183"/>
      <c r="E28" s="164"/>
    </row>
    <row r="29" spans="1:5" s="148" customFormat="1" ht="45" customHeight="1">
      <c r="A29" s="154" t="s">
        <v>325</v>
      </c>
      <c r="B29" s="183"/>
      <c r="C29" s="183"/>
      <c r="D29" s="181">
        <v>15000</v>
      </c>
      <c r="E29" s="155" t="s">
        <v>396</v>
      </c>
    </row>
    <row r="30" spans="1:5" s="148" customFormat="1" ht="33" customHeight="1">
      <c r="A30" s="195" t="s">
        <v>326</v>
      </c>
      <c r="B30" s="183"/>
      <c r="C30" s="183"/>
      <c r="D30" s="181"/>
      <c r="E30" s="164"/>
    </row>
    <row r="31" spans="1:5" s="148" customFormat="1" ht="44.25" customHeight="1">
      <c r="A31" s="154" t="s">
        <v>327</v>
      </c>
      <c r="B31" s="183"/>
      <c r="C31" s="183"/>
      <c r="D31" s="181">
        <v>10000</v>
      </c>
      <c r="E31" s="155" t="s">
        <v>397</v>
      </c>
    </row>
    <row r="32" spans="1:5" s="148" customFormat="1" ht="46.5" customHeight="1">
      <c r="A32" s="195" t="s">
        <v>328</v>
      </c>
      <c r="B32" s="183"/>
      <c r="C32" s="183"/>
      <c r="D32" s="181"/>
      <c r="E32" s="164"/>
    </row>
    <row r="33" spans="1:5" s="148" customFormat="1" ht="46.5" customHeight="1">
      <c r="A33" s="154" t="s">
        <v>329</v>
      </c>
      <c r="B33" s="183"/>
      <c r="C33" s="181">
        <v>10000</v>
      </c>
      <c r="D33" s="181">
        <v>25000</v>
      </c>
      <c r="E33" s="155" t="s">
        <v>398</v>
      </c>
    </row>
    <row r="34" spans="1:5" s="148" customFormat="1" ht="52.5" customHeight="1">
      <c r="A34" s="195" t="s">
        <v>17</v>
      </c>
      <c r="B34" s="183"/>
      <c r="C34" s="183"/>
      <c r="D34" s="181"/>
      <c r="E34" s="164"/>
    </row>
    <row r="35" spans="1:5" s="148" customFormat="1" ht="30.75" customHeight="1">
      <c r="A35" s="154" t="s">
        <v>330</v>
      </c>
      <c r="B35" s="183"/>
      <c r="C35" s="183"/>
      <c r="D35" s="181">
        <v>10000</v>
      </c>
      <c r="E35" s="155" t="s">
        <v>399</v>
      </c>
    </row>
    <row r="36" spans="1:5" s="148" customFormat="1" ht="31.5" customHeight="1">
      <c r="A36" s="195" t="s">
        <v>321</v>
      </c>
      <c r="B36" s="183"/>
      <c r="C36" s="183"/>
      <c r="D36" s="183"/>
      <c r="E36" s="164"/>
    </row>
    <row r="37" spans="1:5" s="148" customFormat="1" ht="45" customHeight="1">
      <c r="A37" s="154" t="s">
        <v>18</v>
      </c>
      <c r="B37" s="181">
        <v>32500</v>
      </c>
      <c r="C37" s="183"/>
      <c r="D37" s="183"/>
      <c r="E37" s="155" t="s">
        <v>400</v>
      </c>
    </row>
    <row r="38" spans="1:5" s="148" customFormat="1" ht="33.75" customHeight="1">
      <c r="A38" s="195" t="s">
        <v>331</v>
      </c>
      <c r="B38" s="183"/>
      <c r="C38" s="183"/>
      <c r="D38" s="183"/>
      <c r="E38" s="164"/>
    </row>
    <row r="39" spans="1:5" s="148" customFormat="1" ht="44.25" customHeight="1">
      <c r="A39" s="154" t="s">
        <v>332</v>
      </c>
      <c r="B39" s="183"/>
      <c r="C39" s="181"/>
      <c r="D39" s="181">
        <v>18500</v>
      </c>
      <c r="E39" s="155" t="s">
        <v>401</v>
      </c>
    </row>
    <row r="40" spans="1:5" s="148" customFormat="1" ht="39.75" customHeight="1">
      <c r="A40" s="195" t="s">
        <v>333</v>
      </c>
      <c r="B40" s="183"/>
      <c r="C40" s="181"/>
      <c r="D40" s="181"/>
      <c r="E40" s="164"/>
    </row>
    <row r="41" spans="1:5" s="148" customFormat="1" ht="54.75" customHeight="1">
      <c r="A41" s="154" t="s">
        <v>334</v>
      </c>
      <c r="B41" s="183"/>
      <c r="C41" s="181">
        <v>28300</v>
      </c>
      <c r="D41" s="181">
        <v>20000</v>
      </c>
      <c r="E41" s="155" t="s">
        <v>402</v>
      </c>
    </row>
    <row r="42" spans="1:5" s="148" customFormat="1" ht="32.25" customHeight="1">
      <c r="A42" s="172" t="s">
        <v>335</v>
      </c>
      <c r="B42" s="184">
        <f>B44+B53</f>
        <v>223376.5</v>
      </c>
      <c r="C42" s="184">
        <f>C44+C53</f>
        <v>210352.40000000002</v>
      </c>
      <c r="D42" s="184">
        <f>D44+D53</f>
        <v>45000</v>
      </c>
      <c r="E42" s="164"/>
    </row>
    <row r="43" spans="1:5" s="148" customFormat="1" ht="31.5" customHeight="1">
      <c r="A43" s="170" t="s">
        <v>77</v>
      </c>
      <c r="B43" s="185"/>
      <c r="C43" s="185"/>
      <c r="D43" s="185"/>
      <c r="E43" s="164"/>
    </row>
    <row r="44" spans="1:5" s="152" customFormat="1" ht="45.75" customHeight="1">
      <c r="A44" s="157" t="s">
        <v>370</v>
      </c>
      <c r="B44" s="186">
        <f>B45</f>
        <v>223376.5</v>
      </c>
      <c r="C44" s="186">
        <f>C45</f>
        <v>207352.40000000002</v>
      </c>
      <c r="D44" s="186">
        <f>D45</f>
        <v>35000</v>
      </c>
      <c r="E44" s="187"/>
    </row>
    <row r="45" spans="1:5" s="148" customFormat="1" ht="75.75" customHeight="1">
      <c r="A45" s="190" t="s">
        <v>339</v>
      </c>
      <c r="B45" s="184">
        <f>SUM(B46:B50)</f>
        <v>223376.5</v>
      </c>
      <c r="C45" s="184">
        <f>SUM(C46:C50)</f>
        <v>207352.40000000002</v>
      </c>
      <c r="D45" s="184">
        <f>SUM(D46:D50)</f>
        <v>35000</v>
      </c>
      <c r="E45" s="164"/>
    </row>
    <row r="46" spans="1:5" s="148" customFormat="1" ht="75" customHeight="1">
      <c r="A46" s="173" t="s">
        <v>403</v>
      </c>
      <c r="B46" s="188">
        <v>100000</v>
      </c>
      <c r="C46" s="188">
        <v>81950.6</v>
      </c>
      <c r="D46" s="188"/>
      <c r="E46" s="164" t="s">
        <v>391</v>
      </c>
    </row>
    <row r="47" spans="1:5" s="148" customFormat="1" ht="76.5" customHeight="1">
      <c r="A47" s="173" t="s">
        <v>404</v>
      </c>
      <c r="B47" s="188">
        <v>30000</v>
      </c>
      <c r="C47" s="188">
        <v>30000</v>
      </c>
      <c r="D47" s="188">
        <v>30000</v>
      </c>
      <c r="E47" s="164" t="s">
        <v>392</v>
      </c>
    </row>
    <row r="48" spans="1:5" s="148" customFormat="1" ht="76.5" customHeight="1">
      <c r="A48" s="173" t="s">
        <v>405</v>
      </c>
      <c r="B48" s="188">
        <v>40000</v>
      </c>
      <c r="C48" s="188">
        <v>40401.8</v>
      </c>
      <c r="D48" s="188"/>
      <c r="E48" s="164" t="s">
        <v>393</v>
      </c>
    </row>
    <row r="49" spans="1:5" s="148" customFormat="1" ht="63">
      <c r="A49" s="173" t="s">
        <v>406</v>
      </c>
      <c r="B49" s="188">
        <v>48376.5</v>
      </c>
      <c r="C49" s="188">
        <v>50000</v>
      </c>
      <c r="D49" s="188"/>
      <c r="E49" s="164" t="s">
        <v>391</v>
      </c>
    </row>
    <row r="50" spans="1:5" s="148" customFormat="1" ht="80.25" customHeight="1">
      <c r="A50" s="173" t="s">
        <v>407</v>
      </c>
      <c r="B50" s="188">
        <v>5000</v>
      </c>
      <c r="C50" s="188">
        <v>5000</v>
      </c>
      <c r="D50" s="188">
        <v>5000</v>
      </c>
      <c r="E50" s="164" t="s">
        <v>408</v>
      </c>
    </row>
    <row r="51" spans="1:5" s="148" customFormat="1" ht="35.25" customHeight="1">
      <c r="A51" s="174" t="s">
        <v>340</v>
      </c>
      <c r="B51" s="188"/>
      <c r="C51" s="188"/>
      <c r="D51" s="188"/>
      <c r="E51" s="164"/>
    </row>
    <row r="52" spans="1:5" s="148" customFormat="1" ht="29.25" customHeight="1">
      <c r="A52" s="195" t="s">
        <v>336</v>
      </c>
      <c r="B52" s="188"/>
      <c r="C52" s="188"/>
      <c r="D52" s="188"/>
      <c r="E52" s="164"/>
    </row>
    <row r="53" spans="1:5" s="148" customFormat="1" ht="59.25" customHeight="1">
      <c r="A53" s="154" t="s">
        <v>409</v>
      </c>
      <c r="B53" s="188"/>
      <c r="C53" s="188">
        <v>3000</v>
      </c>
      <c r="D53" s="188">
        <v>10000</v>
      </c>
      <c r="E53" s="164" t="s">
        <v>392</v>
      </c>
    </row>
    <row r="54" spans="1:5" s="148" customFormat="1" ht="41.25" customHeight="1">
      <c r="A54" s="172" t="s">
        <v>337</v>
      </c>
      <c r="B54" s="184">
        <f>B55</f>
        <v>150000</v>
      </c>
      <c r="C54" s="184">
        <f>C55</f>
        <v>156000</v>
      </c>
      <c r="D54" s="184">
        <f>D55</f>
        <v>160000</v>
      </c>
      <c r="E54" s="164"/>
    </row>
    <row r="55" spans="1:5" s="148" customFormat="1" ht="78" customHeight="1">
      <c r="A55" s="190" t="s">
        <v>338</v>
      </c>
      <c r="B55" s="184">
        <f>B57</f>
        <v>150000</v>
      </c>
      <c r="C55" s="184">
        <f>C57</f>
        <v>156000</v>
      </c>
      <c r="D55" s="184">
        <f>D57</f>
        <v>160000</v>
      </c>
      <c r="E55" s="164"/>
    </row>
    <row r="56" spans="1:5" s="148" customFormat="1" ht="29.25" customHeight="1">
      <c r="A56" s="170" t="s">
        <v>77</v>
      </c>
      <c r="B56" s="184"/>
      <c r="C56" s="184"/>
      <c r="D56" s="184"/>
      <c r="E56" s="164"/>
    </row>
    <row r="57" spans="1:5" s="148" customFormat="1" ht="55.5" customHeight="1">
      <c r="A57" s="175" t="s">
        <v>119</v>
      </c>
      <c r="B57" s="186">
        <v>150000</v>
      </c>
      <c r="C57" s="186">
        <v>156000</v>
      </c>
      <c r="D57" s="186">
        <v>160000</v>
      </c>
      <c r="E57" s="164"/>
    </row>
    <row r="58" spans="1:5" s="148" customFormat="1" ht="39" customHeight="1">
      <c r="A58" s="172" t="s">
        <v>341</v>
      </c>
      <c r="B58" s="184">
        <f>B60+B63+B67</f>
        <v>200191</v>
      </c>
      <c r="C58" s="184">
        <f>C60+C63+C67</f>
        <v>121074</v>
      </c>
      <c r="D58" s="184">
        <f>D60+D63+D67</f>
        <v>49633</v>
      </c>
      <c r="E58" s="164"/>
    </row>
    <row r="59" spans="1:5" s="148" customFormat="1" ht="34.5" customHeight="1">
      <c r="A59" s="170" t="s">
        <v>77</v>
      </c>
      <c r="B59" s="188"/>
      <c r="C59" s="188"/>
      <c r="D59" s="188"/>
      <c r="E59" s="164"/>
    </row>
    <row r="60" spans="1:5" s="148" customFormat="1" ht="45" customHeight="1">
      <c r="A60" s="157" t="s">
        <v>410</v>
      </c>
      <c r="B60" s="186">
        <f>B61</f>
        <v>25800</v>
      </c>
      <c r="C60" s="186">
        <f>C61</f>
        <v>43000</v>
      </c>
      <c r="D60" s="186"/>
      <c r="E60" s="164"/>
    </row>
    <row r="61" spans="1:5" s="148" customFormat="1" ht="60" customHeight="1">
      <c r="A61" s="190" t="s">
        <v>342</v>
      </c>
      <c r="B61" s="184">
        <f>B62</f>
        <v>25800</v>
      </c>
      <c r="C61" s="184">
        <f>C62</f>
        <v>43000</v>
      </c>
      <c r="D61" s="184"/>
      <c r="E61" s="164"/>
    </row>
    <row r="62" spans="1:5" s="148" customFormat="1" ht="45" customHeight="1">
      <c r="A62" s="154" t="s">
        <v>411</v>
      </c>
      <c r="B62" s="188">
        <v>25800</v>
      </c>
      <c r="C62" s="188">
        <v>43000</v>
      </c>
      <c r="D62" s="188"/>
      <c r="E62" s="155" t="s">
        <v>412</v>
      </c>
    </row>
    <row r="63" spans="1:5" s="148" customFormat="1" ht="84" customHeight="1">
      <c r="A63" s="157" t="s">
        <v>413</v>
      </c>
      <c r="B63" s="186">
        <f>B64</f>
        <v>18000</v>
      </c>
      <c r="C63" s="186">
        <f>C64</f>
        <v>19700</v>
      </c>
      <c r="D63" s="184"/>
      <c r="E63" s="164"/>
    </row>
    <row r="64" spans="1:5" s="148" customFormat="1" ht="57.75" customHeight="1">
      <c r="A64" s="190" t="s">
        <v>342</v>
      </c>
      <c r="B64" s="184">
        <f>B65</f>
        <v>18000</v>
      </c>
      <c r="C64" s="184">
        <f>C65</f>
        <v>19700</v>
      </c>
      <c r="D64" s="184"/>
      <c r="E64" s="164"/>
    </row>
    <row r="65" spans="1:5" s="148" customFormat="1" ht="63">
      <c r="A65" s="154" t="s">
        <v>414</v>
      </c>
      <c r="B65" s="188">
        <v>18000</v>
      </c>
      <c r="C65" s="188">
        <v>19700</v>
      </c>
      <c r="D65" s="188"/>
      <c r="E65" s="155" t="s">
        <v>415</v>
      </c>
    </row>
    <row r="66" spans="1:5" s="148" customFormat="1" ht="35.25" customHeight="1">
      <c r="A66" s="174" t="s">
        <v>340</v>
      </c>
      <c r="B66" s="188"/>
      <c r="C66" s="188"/>
      <c r="D66" s="188"/>
      <c r="E66" s="164"/>
    </row>
    <row r="67" spans="1:5" s="148" customFormat="1" ht="70.5" customHeight="1">
      <c r="A67" s="190" t="s">
        <v>342</v>
      </c>
      <c r="B67" s="188">
        <f>SUM(B68:B81)</f>
        <v>156391</v>
      </c>
      <c r="C67" s="188">
        <f>SUM(C68:C81)</f>
        <v>58374</v>
      </c>
      <c r="D67" s="188">
        <f>SUM(D68:D81)</f>
        <v>49633</v>
      </c>
      <c r="E67" s="164"/>
    </row>
    <row r="68" spans="1:5" s="148" customFormat="1" ht="78.75" customHeight="1">
      <c r="A68" s="154" t="s">
        <v>417</v>
      </c>
      <c r="B68" s="188">
        <v>100000</v>
      </c>
      <c r="C68" s="188">
        <v>35314</v>
      </c>
      <c r="D68" s="188"/>
      <c r="E68" s="155" t="s">
        <v>416</v>
      </c>
    </row>
    <row r="69" spans="1:5" s="148" customFormat="1" ht="62.25" customHeight="1">
      <c r="A69" s="154" t="s">
        <v>418</v>
      </c>
      <c r="B69" s="188"/>
      <c r="C69" s="188"/>
      <c r="D69" s="188">
        <v>30000</v>
      </c>
      <c r="E69" s="164" t="s">
        <v>419</v>
      </c>
    </row>
    <row r="70" spans="1:5" s="148" customFormat="1" ht="67.5" customHeight="1">
      <c r="A70" s="154" t="s">
        <v>420</v>
      </c>
      <c r="B70" s="188"/>
      <c r="C70" s="188">
        <v>18060</v>
      </c>
      <c r="D70" s="188"/>
      <c r="E70" s="164" t="s">
        <v>393</v>
      </c>
    </row>
    <row r="71" spans="1:5" s="148" customFormat="1" ht="36.75" customHeight="1">
      <c r="A71" s="154" t="s">
        <v>320</v>
      </c>
      <c r="B71" s="188">
        <v>2000</v>
      </c>
      <c r="C71" s="188">
        <v>2000</v>
      </c>
      <c r="D71" s="188">
        <v>2000</v>
      </c>
      <c r="E71" s="164"/>
    </row>
    <row r="72" spans="1:5" s="148" customFormat="1" ht="36" customHeight="1">
      <c r="A72" s="195" t="s">
        <v>343</v>
      </c>
      <c r="B72" s="188"/>
      <c r="C72" s="188"/>
      <c r="D72" s="188"/>
      <c r="E72" s="164"/>
    </row>
    <row r="73" spans="1:5" s="148" customFormat="1" ht="67.5" customHeight="1">
      <c r="A73" s="154" t="s">
        <v>421</v>
      </c>
      <c r="B73" s="188"/>
      <c r="C73" s="188">
        <v>3000</v>
      </c>
      <c r="D73" s="188">
        <v>7633</v>
      </c>
      <c r="E73" s="164" t="s">
        <v>392</v>
      </c>
    </row>
    <row r="74" spans="1:5" s="148" customFormat="1" ht="33" customHeight="1">
      <c r="A74" s="195" t="s">
        <v>344</v>
      </c>
      <c r="B74" s="188"/>
      <c r="C74" s="188"/>
      <c r="D74" s="188"/>
      <c r="E74" s="164"/>
    </row>
    <row r="75" spans="1:5" s="148" customFormat="1" ht="78.75" customHeight="1">
      <c r="A75" s="154" t="s">
        <v>422</v>
      </c>
      <c r="B75" s="188"/>
      <c r="C75" s="188"/>
      <c r="D75" s="188">
        <v>5000</v>
      </c>
      <c r="E75" s="155" t="s">
        <v>48</v>
      </c>
    </row>
    <row r="76" spans="1:5" s="148" customFormat="1" ht="30.75" customHeight="1">
      <c r="A76" s="195" t="s">
        <v>345</v>
      </c>
      <c r="B76" s="188"/>
      <c r="C76" s="188"/>
      <c r="D76" s="188"/>
      <c r="E76" s="164"/>
    </row>
    <row r="77" spans="1:5" s="148" customFormat="1" ht="63.75" customHeight="1">
      <c r="A77" s="154" t="s">
        <v>423</v>
      </c>
      <c r="B77" s="188"/>
      <c r="C77" s="188"/>
      <c r="D77" s="188">
        <v>5000</v>
      </c>
      <c r="E77" s="155" t="s">
        <v>424</v>
      </c>
    </row>
    <row r="78" spans="1:5" s="148" customFormat="1" ht="28.5" customHeight="1">
      <c r="A78" s="195" t="s">
        <v>346</v>
      </c>
      <c r="B78" s="188"/>
      <c r="C78" s="188"/>
      <c r="D78" s="188"/>
      <c r="E78" s="164"/>
    </row>
    <row r="79" spans="1:5" s="148" customFormat="1" ht="77.25" customHeight="1">
      <c r="A79" s="154" t="s">
        <v>425</v>
      </c>
      <c r="B79" s="188">
        <v>22000</v>
      </c>
      <c r="C79" s="188"/>
      <c r="D79" s="188"/>
      <c r="E79" s="155" t="s">
        <v>426</v>
      </c>
    </row>
    <row r="80" spans="1:5" s="148" customFormat="1" ht="27.75" customHeight="1">
      <c r="A80" s="195" t="s">
        <v>371</v>
      </c>
      <c r="B80" s="188"/>
      <c r="C80" s="188"/>
      <c r="D80" s="188"/>
      <c r="E80" s="164"/>
    </row>
    <row r="81" spans="1:5" s="148" customFormat="1" ht="81" customHeight="1">
      <c r="A81" s="154" t="s">
        <v>427</v>
      </c>
      <c r="B81" s="188">
        <v>32391</v>
      </c>
      <c r="C81" s="188"/>
      <c r="D81" s="181"/>
      <c r="E81" s="164" t="s">
        <v>391</v>
      </c>
    </row>
    <row r="82" spans="1:5" s="148" customFormat="1" ht="39.75" customHeight="1">
      <c r="A82" s="172" t="s">
        <v>347</v>
      </c>
      <c r="B82" s="184">
        <f>B84</f>
        <v>39300</v>
      </c>
      <c r="C82" s="184">
        <f>C84</f>
        <v>600</v>
      </c>
      <c r="D82" s="184">
        <f>D84</f>
        <v>20700</v>
      </c>
      <c r="E82" s="164"/>
    </row>
    <row r="83" spans="1:5" s="148" customFormat="1" ht="27.75" customHeight="1">
      <c r="A83" s="170" t="s">
        <v>77</v>
      </c>
      <c r="B83" s="188"/>
      <c r="C83" s="188"/>
      <c r="D83" s="188"/>
      <c r="E83" s="164"/>
    </row>
    <row r="84" spans="1:5" s="148" customFormat="1" ht="47.25" customHeight="1">
      <c r="A84" s="157" t="s">
        <v>410</v>
      </c>
      <c r="B84" s="186">
        <f>B85</f>
        <v>39300</v>
      </c>
      <c r="C84" s="186">
        <f>C85</f>
        <v>600</v>
      </c>
      <c r="D84" s="186">
        <f>D85</f>
        <v>20700</v>
      </c>
      <c r="E84" s="164"/>
    </row>
    <row r="85" spans="1:5" s="148" customFormat="1" ht="58.5" customHeight="1">
      <c r="A85" s="190" t="s">
        <v>342</v>
      </c>
      <c r="B85" s="184">
        <f>B86+B87+B91</f>
        <v>39300</v>
      </c>
      <c r="C85" s="184">
        <f>C86+C87+C91</f>
        <v>600</v>
      </c>
      <c r="D85" s="184">
        <f>D86+D87+D91</f>
        <v>20700</v>
      </c>
      <c r="E85" s="164"/>
    </row>
    <row r="86" spans="1:5" s="148" customFormat="1" ht="63" customHeight="1">
      <c r="A86" s="154" t="s">
        <v>348</v>
      </c>
      <c r="B86" s="188">
        <v>38800</v>
      </c>
      <c r="C86" s="188"/>
      <c r="D86" s="188"/>
      <c r="E86" s="155" t="s">
        <v>428</v>
      </c>
    </row>
    <row r="87" spans="1:5" s="148" customFormat="1" ht="63" customHeight="1">
      <c r="A87" s="154" t="s">
        <v>429</v>
      </c>
      <c r="B87" s="188"/>
      <c r="C87" s="188"/>
      <c r="D87" s="188">
        <v>19900</v>
      </c>
      <c r="E87" s="164"/>
    </row>
    <row r="88" spans="1:5" s="148" customFormat="1" ht="15.75">
      <c r="A88" s="196" t="s">
        <v>80</v>
      </c>
      <c r="B88" s="188"/>
      <c r="C88" s="188"/>
      <c r="D88" s="188"/>
      <c r="E88" s="164"/>
    </row>
    <row r="89" spans="1:5" s="148" customFormat="1" ht="15.75">
      <c r="A89" s="192" t="s">
        <v>372</v>
      </c>
      <c r="B89" s="188"/>
      <c r="C89" s="188"/>
      <c r="D89" s="188">
        <v>10200</v>
      </c>
      <c r="E89" s="164" t="s">
        <v>392</v>
      </c>
    </row>
    <row r="90" spans="1:5" s="148" customFormat="1" ht="15.75">
      <c r="A90" s="192" t="s">
        <v>19</v>
      </c>
      <c r="B90" s="188"/>
      <c r="C90" s="188"/>
      <c r="D90" s="188">
        <v>9700</v>
      </c>
      <c r="E90" s="164" t="s">
        <v>392</v>
      </c>
    </row>
    <row r="91" spans="1:5" s="148" customFormat="1" ht="40.5" customHeight="1">
      <c r="A91" s="154" t="s">
        <v>320</v>
      </c>
      <c r="B91" s="188">
        <v>500</v>
      </c>
      <c r="C91" s="188">
        <v>600</v>
      </c>
      <c r="D91" s="188">
        <v>800</v>
      </c>
      <c r="E91" s="164"/>
    </row>
    <row r="92" spans="1:5" s="148" customFormat="1" ht="56.25" customHeight="1">
      <c r="A92" s="172" t="s">
        <v>349</v>
      </c>
      <c r="B92" s="184">
        <f>B94</f>
        <v>279300</v>
      </c>
      <c r="C92" s="184">
        <f>C94</f>
        <v>427000</v>
      </c>
      <c r="D92" s="184">
        <f>D94</f>
        <v>307500</v>
      </c>
      <c r="E92" s="164"/>
    </row>
    <row r="93" spans="1:5" s="148" customFormat="1" ht="34.5" customHeight="1">
      <c r="A93" s="170" t="s">
        <v>77</v>
      </c>
      <c r="B93" s="188"/>
      <c r="C93" s="188"/>
      <c r="D93" s="188"/>
      <c r="E93" s="164"/>
    </row>
    <row r="94" spans="1:5" s="148" customFormat="1" ht="78" customHeight="1">
      <c r="A94" s="157" t="s">
        <v>153</v>
      </c>
      <c r="B94" s="186">
        <f>B95</f>
        <v>279300</v>
      </c>
      <c r="C94" s="186">
        <f>C95</f>
        <v>427000</v>
      </c>
      <c r="D94" s="186">
        <f>D95</f>
        <v>307500</v>
      </c>
      <c r="E94" s="164"/>
    </row>
    <row r="95" spans="1:5" s="148" customFormat="1" ht="59.25" customHeight="1">
      <c r="A95" s="190" t="s">
        <v>350</v>
      </c>
      <c r="B95" s="184">
        <f>SUM(B96:B132)</f>
        <v>279300</v>
      </c>
      <c r="C95" s="184">
        <f>SUM(C96:C132)</f>
        <v>427000</v>
      </c>
      <c r="D95" s="184">
        <f>SUM(D96:D132)</f>
        <v>307500</v>
      </c>
      <c r="E95" s="164"/>
    </row>
    <row r="96" spans="1:5" s="148" customFormat="1" ht="63.75" customHeight="1">
      <c r="A96" s="176" t="s">
        <v>380</v>
      </c>
      <c r="B96" s="188"/>
      <c r="C96" s="188">
        <v>30000</v>
      </c>
      <c r="D96" s="188"/>
      <c r="E96" s="164" t="s">
        <v>393</v>
      </c>
    </row>
    <row r="97" spans="1:5" s="148" customFormat="1" ht="69.75" customHeight="1">
      <c r="A97" s="176" t="s">
        <v>375</v>
      </c>
      <c r="B97" s="188">
        <v>17500</v>
      </c>
      <c r="C97" s="188"/>
      <c r="D97" s="188"/>
      <c r="E97" s="164" t="s">
        <v>391</v>
      </c>
    </row>
    <row r="98" spans="1:5" s="148" customFormat="1" ht="42.75" customHeight="1">
      <c r="A98" s="176" t="s">
        <v>378</v>
      </c>
      <c r="B98" s="188"/>
      <c r="C98" s="188">
        <v>20000</v>
      </c>
      <c r="D98" s="188">
        <v>20000</v>
      </c>
      <c r="E98" s="164" t="s">
        <v>393</v>
      </c>
    </row>
    <row r="99" spans="1:5" s="148" customFormat="1" ht="64.5" customHeight="1">
      <c r="A99" s="176" t="s">
        <v>470</v>
      </c>
      <c r="B99" s="188">
        <v>30000</v>
      </c>
      <c r="C99" s="188">
        <v>30000</v>
      </c>
      <c r="D99" s="188"/>
      <c r="E99" s="164" t="s">
        <v>391</v>
      </c>
    </row>
    <row r="100" spans="1:5" s="148" customFormat="1" ht="63.75" customHeight="1">
      <c r="A100" s="176" t="s">
        <v>471</v>
      </c>
      <c r="B100" s="188"/>
      <c r="C100" s="188"/>
      <c r="D100" s="188">
        <v>30000</v>
      </c>
      <c r="E100" s="164" t="s">
        <v>392</v>
      </c>
    </row>
    <row r="101" spans="1:5" s="148" customFormat="1" ht="61.5" customHeight="1">
      <c r="A101" s="176" t="s">
        <v>379</v>
      </c>
      <c r="B101" s="188"/>
      <c r="C101" s="188">
        <v>40000</v>
      </c>
      <c r="D101" s="188"/>
      <c r="E101" s="164" t="s">
        <v>393</v>
      </c>
    </row>
    <row r="102" spans="1:5" s="148" customFormat="1" ht="62.25" customHeight="1">
      <c r="A102" s="176" t="s">
        <v>472</v>
      </c>
      <c r="B102" s="188"/>
      <c r="C102" s="188">
        <v>50000</v>
      </c>
      <c r="D102" s="188">
        <v>40000</v>
      </c>
      <c r="E102" s="164" t="s">
        <v>393</v>
      </c>
    </row>
    <row r="103" spans="1:5" s="148" customFormat="1" ht="81" customHeight="1">
      <c r="A103" s="176" t="s">
        <v>381</v>
      </c>
      <c r="B103" s="188"/>
      <c r="C103" s="188"/>
      <c r="D103" s="188">
        <v>10000</v>
      </c>
      <c r="E103" s="164" t="s">
        <v>392</v>
      </c>
    </row>
    <row r="104" spans="1:5" s="148" customFormat="1" ht="96.75" customHeight="1">
      <c r="A104" s="176" t="s">
        <v>473</v>
      </c>
      <c r="B104" s="188"/>
      <c r="C104" s="188">
        <v>60000</v>
      </c>
      <c r="D104" s="188"/>
      <c r="E104" s="164" t="s">
        <v>393</v>
      </c>
    </row>
    <row r="105" spans="1:5" s="148" customFormat="1" ht="67.5" customHeight="1">
      <c r="A105" s="176" t="s">
        <v>474</v>
      </c>
      <c r="B105" s="188">
        <v>40000</v>
      </c>
      <c r="C105" s="188"/>
      <c r="D105" s="188"/>
      <c r="E105" s="164" t="s">
        <v>391</v>
      </c>
    </row>
    <row r="106" spans="1:5" s="148" customFormat="1" ht="48.75" customHeight="1">
      <c r="A106" s="176" t="s">
        <v>384</v>
      </c>
      <c r="B106" s="188">
        <v>40000</v>
      </c>
      <c r="C106" s="188"/>
      <c r="D106" s="188"/>
      <c r="E106" s="164" t="s">
        <v>391</v>
      </c>
    </row>
    <row r="107" spans="1:5" s="148" customFormat="1" ht="49.5" customHeight="1">
      <c r="A107" s="176" t="s">
        <v>376</v>
      </c>
      <c r="B107" s="188">
        <v>20000</v>
      </c>
      <c r="C107" s="188">
        <v>20000</v>
      </c>
      <c r="D107" s="188"/>
      <c r="E107" s="164" t="s">
        <v>391</v>
      </c>
    </row>
    <row r="108" spans="1:5" s="148" customFormat="1" ht="65.25" customHeight="1">
      <c r="A108" s="176" t="s">
        <v>475</v>
      </c>
      <c r="B108" s="188"/>
      <c r="C108" s="188">
        <v>30000</v>
      </c>
      <c r="D108" s="188">
        <v>30000</v>
      </c>
      <c r="E108" s="164" t="s">
        <v>393</v>
      </c>
    </row>
    <row r="109" spans="1:5" s="148" customFormat="1" ht="65.25" customHeight="1">
      <c r="A109" s="176" t="s">
        <v>374</v>
      </c>
      <c r="B109" s="188">
        <v>37300</v>
      </c>
      <c r="C109" s="188"/>
      <c r="D109" s="188"/>
      <c r="E109" s="164" t="s">
        <v>391</v>
      </c>
    </row>
    <row r="110" spans="1:5" s="148" customFormat="1" ht="65.25" customHeight="1">
      <c r="A110" s="176" t="s">
        <v>373</v>
      </c>
      <c r="B110" s="188">
        <v>17500</v>
      </c>
      <c r="C110" s="188"/>
      <c r="D110" s="188"/>
      <c r="E110" s="164" t="s">
        <v>391</v>
      </c>
    </row>
    <row r="111" spans="1:5" s="148" customFormat="1" ht="68.25" customHeight="1">
      <c r="A111" s="176" t="s">
        <v>377</v>
      </c>
      <c r="B111" s="188">
        <v>30000</v>
      </c>
      <c r="C111" s="188">
        <v>30000</v>
      </c>
      <c r="D111" s="188"/>
      <c r="E111" s="164" t="s">
        <v>391</v>
      </c>
    </row>
    <row r="112" spans="1:5" s="148" customFormat="1" ht="67.5" customHeight="1">
      <c r="A112" s="176" t="s">
        <v>385</v>
      </c>
      <c r="B112" s="188"/>
      <c r="C112" s="188">
        <v>30000</v>
      </c>
      <c r="D112" s="188"/>
      <c r="E112" s="164" t="s">
        <v>393</v>
      </c>
    </row>
    <row r="113" spans="1:5" s="148" customFormat="1" ht="66.75" customHeight="1">
      <c r="A113" s="176" t="s">
        <v>476</v>
      </c>
      <c r="B113" s="188"/>
      <c r="C113" s="188"/>
      <c r="D113" s="188">
        <v>10000</v>
      </c>
      <c r="E113" s="164" t="s">
        <v>392</v>
      </c>
    </row>
    <row r="114" spans="1:5" s="148" customFormat="1" ht="49.5" customHeight="1">
      <c r="A114" s="176" t="s">
        <v>382</v>
      </c>
      <c r="B114" s="188"/>
      <c r="C114" s="188"/>
      <c r="D114" s="188">
        <v>15000</v>
      </c>
      <c r="E114" s="164" t="s">
        <v>392</v>
      </c>
    </row>
    <row r="115" spans="1:5" s="148" customFormat="1" ht="51" customHeight="1">
      <c r="A115" s="176" t="s">
        <v>383</v>
      </c>
      <c r="B115" s="188"/>
      <c r="C115" s="188"/>
      <c r="D115" s="188">
        <v>15000</v>
      </c>
      <c r="E115" s="164" t="s">
        <v>392</v>
      </c>
    </row>
    <row r="116" spans="1:5" s="148" customFormat="1" ht="67.5" customHeight="1">
      <c r="A116" s="176" t="s">
        <v>430</v>
      </c>
      <c r="B116" s="188">
        <v>10000</v>
      </c>
      <c r="C116" s="188"/>
      <c r="D116" s="188"/>
      <c r="E116" s="164" t="s">
        <v>391</v>
      </c>
    </row>
    <row r="117" spans="1:5" s="148" customFormat="1" ht="67.5" customHeight="1">
      <c r="A117" s="176" t="s">
        <v>431</v>
      </c>
      <c r="B117" s="188"/>
      <c r="C117" s="188">
        <v>17500</v>
      </c>
      <c r="D117" s="188"/>
      <c r="E117" s="164" t="s">
        <v>393</v>
      </c>
    </row>
    <row r="118" spans="1:5" s="148" customFormat="1" ht="67.5" customHeight="1">
      <c r="A118" s="176" t="s">
        <v>432</v>
      </c>
      <c r="B118" s="188"/>
      <c r="C118" s="188"/>
      <c r="D118" s="188">
        <v>17500</v>
      </c>
      <c r="E118" s="164" t="s">
        <v>392</v>
      </c>
    </row>
    <row r="119" spans="1:5" s="148" customFormat="1" ht="65.25" customHeight="1">
      <c r="A119" s="176" t="s">
        <v>20</v>
      </c>
      <c r="B119" s="188"/>
      <c r="C119" s="188"/>
      <c r="D119" s="188">
        <v>17500</v>
      </c>
      <c r="E119" s="164" t="s">
        <v>392</v>
      </c>
    </row>
    <row r="120" spans="1:5" s="148" customFormat="1" ht="81" customHeight="1">
      <c r="A120" s="176" t="s">
        <v>433</v>
      </c>
      <c r="B120" s="188"/>
      <c r="C120" s="188"/>
      <c r="D120" s="188">
        <v>17500</v>
      </c>
      <c r="E120" s="164" t="s">
        <v>392</v>
      </c>
    </row>
    <row r="121" spans="1:5" s="148" customFormat="1" ht="68.25" customHeight="1">
      <c r="A121" s="176" t="s">
        <v>434</v>
      </c>
      <c r="B121" s="188"/>
      <c r="C121" s="188"/>
      <c r="D121" s="188">
        <v>12500</v>
      </c>
      <c r="E121" s="164" t="s">
        <v>392</v>
      </c>
    </row>
    <row r="122" spans="1:5" s="148" customFormat="1" ht="66.75" customHeight="1">
      <c r="A122" s="176" t="s">
        <v>435</v>
      </c>
      <c r="B122" s="188"/>
      <c r="C122" s="188"/>
      <c r="D122" s="188">
        <v>10000</v>
      </c>
      <c r="E122" s="164" t="s">
        <v>392</v>
      </c>
    </row>
    <row r="123" spans="1:5" s="148" customFormat="1" ht="67.5" customHeight="1">
      <c r="A123" s="176" t="s">
        <v>436</v>
      </c>
      <c r="B123" s="188"/>
      <c r="C123" s="188"/>
      <c r="D123" s="188">
        <v>12500</v>
      </c>
      <c r="E123" s="164" t="s">
        <v>392</v>
      </c>
    </row>
    <row r="124" spans="1:5" s="148" customFormat="1" ht="66.75" customHeight="1">
      <c r="A124" s="176" t="s">
        <v>437</v>
      </c>
      <c r="B124" s="188"/>
      <c r="C124" s="188"/>
      <c r="D124" s="188">
        <v>17500</v>
      </c>
      <c r="E124" s="164" t="s">
        <v>392</v>
      </c>
    </row>
    <row r="125" spans="1:5" s="148" customFormat="1" ht="64.5" customHeight="1">
      <c r="A125" s="176" t="s">
        <v>438</v>
      </c>
      <c r="B125" s="188"/>
      <c r="C125" s="188"/>
      <c r="D125" s="188">
        <v>2500</v>
      </c>
      <c r="E125" s="164" t="s">
        <v>392</v>
      </c>
    </row>
    <row r="126" spans="1:5" s="148" customFormat="1" ht="125.25" customHeight="1">
      <c r="A126" s="177" t="s">
        <v>439</v>
      </c>
      <c r="B126" s="188">
        <v>10000</v>
      </c>
      <c r="C126" s="188">
        <v>15000</v>
      </c>
      <c r="D126" s="188"/>
      <c r="E126" s="164" t="s">
        <v>393</v>
      </c>
    </row>
    <row r="127" spans="1:5" s="148" customFormat="1" ht="143.25" customHeight="1">
      <c r="A127" s="177" t="s">
        <v>441</v>
      </c>
      <c r="B127" s="188"/>
      <c r="C127" s="188">
        <v>10000</v>
      </c>
      <c r="D127" s="188">
        <v>10000</v>
      </c>
      <c r="E127" s="164" t="s">
        <v>392</v>
      </c>
    </row>
    <row r="128" spans="1:5" s="148" customFormat="1" ht="144.75" customHeight="1">
      <c r="A128" s="177" t="s">
        <v>440</v>
      </c>
      <c r="B128" s="188"/>
      <c r="C128" s="188">
        <v>6500</v>
      </c>
      <c r="D128" s="188"/>
      <c r="E128" s="164" t="s">
        <v>393</v>
      </c>
    </row>
    <row r="129" spans="1:5" s="148" customFormat="1" ht="92.25" customHeight="1">
      <c r="A129" s="177" t="s">
        <v>442</v>
      </c>
      <c r="B129" s="188">
        <v>10000</v>
      </c>
      <c r="C129" s="188">
        <v>15000</v>
      </c>
      <c r="D129" s="188"/>
      <c r="E129" s="164" t="s">
        <v>393</v>
      </c>
    </row>
    <row r="130" spans="1:5" s="148" customFormat="1" ht="98.25" customHeight="1">
      <c r="A130" s="177" t="s">
        <v>443</v>
      </c>
      <c r="B130" s="188">
        <v>5000</v>
      </c>
      <c r="C130" s="188"/>
      <c r="D130" s="188"/>
      <c r="E130" s="164" t="s">
        <v>391</v>
      </c>
    </row>
    <row r="131" spans="1:5" s="148" customFormat="1" ht="117" customHeight="1">
      <c r="A131" s="177" t="s">
        <v>444</v>
      </c>
      <c r="B131" s="188">
        <v>12000</v>
      </c>
      <c r="C131" s="188">
        <v>23000</v>
      </c>
      <c r="D131" s="188"/>
      <c r="E131" s="164" t="s">
        <v>393</v>
      </c>
    </row>
    <row r="132" spans="1:5" s="148" customFormat="1" ht="111.75" customHeight="1">
      <c r="A132" s="177" t="s">
        <v>445</v>
      </c>
      <c r="B132" s="188"/>
      <c r="C132" s="188"/>
      <c r="D132" s="188">
        <v>20000</v>
      </c>
      <c r="E132" s="164" t="s">
        <v>419</v>
      </c>
    </row>
    <row r="133" spans="1:5" s="148" customFormat="1" ht="39" customHeight="1">
      <c r="A133" s="172" t="s">
        <v>351</v>
      </c>
      <c r="B133" s="184">
        <f>B135</f>
        <v>42790</v>
      </c>
      <c r="C133" s="184">
        <f>C135</f>
        <v>30000</v>
      </c>
      <c r="D133" s="184">
        <f>D135</f>
        <v>32853</v>
      </c>
      <c r="E133" s="164"/>
    </row>
    <row r="134" spans="1:5" s="148" customFormat="1" ht="34.5" customHeight="1">
      <c r="A134" s="174" t="s">
        <v>340</v>
      </c>
      <c r="B134" s="184"/>
      <c r="C134" s="184"/>
      <c r="D134" s="184"/>
      <c r="E134" s="164"/>
    </row>
    <row r="135" spans="1:5" s="148" customFormat="1" ht="63.75" customHeight="1">
      <c r="A135" s="190" t="s">
        <v>0</v>
      </c>
      <c r="B135" s="184">
        <f>B136+B137+B138</f>
        <v>42790</v>
      </c>
      <c r="C135" s="184">
        <f>C136+C137+C138</f>
        <v>30000</v>
      </c>
      <c r="D135" s="184">
        <f>D136+D137+D138</f>
        <v>32853</v>
      </c>
      <c r="E135" s="164"/>
    </row>
    <row r="136" spans="1:5" s="148" customFormat="1" ht="63.75" customHeight="1">
      <c r="A136" s="176" t="s">
        <v>352</v>
      </c>
      <c r="B136" s="188">
        <v>3000</v>
      </c>
      <c r="C136" s="188">
        <v>8000</v>
      </c>
      <c r="D136" s="188">
        <v>7353</v>
      </c>
      <c r="E136" s="164"/>
    </row>
    <row r="137" spans="1:5" s="148" customFormat="1" ht="48.75" customHeight="1">
      <c r="A137" s="176" t="s">
        <v>353</v>
      </c>
      <c r="B137" s="188">
        <v>17790</v>
      </c>
      <c r="C137" s="188"/>
      <c r="D137" s="188"/>
      <c r="E137" s="164" t="s">
        <v>391</v>
      </c>
    </row>
    <row r="138" spans="1:5" s="148" customFormat="1" ht="46.5" customHeight="1">
      <c r="A138" s="154" t="s">
        <v>354</v>
      </c>
      <c r="B138" s="188">
        <v>22000</v>
      </c>
      <c r="C138" s="188">
        <v>22000</v>
      </c>
      <c r="D138" s="188">
        <v>25500</v>
      </c>
      <c r="E138" s="164"/>
    </row>
    <row r="139" spans="1:5" s="148" customFormat="1" ht="76.5" customHeight="1">
      <c r="A139" s="172" t="s">
        <v>355</v>
      </c>
      <c r="B139" s="184">
        <f>B141+B162+B190</f>
        <v>340000</v>
      </c>
      <c r="C139" s="184">
        <f>C141+C162+C190</f>
        <v>346800</v>
      </c>
      <c r="D139" s="184">
        <f>D141+D162+D190</f>
        <v>357204</v>
      </c>
      <c r="E139" s="164"/>
    </row>
    <row r="140" spans="1:5" s="148" customFormat="1" ht="37.5" customHeight="1">
      <c r="A140" s="170" t="s">
        <v>77</v>
      </c>
      <c r="B140" s="188"/>
      <c r="C140" s="188"/>
      <c r="D140" s="188"/>
      <c r="E140" s="164"/>
    </row>
    <row r="141" spans="1:5" s="148" customFormat="1" ht="80.25" customHeight="1">
      <c r="A141" s="157" t="s">
        <v>446</v>
      </c>
      <c r="B141" s="186">
        <f>B142+B158</f>
        <v>199044</v>
      </c>
      <c r="C141" s="186">
        <f>C142+C158</f>
        <v>203576</v>
      </c>
      <c r="D141" s="186">
        <f>D142+D158</f>
        <v>216104</v>
      </c>
      <c r="E141" s="164"/>
    </row>
    <row r="142" spans="1:5" s="148" customFormat="1" ht="69" customHeight="1">
      <c r="A142" s="190" t="s">
        <v>0</v>
      </c>
      <c r="B142" s="184">
        <f>SUM(B143:B157)</f>
        <v>87344</v>
      </c>
      <c r="C142" s="184">
        <f>SUM(C143:C157)</f>
        <v>89456</v>
      </c>
      <c r="D142" s="184">
        <f>SUM(D143:D157)</f>
        <v>105000</v>
      </c>
      <c r="E142" s="164"/>
    </row>
    <row r="143" spans="1:5" s="148" customFormat="1" ht="70.5" customHeight="1">
      <c r="A143" s="154" t="s">
        <v>387</v>
      </c>
      <c r="B143" s="188"/>
      <c r="C143" s="188"/>
      <c r="D143" s="188">
        <v>50000</v>
      </c>
      <c r="E143" s="155" t="s">
        <v>454</v>
      </c>
    </row>
    <row r="144" spans="1:5" s="148" customFormat="1" ht="33" customHeight="1">
      <c r="A144" s="195" t="s">
        <v>356</v>
      </c>
      <c r="B144" s="188"/>
      <c r="C144" s="188"/>
      <c r="D144" s="188"/>
      <c r="E144" s="164"/>
    </row>
    <row r="145" spans="1:5" s="148" customFormat="1" ht="33.75" customHeight="1">
      <c r="A145" s="154" t="s">
        <v>21</v>
      </c>
      <c r="B145" s="188"/>
      <c r="C145" s="188">
        <v>5000</v>
      </c>
      <c r="D145" s="188">
        <v>10000</v>
      </c>
      <c r="E145" s="155" t="s">
        <v>447</v>
      </c>
    </row>
    <row r="146" spans="1:5" s="148" customFormat="1" ht="31.5" customHeight="1">
      <c r="A146" s="195" t="s">
        <v>357</v>
      </c>
      <c r="B146" s="188"/>
      <c r="C146" s="188"/>
      <c r="D146" s="188"/>
      <c r="E146" s="164"/>
    </row>
    <row r="147" spans="1:5" s="148" customFormat="1" ht="31.5">
      <c r="A147" s="154" t="s">
        <v>22</v>
      </c>
      <c r="B147" s="188">
        <v>3000</v>
      </c>
      <c r="C147" s="188"/>
      <c r="D147" s="188"/>
      <c r="E147" s="155" t="s">
        <v>448</v>
      </c>
    </row>
    <row r="148" spans="1:5" s="148" customFormat="1" ht="35.25" customHeight="1">
      <c r="A148" s="154" t="s">
        <v>358</v>
      </c>
      <c r="B148" s="188"/>
      <c r="C148" s="188"/>
      <c r="D148" s="188">
        <v>30000</v>
      </c>
      <c r="E148" s="164" t="s">
        <v>419</v>
      </c>
    </row>
    <row r="149" spans="1:5" s="148" customFormat="1" ht="39.75" customHeight="1">
      <c r="A149" s="195" t="s">
        <v>359</v>
      </c>
      <c r="B149" s="188"/>
      <c r="C149" s="188"/>
      <c r="D149" s="188"/>
      <c r="E149" s="164"/>
    </row>
    <row r="150" spans="1:5" s="148" customFormat="1" ht="31.5">
      <c r="A150" s="154" t="s">
        <v>23</v>
      </c>
      <c r="B150" s="188">
        <v>83044</v>
      </c>
      <c r="C150" s="188">
        <v>45956</v>
      </c>
      <c r="D150" s="188"/>
      <c r="E150" s="155" t="s">
        <v>449</v>
      </c>
    </row>
    <row r="151" spans="1:5" s="148" customFormat="1" ht="31.5">
      <c r="A151" s="154" t="s">
        <v>24</v>
      </c>
      <c r="B151" s="188"/>
      <c r="C151" s="188">
        <v>10000</v>
      </c>
      <c r="D151" s="188">
        <v>15000</v>
      </c>
      <c r="E151" s="155" t="s">
        <v>450</v>
      </c>
    </row>
    <row r="152" spans="1:5" s="148" customFormat="1" ht="38.25" customHeight="1">
      <c r="A152" s="195" t="s">
        <v>360</v>
      </c>
      <c r="B152" s="188"/>
      <c r="C152" s="188"/>
      <c r="D152" s="188"/>
      <c r="E152" s="189"/>
    </row>
    <row r="153" spans="1:5" s="148" customFormat="1" ht="45" customHeight="1">
      <c r="A153" s="154" t="s">
        <v>25</v>
      </c>
      <c r="B153" s="188">
        <v>1300</v>
      </c>
      <c r="C153" s="188"/>
      <c r="D153" s="188"/>
      <c r="E153" s="155" t="s">
        <v>451</v>
      </c>
    </row>
    <row r="154" spans="1:5" s="148" customFormat="1" ht="32.25" customHeight="1">
      <c r="A154" s="195" t="s">
        <v>361</v>
      </c>
      <c r="B154" s="188"/>
      <c r="C154" s="188"/>
      <c r="D154" s="188"/>
      <c r="E154" s="164"/>
    </row>
    <row r="155" spans="1:5" s="148" customFormat="1" ht="25.5" customHeight="1">
      <c r="A155" s="154" t="s">
        <v>26</v>
      </c>
      <c r="B155" s="188"/>
      <c r="C155" s="188">
        <v>8700</v>
      </c>
      <c r="D155" s="188"/>
      <c r="E155" s="155" t="s">
        <v>452</v>
      </c>
    </row>
    <row r="156" spans="1:5" s="148" customFormat="1" ht="32.25" customHeight="1">
      <c r="A156" s="195" t="s">
        <v>362</v>
      </c>
      <c r="B156" s="188"/>
      <c r="C156" s="188"/>
      <c r="D156" s="188"/>
      <c r="E156" s="164"/>
    </row>
    <row r="157" spans="1:5" s="148" customFormat="1" ht="31.5">
      <c r="A157" s="154" t="s">
        <v>386</v>
      </c>
      <c r="B157" s="188"/>
      <c r="C157" s="188">
        <v>19800</v>
      </c>
      <c r="D157" s="188"/>
      <c r="E157" s="155" t="s">
        <v>453</v>
      </c>
    </row>
    <row r="158" spans="1:5" s="148" customFormat="1" ht="59.25" customHeight="1">
      <c r="A158" s="191" t="s">
        <v>363</v>
      </c>
      <c r="B158" s="184">
        <f>B159+B160+B161</f>
        <v>111700</v>
      </c>
      <c r="C158" s="184">
        <f>C159+C160+C161</f>
        <v>114120</v>
      </c>
      <c r="D158" s="184">
        <f>D159+D160+D161</f>
        <v>111104</v>
      </c>
      <c r="E158" s="164"/>
    </row>
    <row r="159" spans="1:5" s="148" customFormat="1" ht="62.25" customHeight="1">
      <c r="A159" s="154" t="s">
        <v>388</v>
      </c>
      <c r="B159" s="188">
        <v>30000</v>
      </c>
      <c r="C159" s="188">
        <v>30000</v>
      </c>
      <c r="D159" s="188">
        <v>29417</v>
      </c>
      <c r="E159" s="164" t="s">
        <v>391</v>
      </c>
    </row>
    <row r="160" spans="1:5" s="148" customFormat="1" ht="60" customHeight="1">
      <c r="A160" s="154" t="s">
        <v>389</v>
      </c>
      <c r="B160" s="188">
        <v>60200</v>
      </c>
      <c r="C160" s="188">
        <v>84120</v>
      </c>
      <c r="D160" s="188">
        <v>81687</v>
      </c>
      <c r="E160" s="164" t="s">
        <v>391</v>
      </c>
    </row>
    <row r="161" spans="1:5" s="148" customFormat="1" ht="47.25" customHeight="1">
      <c r="A161" s="154" t="s">
        <v>390</v>
      </c>
      <c r="B161" s="188">
        <v>21500</v>
      </c>
      <c r="C161" s="188"/>
      <c r="D161" s="188"/>
      <c r="E161" s="155" t="s">
        <v>455</v>
      </c>
    </row>
    <row r="162" spans="1:5" s="152" customFormat="1" ht="59.25" customHeight="1">
      <c r="A162" s="157" t="s">
        <v>238</v>
      </c>
      <c r="B162" s="186">
        <f>B163</f>
        <v>139756</v>
      </c>
      <c r="C162" s="186">
        <f>C163</f>
        <v>143224</v>
      </c>
      <c r="D162" s="186">
        <f>D163</f>
        <v>121100</v>
      </c>
      <c r="E162" s="187"/>
    </row>
    <row r="163" spans="1:5" s="148" customFormat="1" ht="65.25" customHeight="1">
      <c r="A163" s="190" t="s">
        <v>0</v>
      </c>
      <c r="B163" s="184">
        <f>SUM(B165:B188)</f>
        <v>139756</v>
      </c>
      <c r="C163" s="184">
        <f>SUM(C165:C188)</f>
        <v>143224</v>
      </c>
      <c r="D163" s="184">
        <f>SUM(D165:D188)</f>
        <v>121100</v>
      </c>
      <c r="E163" s="164"/>
    </row>
    <row r="164" spans="1:5" s="148" customFormat="1" ht="45" customHeight="1">
      <c r="A164" s="195" t="s">
        <v>27</v>
      </c>
      <c r="B164" s="184"/>
      <c r="C164" s="184"/>
      <c r="D164" s="184"/>
      <c r="E164" s="164"/>
    </row>
    <row r="165" spans="1:5" s="148" customFormat="1" ht="58.5" customHeight="1">
      <c r="A165" s="154" t="s">
        <v>28</v>
      </c>
      <c r="B165" s="188">
        <v>55000</v>
      </c>
      <c r="C165" s="188">
        <v>32080</v>
      </c>
      <c r="D165" s="188">
        <v>67000</v>
      </c>
      <c r="E165" s="164" t="s">
        <v>408</v>
      </c>
    </row>
    <row r="166" spans="1:5" s="148" customFormat="1" ht="32.25" customHeight="1">
      <c r="A166" s="195" t="s">
        <v>29</v>
      </c>
      <c r="B166" s="188"/>
      <c r="C166" s="188"/>
      <c r="D166" s="188"/>
      <c r="E166" s="164"/>
    </row>
    <row r="167" spans="1:5" s="148" customFormat="1" ht="47.25">
      <c r="A167" s="154" t="s">
        <v>30</v>
      </c>
      <c r="B167" s="188">
        <v>19500</v>
      </c>
      <c r="C167" s="188"/>
      <c r="D167" s="188"/>
      <c r="E167" s="155" t="s">
        <v>456</v>
      </c>
    </row>
    <row r="168" spans="1:5" s="148" customFormat="1" ht="52.5" customHeight="1">
      <c r="A168" s="154" t="s">
        <v>31</v>
      </c>
      <c r="B168" s="188"/>
      <c r="C168" s="188"/>
      <c r="D168" s="188">
        <v>10100</v>
      </c>
      <c r="E168" s="155" t="s">
        <v>457</v>
      </c>
    </row>
    <row r="169" spans="1:5" s="148" customFormat="1" ht="33" customHeight="1">
      <c r="A169" s="195" t="s">
        <v>360</v>
      </c>
      <c r="B169" s="188"/>
      <c r="C169" s="188"/>
      <c r="D169" s="188"/>
      <c r="E169" s="155"/>
    </row>
    <row r="170" spans="1:5" s="148" customFormat="1" ht="77.25" customHeight="1">
      <c r="A170" s="154" t="s">
        <v>32</v>
      </c>
      <c r="B170" s="188">
        <v>2800</v>
      </c>
      <c r="C170" s="188"/>
      <c r="D170" s="188"/>
      <c r="E170" s="164" t="s">
        <v>391</v>
      </c>
    </row>
    <row r="171" spans="1:5" s="148" customFormat="1" ht="39.75" customHeight="1">
      <c r="A171" s="154" t="s">
        <v>467</v>
      </c>
      <c r="B171" s="188">
        <v>2500</v>
      </c>
      <c r="C171" s="188"/>
      <c r="D171" s="188"/>
      <c r="E171" s="155" t="s">
        <v>458</v>
      </c>
    </row>
    <row r="172" spans="1:5" s="148" customFormat="1" ht="38.25" customHeight="1">
      <c r="A172" s="154" t="s">
        <v>33</v>
      </c>
      <c r="B172" s="188"/>
      <c r="C172" s="188">
        <v>5800</v>
      </c>
      <c r="D172" s="188"/>
      <c r="E172" s="155" t="s">
        <v>459</v>
      </c>
    </row>
    <row r="173" spans="1:5" s="148" customFormat="1" ht="33.75" customHeight="1">
      <c r="A173" s="195" t="s">
        <v>34</v>
      </c>
      <c r="B173" s="188"/>
      <c r="C173" s="188"/>
      <c r="D173" s="188"/>
      <c r="E173" s="155"/>
    </row>
    <row r="174" spans="1:5" s="148" customFormat="1" ht="51" customHeight="1">
      <c r="A174" s="154" t="s">
        <v>36</v>
      </c>
      <c r="B174" s="188">
        <v>5000</v>
      </c>
      <c r="C174" s="188">
        <v>5500</v>
      </c>
      <c r="D174" s="188">
        <v>14000</v>
      </c>
      <c r="E174" s="155" t="s">
        <v>1</v>
      </c>
    </row>
    <row r="175" spans="1:5" s="148" customFormat="1" ht="35.25" customHeight="1">
      <c r="A175" s="195" t="s">
        <v>35</v>
      </c>
      <c r="B175" s="188"/>
      <c r="C175" s="188"/>
      <c r="D175" s="188"/>
      <c r="E175" s="155"/>
    </row>
    <row r="176" spans="1:5" s="148" customFormat="1" ht="28.5" customHeight="1">
      <c r="A176" s="154" t="s">
        <v>37</v>
      </c>
      <c r="B176" s="188"/>
      <c r="C176" s="188">
        <v>6800</v>
      </c>
      <c r="D176" s="188"/>
      <c r="E176" s="155" t="s">
        <v>460</v>
      </c>
    </row>
    <row r="177" spans="1:5" s="148" customFormat="1" ht="69.75" customHeight="1">
      <c r="A177" s="154" t="s">
        <v>38</v>
      </c>
      <c r="B177" s="188">
        <v>12500</v>
      </c>
      <c r="C177" s="188"/>
      <c r="D177" s="188"/>
      <c r="E177" s="164" t="s">
        <v>391</v>
      </c>
    </row>
    <row r="178" spans="1:5" s="148" customFormat="1" ht="46.5" customHeight="1">
      <c r="A178" s="195" t="s">
        <v>39</v>
      </c>
      <c r="B178" s="188"/>
      <c r="C178" s="188"/>
      <c r="D178" s="188"/>
      <c r="E178" s="164"/>
    </row>
    <row r="179" spans="1:5" s="148" customFormat="1" ht="31.5">
      <c r="A179" s="154" t="s">
        <v>40</v>
      </c>
      <c r="B179" s="188"/>
      <c r="C179" s="188">
        <v>10000</v>
      </c>
      <c r="D179" s="188">
        <v>10000</v>
      </c>
      <c r="E179" s="155" t="s">
        <v>461</v>
      </c>
    </row>
    <row r="180" spans="1:5" s="148" customFormat="1" ht="47.25">
      <c r="A180" s="154" t="s">
        <v>468</v>
      </c>
      <c r="B180" s="188"/>
      <c r="C180" s="188">
        <v>17000</v>
      </c>
      <c r="D180" s="188"/>
      <c r="E180" s="155" t="s">
        <v>462</v>
      </c>
    </row>
    <row r="181" spans="1:5" s="148" customFormat="1" ht="31.5" customHeight="1">
      <c r="A181" s="195" t="s">
        <v>41</v>
      </c>
      <c r="B181" s="188"/>
      <c r="C181" s="188"/>
      <c r="D181" s="188"/>
      <c r="E181" s="155"/>
    </row>
    <row r="182" spans="1:5" s="148" customFormat="1" ht="42" customHeight="1">
      <c r="A182" s="154" t="s">
        <v>42</v>
      </c>
      <c r="B182" s="188">
        <v>22000</v>
      </c>
      <c r="C182" s="188">
        <v>25000</v>
      </c>
      <c r="D182" s="188"/>
      <c r="E182" s="155" t="s">
        <v>463</v>
      </c>
    </row>
    <row r="183" spans="1:5" s="148" customFormat="1" ht="35.25" customHeight="1">
      <c r="A183" s="195" t="s">
        <v>43</v>
      </c>
      <c r="B183" s="188"/>
      <c r="C183" s="188"/>
      <c r="D183" s="188"/>
      <c r="E183" s="155"/>
    </row>
    <row r="184" spans="1:5" s="148" customFormat="1" ht="54" customHeight="1">
      <c r="A184" s="154" t="s">
        <v>44</v>
      </c>
      <c r="B184" s="188">
        <v>15456</v>
      </c>
      <c r="C184" s="188"/>
      <c r="D184" s="188"/>
      <c r="E184" s="155" t="s">
        <v>464</v>
      </c>
    </row>
    <row r="185" spans="1:5" s="148" customFormat="1" ht="37.5" customHeight="1">
      <c r="A185" s="195" t="s">
        <v>45</v>
      </c>
      <c r="B185" s="188"/>
      <c r="C185" s="188"/>
      <c r="D185" s="188"/>
      <c r="E185" s="155"/>
    </row>
    <row r="186" spans="1:5" s="148" customFormat="1" ht="42.75" customHeight="1">
      <c r="A186" s="154" t="s">
        <v>47</v>
      </c>
      <c r="B186" s="188">
        <v>5000</v>
      </c>
      <c r="C186" s="188">
        <v>5000</v>
      </c>
      <c r="D186" s="188">
        <v>20000</v>
      </c>
      <c r="E186" s="155" t="s">
        <v>465</v>
      </c>
    </row>
    <row r="187" spans="1:5" s="148" customFormat="1" ht="41.25" customHeight="1">
      <c r="A187" s="195" t="s">
        <v>46</v>
      </c>
      <c r="B187" s="188"/>
      <c r="C187" s="188"/>
      <c r="D187" s="188"/>
      <c r="E187" s="155"/>
    </row>
    <row r="188" spans="1:5" s="148" customFormat="1" ht="43.5" customHeight="1">
      <c r="A188" s="154" t="s">
        <v>15</v>
      </c>
      <c r="B188" s="188"/>
      <c r="C188" s="188">
        <v>36044</v>
      </c>
      <c r="D188" s="188"/>
      <c r="E188" s="155" t="s">
        <v>16</v>
      </c>
    </row>
    <row r="189" spans="1:5" s="148" customFormat="1" ht="45" customHeight="1">
      <c r="A189" s="174" t="s">
        <v>340</v>
      </c>
      <c r="B189" s="188"/>
      <c r="C189" s="188"/>
      <c r="D189" s="188"/>
      <c r="E189" s="164"/>
    </row>
    <row r="190" spans="1:5" s="148" customFormat="1" ht="51.75" customHeight="1">
      <c r="A190" s="191" t="s">
        <v>363</v>
      </c>
      <c r="B190" s="184">
        <f>B191+B192</f>
        <v>1200</v>
      </c>
      <c r="C190" s="184"/>
      <c r="D190" s="184">
        <f>D191+D192</f>
        <v>20000</v>
      </c>
      <c r="E190" s="164"/>
    </row>
    <row r="191" spans="1:5" s="148" customFormat="1" ht="52.5" customHeight="1">
      <c r="A191" s="154" t="s">
        <v>274</v>
      </c>
      <c r="B191" s="188">
        <v>1200</v>
      </c>
      <c r="C191" s="188"/>
      <c r="D191" s="188"/>
      <c r="E191" s="164"/>
    </row>
    <row r="192" spans="1:5" s="148" customFormat="1" ht="53.25" customHeight="1">
      <c r="A192" s="154" t="s">
        <v>2</v>
      </c>
      <c r="B192" s="188"/>
      <c r="C192" s="188"/>
      <c r="D192" s="188">
        <v>20000</v>
      </c>
      <c r="E192" s="155" t="s">
        <v>3</v>
      </c>
    </row>
    <row r="193" spans="1:5" s="148" customFormat="1" ht="43.5" customHeight="1">
      <c r="A193" s="172" t="s">
        <v>364</v>
      </c>
      <c r="B193" s="184">
        <f>B195+B200+B208+B212</f>
        <v>61000</v>
      </c>
      <c r="C193" s="184">
        <f>C195+C200+C208+C212</f>
        <v>71905</v>
      </c>
      <c r="D193" s="184">
        <f>D195+D200+D208+D212</f>
        <v>70340</v>
      </c>
      <c r="E193" s="164"/>
    </row>
    <row r="194" spans="1:5" s="148" customFormat="1" ht="39" customHeight="1">
      <c r="A194" s="170" t="s">
        <v>77</v>
      </c>
      <c r="B194" s="188"/>
      <c r="C194" s="188"/>
      <c r="D194" s="188"/>
      <c r="E194" s="164"/>
    </row>
    <row r="195" spans="1:5" s="148" customFormat="1" ht="131.25" customHeight="1">
      <c r="A195" s="157" t="s">
        <v>279</v>
      </c>
      <c r="B195" s="188"/>
      <c r="C195" s="186">
        <f>C196</f>
        <v>12000</v>
      </c>
      <c r="D195" s="186">
        <f>D196</f>
        <v>15000</v>
      </c>
      <c r="E195" s="164"/>
    </row>
    <row r="196" spans="1:5" s="148" customFormat="1" ht="69.75" customHeight="1">
      <c r="A196" s="190" t="s">
        <v>280</v>
      </c>
      <c r="B196" s="188"/>
      <c r="C196" s="184">
        <f>C197+C198+C199</f>
        <v>12000</v>
      </c>
      <c r="D196" s="184">
        <f>D197+D198+D199</f>
        <v>15000</v>
      </c>
      <c r="E196" s="164"/>
    </row>
    <row r="197" spans="1:5" s="148" customFormat="1" ht="30.75" customHeight="1">
      <c r="A197" s="154" t="s">
        <v>282</v>
      </c>
      <c r="B197" s="188"/>
      <c r="C197" s="188">
        <v>8000</v>
      </c>
      <c r="D197" s="188">
        <v>12000</v>
      </c>
      <c r="E197" s="164" t="s">
        <v>392</v>
      </c>
    </row>
    <row r="198" spans="1:5" s="148" customFormat="1" ht="48" customHeight="1">
      <c r="A198" s="154" t="s">
        <v>283</v>
      </c>
      <c r="B198" s="188"/>
      <c r="C198" s="188"/>
      <c r="D198" s="188">
        <v>3000</v>
      </c>
      <c r="E198" s="164" t="s">
        <v>419</v>
      </c>
    </row>
    <row r="199" spans="1:5" s="148" customFormat="1" ht="48.75" customHeight="1">
      <c r="A199" s="154" t="s">
        <v>281</v>
      </c>
      <c r="B199" s="188"/>
      <c r="C199" s="188">
        <v>4000</v>
      </c>
      <c r="D199" s="188"/>
      <c r="E199" s="164" t="s">
        <v>393</v>
      </c>
    </row>
    <row r="200" spans="1:5" s="148" customFormat="1" ht="69" customHeight="1">
      <c r="A200" s="178" t="s">
        <v>284</v>
      </c>
      <c r="B200" s="186">
        <f>B201</f>
        <v>41000</v>
      </c>
      <c r="C200" s="186">
        <f>C201</f>
        <v>39335</v>
      </c>
      <c r="D200" s="186">
        <f>D201</f>
        <v>34000</v>
      </c>
      <c r="E200" s="164"/>
    </row>
    <row r="201" spans="1:5" s="148" customFormat="1" ht="46.5" customHeight="1">
      <c r="A201" s="190" t="s">
        <v>365</v>
      </c>
      <c r="B201" s="184">
        <f>SUM(B202:B206)</f>
        <v>41000</v>
      </c>
      <c r="C201" s="184">
        <f>SUM(C202:C206)</f>
        <v>39335</v>
      </c>
      <c r="D201" s="184">
        <f>SUM(D202:D206)</f>
        <v>34000</v>
      </c>
      <c r="E201" s="164"/>
    </row>
    <row r="202" spans="1:5" s="148" customFormat="1" ht="63">
      <c r="A202" s="171" t="s">
        <v>286</v>
      </c>
      <c r="B202" s="188">
        <v>5000</v>
      </c>
      <c r="C202" s="188"/>
      <c r="D202" s="188"/>
      <c r="E202" s="155" t="s">
        <v>466</v>
      </c>
    </row>
    <row r="203" spans="1:5" s="148" customFormat="1" ht="67.5" customHeight="1">
      <c r="A203" s="171" t="s">
        <v>291</v>
      </c>
      <c r="B203" s="188">
        <v>5000</v>
      </c>
      <c r="C203" s="188">
        <v>5335</v>
      </c>
      <c r="D203" s="188"/>
      <c r="E203" s="189"/>
    </row>
    <row r="204" spans="1:5" s="148" customFormat="1" ht="45" customHeight="1">
      <c r="A204" s="179" t="s">
        <v>290</v>
      </c>
      <c r="B204" s="188"/>
      <c r="C204" s="188"/>
      <c r="D204" s="188">
        <v>31000</v>
      </c>
      <c r="E204" s="164" t="s">
        <v>408</v>
      </c>
    </row>
    <row r="205" spans="1:5" s="148" customFormat="1" ht="45" customHeight="1">
      <c r="A205" s="179" t="s">
        <v>288</v>
      </c>
      <c r="B205" s="188">
        <v>29000</v>
      </c>
      <c r="C205" s="188">
        <v>31000</v>
      </c>
      <c r="D205" s="188"/>
      <c r="E205" s="164" t="s">
        <v>393</v>
      </c>
    </row>
    <row r="206" spans="1:5" s="148" customFormat="1" ht="46.5" customHeight="1">
      <c r="A206" s="171" t="s">
        <v>294</v>
      </c>
      <c r="B206" s="188">
        <v>2000</v>
      </c>
      <c r="C206" s="188">
        <v>3000</v>
      </c>
      <c r="D206" s="188">
        <v>3000</v>
      </c>
      <c r="E206" s="189"/>
    </row>
    <row r="207" spans="1:5" s="148" customFormat="1" ht="36.75" customHeight="1">
      <c r="A207" s="174" t="s">
        <v>340</v>
      </c>
      <c r="B207" s="188"/>
      <c r="C207" s="188"/>
      <c r="D207" s="188"/>
      <c r="E207" s="164"/>
    </row>
    <row r="208" spans="1:5" s="148" customFormat="1" ht="64.5" customHeight="1">
      <c r="A208" s="190" t="s">
        <v>366</v>
      </c>
      <c r="B208" s="184">
        <f>B209+B210+B211</f>
        <v>18000</v>
      </c>
      <c r="C208" s="184">
        <f>C209+C210+C211</f>
        <v>18500</v>
      </c>
      <c r="D208" s="184">
        <f>D209+D210+D211</f>
        <v>19200</v>
      </c>
      <c r="E208" s="164"/>
    </row>
    <row r="209" spans="1:5" s="148" customFormat="1" ht="81" customHeight="1">
      <c r="A209" s="171" t="s">
        <v>297</v>
      </c>
      <c r="B209" s="188">
        <v>8000</v>
      </c>
      <c r="C209" s="188">
        <v>8200</v>
      </c>
      <c r="D209" s="188">
        <v>8500</v>
      </c>
      <c r="E209" s="164"/>
    </row>
    <row r="210" spans="1:5" s="148" customFormat="1" ht="69.75" customHeight="1">
      <c r="A210" s="171" t="s">
        <v>298</v>
      </c>
      <c r="B210" s="188">
        <v>8000</v>
      </c>
      <c r="C210" s="188">
        <v>8200</v>
      </c>
      <c r="D210" s="188">
        <v>8500</v>
      </c>
      <c r="E210" s="164"/>
    </row>
    <row r="211" spans="1:5" s="148" customFormat="1" ht="66.75" customHeight="1">
      <c r="A211" s="171" t="s">
        <v>299</v>
      </c>
      <c r="B211" s="188">
        <v>2000</v>
      </c>
      <c r="C211" s="188">
        <v>2100</v>
      </c>
      <c r="D211" s="188">
        <v>2200</v>
      </c>
      <c r="E211" s="164"/>
    </row>
    <row r="212" spans="1:5" s="148" customFormat="1" ht="88.5" customHeight="1">
      <c r="A212" s="190" t="s">
        <v>367</v>
      </c>
      <c r="B212" s="184">
        <f>B213+B214</f>
        <v>2000</v>
      </c>
      <c r="C212" s="184">
        <f>C213+C214</f>
        <v>2070</v>
      </c>
      <c r="D212" s="184">
        <f>D213+D214</f>
        <v>2140</v>
      </c>
      <c r="E212" s="164"/>
    </row>
    <row r="213" spans="1:5" s="148" customFormat="1" ht="73.5" customHeight="1">
      <c r="A213" s="176" t="s">
        <v>301</v>
      </c>
      <c r="B213" s="188">
        <v>500</v>
      </c>
      <c r="C213" s="188">
        <v>520</v>
      </c>
      <c r="D213" s="188">
        <v>540</v>
      </c>
      <c r="E213" s="164"/>
    </row>
    <row r="214" spans="1:5" s="148" customFormat="1" ht="63.75" customHeight="1">
      <c r="A214" s="176" t="s">
        <v>302</v>
      </c>
      <c r="B214" s="188">
        <v>1500</v>
      </c>
      <c r="C214" s="188">
        <v>1550</v>
      </c>
      <c r="D214" s="188">
        <v>1600</v>
      </c>
      <c r="E214" s="164"/>
    </row>
    <row r="215" spans="1:5" s="148" customFormat="1" ht="15.75">
      <c r="A215" s="161"/>
      <c r="B215" s="159"/>
      <c r="C215" s="159"/>
      <c r="D215" s="159"/>
      <c r="E215" s="162"/>
    </row>
    <row r="216" spans="1:5" s="148" customFormat="1" ht="15.75">
      <c r="A216" s="161"/>
      <c r="B216" s="159"/>
      <c r="C216" s="159"/>
      <c r="D216" s="159"/>
      <c r="E216" s="162"/>
    </row>
    <row r="217" spans="1:5" s="148" customFormat="1" ht="15.75">
      <c r="A217" s="161"/>
      <c r="B217" s="159"/>
      <c r="C217" s="159"/>
      <c r="D217" s="159"/>
      <c r="E217" s="162"/>
    </row>
    <row r="218" spans="1:5" s="148" customFormat="1" ht="15.75">
      <c r="A218" s="161"/>
      <c r="B218" s="159"/>
      <c r="C218" s="159"/>
      <c r="D218" s="159"/>
      <c r="E218" s="162"/>
    </row>
    <row r="219" spans="1:5" s="148" customFormat="1" ht="15.75">
      <c r="A219" s="161"/>
      <c r="B219" s="159"/>
      <c r="C219" s="159"/>
      <c r="D219" s="159"/>
      <c r="E219" s="162"/>
    </row>
    <row r="220" spans="1:5" s="148" customFormat="1" ht="15.75">
      <c r="A220" s="161"/>
      <c r="B220" s="159"/>
      <c r="C220" s="159"/>
      <c r="D220" s="159"/>
      <c r="E220" s="162"/>
    </row>
    <row r="221" spans="1:5" s="148" customFormat="1" ht="15.75">
      <c r="A221" s="161"/>
      <c r="B221" s="159"/>
      <c r="C221" s="159"/>
      <c r="D221" s="159"/>
      <c r="E221" s="162"/>
    </row>
    <row r="222" spans="1:5" s="148" customFormat="1" ht="15.75">
      <c r="A222" s="161"/>
      <c r="B222" s="159"/>
      <c r="C222" s="159"/>
      <c r="D222" s="159"/>
      <c r="E222" s="162"/>
    </row>
    <row r="223" spans="1:5" s="148" customFormat="1" ht="15.75">
      <c r="A223" s="161"/>
      <c r="B223" s="159"/>
      <c r="C223" s="159"/>
      <c r="D223" s="159"/>
      <c r="E223" s="162"/>
    </row>
    <row r="224" spans="1:5" s="148" customFormat="1" ht="15.75">
      <c r="A224" s="161"/>
      <c r="B224" s="159"/>
      <c r="C224" s="159"/>
      <c r="D224" s="159"/>
      <c r="E224" s="162"/>
    </row>
    <row r="225" spans="1:5" s="148" customFormat="1" ht="15.75">
      <c r="A225" s="161"/>
      <c r="B225" s="159"/>
      <c r="C225" s="159"/>
      <c r="D225" s="159"/>
      <c r="E225" s="162"/>
    </row>
    <row r="226" spans="1:5" s="148" customFormat="1" ht="15.75">
      <c r="A226" s="161"/>
      <c r="B226" s="159"/>
      <c r="C226" s="159"/>
      <c r="D226" s="159"/>
      <c r="E226" s="162"/>
    </row>
    <row r="227" spans="1:5" s="148" customFormat="1" ht="15.75">
      <c r="A227" s="161"/>
      <c r="B227" s="159"/>
      <c r="C227" s="159"/>
      <c r="D227" s="159"/>
      <c r="E227" s="162"/>
    </row>
    <row r="228" spans="1:5" s="148" customFormat="1" ht="15.75">
      <c r="A228" s="161"/>
      <c r="B228" s="159"/>
      <c r="C228" s="159"/>
      <c r="D228" s="159"/>
      <c r="E228" s="162"/>
    </row>
    <row r="229" spans="1:5" s="148" customFormat="1" ht="15.75">
      <c r="A229" s="161"/>
      <c r="B229" s="159"/>
      <c r="C229" s="159"/>
      <c r="D229" s="159"/>
      <c r="E229" s="162"/>
    </row>
    <row r="230" spans="1:5" s="148" customFormat="1" ht="15.75">
      <c r="A230" s="161"/>
      <c r="B230" s="159"/>
      <c r="C230" s="159"/>
      <c r="D230" s="159"/>
      <c r="E230" s="162"/>
    </row>
    <row r="231" spans="1:5" s="148" customFormat="1" ht="15.75">
      <c r="A231" s="161"/>
      <c r="B231" s="159"/>
      <c r="C231" s="159"/>
      <c r="D231" s="159"/>
      <c r="E231" s="162"/>
    </row>
    <row r="232" spans="1:5" s="148" customFormat="1" ht="15.75">
      <c r="A232" s="161"/>
      <c r="B232" s="159"/>
      <c r="C232" s="159"/>
      <c r="D232" s="159"/>
      <c r="E232" s="162"/>
    </row>
    <row r="233" spans="1:5" s="148" customFormat="1" ht="15.75">
      <c r="A233" s="161"/>
      <c r="B233" s="159"/>
      <c r="C233" s="159"/>
      <c r="D233" s="159"/>
      <c r="E233" s="162"/>
    </row>
    <row r="234" spans="1:5" s="148" customFormat="1" ht="15.75">
      <c r="A234" s="161"/>
      <c r="B234" s="159"/>
      <c r="C234" s="159"/>
      <c r="D234" s="159"/>
      <c r="E234" s="162"/>
    </row>
    <row r="235" spans="1:5" s="148" customFormat="1" ht="15.75">
      <c r="A235" s="161"/>
      <c r="B235" s="159"/>
      <c r="C235" s="159"/>
      <c r="D235" s="159"/>
      <c r="E235" s="162"/>
    </row>
    <row r="236" spans="1:5" s="148" customFormat="1" ht="15.75">
      <c r="A236" s="161"/>
      <c r="B236" s="159"/>
      <c r="C236" s="159"/>
      <c r="D236" s="159"/>
      <c r="E236" s="162"/>
    </row>
    <row r="237" spans="1:5" s="148" customFormat="1" ht="15.75">
      <c r="A237" s="161"/>
      <c r="B237" s="159"/>
      <c r="C237" s="159"/>
      <c r="D237" s="159"/>
      <c r="E237" s="162"/>
    </row>
    <row r="238" spans="1:5" s="148" customFormat="1" ht="15.75">
      <c r="A238" s="161"/>
      <c r="B238" s="159"/>
      <c r="C238" s="159"/>
      <c r="D238" s="159"/>
      <c r="E238" s="162"/>
    </row>
    <row r="239" spans="1:5" s="148" customFormat="1" ht="15.75">
      <c r="A239" s="161"/>
      <c r="B239" s="159"/>
      <c r="C239" s="159"/>
      <c r="D239" s="159"/>
      <c r="E239" s="162"/>
    </row>
    <row r="240" spans="1:5" s="148" customFormat="1" ht="15.75">
      <c r="A240" s="161"/>
      <c r="B240" s="159"/>
      <c r="C240" s="159"/>
      <c r="D240" s="159"/>
      <c r="E240" s="162"/>
    </row>
    <row r="241" spans="1:5" s="148" customFormat="1" ht="15.75">
      <c r="A241" s="161"/>
      <c r="B241" s="159"/>
      <c r="C241" s="159"/>
      <c r="D241" s="159"/>
      <c r="E241" s="162"/>
    </row>
    <row r="242" spans="1:5" s="148" customFormat="1" ht="15.75">
      <c r="A242" s="161"/>
      <c r="B242" s="159"/>
      <c r="C242" s="159"/>
      <c r="D242" s="159"/>
      <c r="E242" s="162"/>
    </row>
    <row r="243" spans="1:5" s="148" customFormat="1" ht="15.75">
      <c r="A243" s="153"/>
      <c r="B243" s="159"/>
      <c r="C243" s="159"/>
      <c r="D243" s="159"/>
      <c r="E243" s="162"/>
    </row>
    <row r="244" spans="1:5" s="148" customFormat="1" ht="15.75">
      <c r="A244" s="153"/>
      <c r="B244" s="159"/>
      <c r="C244" s="159"/>
      <c r="D244" s="159"/>
      <c r="E244" s="162"/>
    </row>
    <row r="245" spans="1:5" s="148" customFormat="1" ht="15.75">
      <c r="A245" s="153"/>
      <c r="B245" s="159"/>
      <c r="C245" s="159"/>
      <c r="D245" s="159"/>
      <c r="E245" s="162"/>
    </row>
    <row r="246" spans="1:5" s="148" customFormat="1" ht="15.75">
      <c r="A246" s="153"/>
      <c r="B246" s="159"/>
      <c r="C246" s="159"/>
      <c r="D246" s="159"/>
      <c r="E246" s="162"/>
    </row>
    <row r="247" spans="1:5" s="148" customFormat="1" ht="15.75">
      <c r="A247" s="153"/>
      <c r="B247" s="159"/>
      <c r="C247" s="159"/>
      <c r="D247" s="159"/>
      <c r="E247" s="162"/>
    </row>
    <row r="248" spans="1:5" s="148" customFormat="1" ht="15.75">
      <c r="A248" s="153"/>
      <c r="B248" s="159"/>
      <c r="C248" s="159"/>
      <c r="D248" s="159"/>
      <c r="E248" s="162"/>
    </row>
    <row r="249" spans="1:5" s="148" customFormat="1" ht="15.75">
      <c r="A249" s="153"/>
      <c r="B249" s="159"/>
      <c r="C249" s="159"/>
      <c r="D249" s="159"/>
      <c r="E249" s="162"/>
    </row>
    <row r="250" spans="1:5" s="148" customFormat="1" ht="15.75">
      <c r="A250" s="153"/>
      <c r="B250" s="159"/>
      <c r="C250" s="159"/>
      <c r="D250" s="159"/>
      <c r="E250" s="162"/>
    </row>
    <row r="251" spans="1:5" s="148" customFormat="1" ht="15.75">
      <c r="A251" s="153"/>
      <c r="B251" s="159"/>
      <c r="C251" s="159"/>
      <c r="D251" s="159"/>
      <c r="E251" s="162"/>
    </row>
    <row r="252" spans="1:5" s="148" customFormat="1" ht="15.75">
      <c r="A252" s="153"/>
      <c r="B252" s="159"/>
      <c r="C252" s="159"/>
      <c r="D252" s="159"/>
      <c r="E252" s="162"/>
    </row>
    <row r="253" spans="1:5" s="148" customFormat="1" ht="15.75">
      <c r="A253" s="153"/>
      <c r="B253" s="159"/>
      <c r="C253" s="159"/>
      <c r="D253" s="159"/>
      <c r="E253" s="162"/>
    </row>
    <row r="254" spans="1:5" s="148" customFormat="1" ht="15.75">
      <c r="A254" s="153"/>
      <c r="B254" s="159"/>
      <c r="C254" s="159"/>
      <c r="D254" s="159"/>
      <c r="E254" s="162"/>
    </row>
    <row r="255" spans="1:5" s="148" customFormat="1" ht="15.75">
      <c r="A255" s="153"/>
      <c r="B255" s="159"/>
      <c r="C255" s="159"/>
      <c r="D255" s="159"/>
      <c r="E255" s="162"/>
    </row>
    <row r="256" spans="1:5" s="148" customFormat="1" ht="15.75">
      <c r="A256" s="153"/>
      <c r="B256" s="159"/>
      <c r="C256" s="159"/>
      <c r="D256" s="159"/>
      <c r="E256" s="162"/>
    </row>
    <row r="257" spans="1:5" s="148" customFormat="1" ht="15.75">
      <c r="A257" s="153"/>
      <c r="B257" s="159"/>
      <c r="C257" s="159"/>
      <c r="D257" s="159"/>
      <c r="E257" s="162"/>
    </row>
    <row r="258" spans="1:5" s="148" customFormat="1" ht="15.75">
      <c r="A258" s="153"/>
      <c r="B258" s="159"/>
      <c r="C258" s="159"/>
      <c r="D258" s="159"/>
      <c r="E258" s="162"/>
    </row>
    <row r="259" spans="1:5" s="148" customFormat="1" ht="15.75">
      <c r="A259" s="153"/>
      <c r="B259" s="159"/>
      <c r="C259" s="159"/>
      <c r="D259" s="159"/>
      <c r="E259" s="162"/>
    </row>
    <row r="260" spans="1:5" s="148" customFormat="1" ht="15.75">
      <c r="A260" s="153"/>
      <c r="B260" s="159"/>
      <c r="C260" s="159"/>
      <c r="D260" s="159"/>
      <c r="E260" s="153"/>
    </row>
    <row r="261" spans="1:5" s="148" customFormat="1" ht="15.75">
      <c r="A261" s="153"/>
      <c r="B261" s="159"/>
      <c r="C261" s="159"/>
      <c r="D261" s="159"/>
      <c r="E261" s="153"/>
    </row>
    <row r="262" spans="1:5" s="148" customFormat="1" ht="15.75">
      <c r="A262" s="153"/>
      <c r="B262" s="159"/>
      <c r="C262" s="159"/>
      <c r="D262" s="159"/>
      <c r="E262" s="153"/>
    </row>
    <row r="263" spans="1:5" s="148" customFormat="1" ht="15.75">
      <c r="A263" s="153"/>
      <c r="B263" s="159"/>
      <c r="C263" s="159"/>
      <c r="D263" s="159"/>
      <c r="E263" s="153"/>
    </row>
    <row r="264" spans="1:5" s="148" customFormat="1" ht="15.75">
      <c r="A264" s="153"/>
      <c r="B264" s="159"/>
      <c r="C264" s="159"/>
      <c r="D264" s="159"/>
      <c r="E264" s="153"/>
    </row>
    <row r="265" spans="1:5" s="148" customFormat="1" ht="15.75">
      <c r="A265" s="153"/>
      <c r="B265" s="159"/>
      <c r="C265" s="159"/>
      <c r="D265" s="159"/>
      <c r="E265" s="153"/>
    </row>
    <row r="266" spans="1:5" s="148" customFormat="1" ht="15.75">
      <c r="A266" s="153"/>
      <c r="B266" s="159"/>
      <c r="C266" s="159"/>
      <c r="D266" s="159"/>
      <c r="E266" s="153"/>
    </row>
    <row r="267" spans="1:5" s="148" customFormat="1" ht="15.75">
      <c r="A267" s="153"/>
      <c r="B267" s="159"/>
      <c r="C267" s="159"/>
      <c r="D267" s="159"/>
      <c r="E267" s="153"/>
    </row>
    <row r="268" spans="1:5" s="148" customFormat="1" ht="15.75">
      <c r="A268" s="153"/>
      <c r="B268" s="159"/>
      <c r="C268" s="159"/>
      <c r="D268" s="159"/>
      <c r="E268" s="153"/>
    </row>
    <row r="269" spans="1:5" s="148" customFormat="1" ht="15.75">
      <c r="A269" s="153"/>
      <c r="B269" s="159"/>
      <c r="C269" s="159"/>
      <c r="D269" s="159"/>
      <c r="E269" s="153"/>
    </row>
    <row r="270" spans="1:5" s="148" customFormat="1" ht="15.75">
      <c r="A270" s="153"/>
      <c r="B270" s="159"/>
      <c r="C270" s="159"/>
      <c r="D270" s="159"/>
      <c r="E270" s="153"/>
    </row>
    <row r="271" spans="1:5" s="148" customFormat="1" ht="15.75">
      <c r="A271" s="153"/>
      <c r="B271" s="159"/>
      <c r="C271" s="159"/>
      <c r="D271" s="159"/>
      <c r="E271" s="153"/>
    </row>
    <row r="272" spans="1:5" s="148" customFormat="1" ht="15.75">
      <c r="A272" s="153"/>
      <c r="B272" s="159"/>
      <c r="C272" s="159"/>
      <c r="D272" s="159"/>
      <c r="E272" s="153"/>
    </row>
    <row r="273" spans="1:5" s="148" customFormat="1" ht="15.75">
      <c r="A273" s="153"/>
      <c r="B273" s="159"/>
      <c r="C273" s="159"/>
      <c r="D273" s="159"/>
      <c r="E273" s="153"/>
    </row>
    <row r="274" spans="1:5" s="148" customFormat="1" ht="15.75">
      <c r="A274" s="153"/>
      <c r="B274" s="159"/>
      <c r="C274" s="159"/>
      <c r="D274" s="159"/>
      <c r="E274" s="153"/>
    </row>
    <row r="275" spans="1:5" s="148" customFormat="1" ht="15.75">
      <c r="A275" s="153"/>
      <c r="B275" s="159"/>
      <c r="C275" s="159"/>
      <c r="D275" s="159"/>
      <c r="E275" s="153"/>
    </row>
    <row r="276" spans="1:5" s="148" customFormat="1" ht="15.75">
      <c r="A276" s="153"/>
      <c r="B276" s="159"/>
      <c r="C276" s="159"/>
      <c r="D276" s="159"/>
      <c r="E276" s="153"/>
    </row>
    <row r="277" spans="1:5" s="148" customFormat="1" ht="15.75">
      <c r="A277" s="153"/>
      <c r="B277" s="159"/>
      <c r="C277" s="159"/>
      <c r="D277" s="159"/>
      <c r="E277" s="153"/>
    </row>
    <row r="278" spans="1:5" s="148" customFormat="1" ht="15.75">
      <c r="A278" s="153"/>
      <c r="B278" s="159"/>
      <c r="C278" s="159"/>
      <c r="D278" s="159"/>
      <c r="E278" s="153"/>
    </row>
    <row r="279" spans="1:5" s="148" customFormat="1" ht="15.75">
      <c r="A279" s="153"/>
      <c r="B279" s="159"/>
      <c r="C279" s="159"/>
      <c r="D279" s="159"/>
      <c r="E279" s="153"/>
    </row>
    <row r="280" spans="1:5" s="148" customFormat="1" ht="15.75">
      <c r="A280" s="153"/>
      <c r="B280" s="159"/>
      <c r="C280" s="159"/>
      <c r="D280" s="159"/>
      <c r="E280" s="153"/>
    </row>
    <row r="281" spans="1:5" s="148" customFormat="1" ht="15.75">
      <c r="A281" s="153"/>
      <c r="B281" s="159"/>
      <c r="C281" s="159"/>
      <c r="D281" s="159"/>
      <c r="E281" s="153"/>
    </row>
    <row r="282" spans="1:5" s="148" customFormat="1" ht="15.75">
      <c r="A282" s="153"/>
      <c r="B282" s="159"/>
      <c r="C282" s="159"/>
      <c r="D282" s="159"/>
      <c r="E282" s="153"/>
    </row>
    <row r="283" spans="1:5" s="148" customFormat="1" ht="15.75">
      <c r="A283" s="153"/>
      <c r="B283" s="159"/>
      <c r="C283" s="159"/>
      <c r="D283" s="159"/>
      <c r="E283" s="153"/>
    </row>
    <row r="284" spans="1:5" s="148" customFormat="1" ht="15.75">
      <c r="A284" s="153"/>
      <c r="B284" s="159"/>
      <c r="C284" s="159"/>
      <c r="D284" s="159"/>
      <c r="E284" s="153"/>
    </row>
    <row r="285" spans="1:5" s="148" customFormat="1" ht="15.75">
      <c r="A285" s="153"/>
      <c r="B285" s="159"/>
      <c r="C285" s="159"/>
      <c r="D285" s="159"/>
      <c r="E285" s="153"/>
    </row>
    <row r="286" spans="1:5" s="148" customFormat="1" ht="15.75">
      <c r="A286" s="153"/>
      <c r="B286" s="159"/>
      <c r="C286" s="159"/>
      <c r="D286" s="159"/>
      <c r="E286" s="153"/>
    </row>
    <row r="287" spans="2:4" s="148" customFormat="1" ht="15.75">
      <c r="B287" s="160"/>
      <c r="C287" s="160"/>
      <c r="D287" s="160"/>
    </row>
    <row r="288" spans="2:4" s="148" customFormat="1" ht="15.75">
      <c r="B288" s="160"/>
      <c r="C288" s="160"/>
      <c r="D288" s="160"/>
    </row>
    <row r="289" spans="2:4" s="148" customFormat="1" ht="15.75">
      <c r="B289" s="160"/>
      <c r="C289" s="160"/>
      <c r="D289" s="160"/>
    </row>
    <row r="290" spans="2:4" s="148" customFormat="1" ht="15.75">
      <c r="B290" s="160"/>
      <c r="C290" s="160"/>
      <c r="D290" s="160"/>
    </row>
    <row r="291" spans="2:4" s="148" customFormat="1" ht="15.75">
      <c r="B291" s="160"/>
      <c r="C291" s="160"/>
      <c r="D291" s="160"/>
    </row>
    <row r="292" spans="2:4" s="148" customFormat="1" ht="15.75">
      <c r="B292" s="160"/>
      <c r="C292" s="160"/>
      <c r="D292" s="160"/>
    </row>
    <row r="293" spans="2:4" s="148" customFormat="1" ht="15.75">
      <c r="B293" s="160"/>
      <c r="C293" s="160"/>
      <c r="D293" s="160"/>
    </row>
    <row r="294" spans="2:4" s="148" customFormat="1" ht="15.75">
      <c r="B294" s="160"/>
      <c r="C294" s="160"/>
      <c r="D294" s="160"/>
    </row>
    <row r="295" spans="2:4" s="148" customFormat="1" ht="15.75">
      <c r="B295" s="160"/>
      <c r="C295" s="160"/>
      <c r="D295" s="160"/>
    </row>
    <row r="296" spans="2:4" s="148" customFormat="1" ht="15.75">
      <c r="B296" s="160"/>
      <c r="C296" s="160"/>
      <c r="D296" s="160"/>
    </row>
    <row r="297" spans="2:4" s="148" customFormat="1" ht="15.75">
      <c r="B297" s="160"/>
      <c r="C297" s="160"/>
      <c r="D297" s="160"/>
    </row>
    <row r="298" spans="2:4" s="148" customFormat="1" ht="15.75">
      <c r="B298" s="160"/>
      <c r="C298" s="160"/>
      <c r="D298" s="160"/>
    </row>
    <row r="299" spans="2:4" s="148" customFormat="1" ht="15.75">
      <c r="B299" s="160"/>
      <c r="C299" s="160"/>
      <c r="D299" s="160"/>
    </row>
    <row r="300" spans="2:4" s="148" customFormat="1" ht="15.75">
      <c r="B300" s="160"/>
      <c r="C300" s="160"/>
      <c r="D300" s="160"/>
    </row>
    <row r="301" spans="2:4" s="148" customFormat="1" ht="15.75">
      <c r="B301" s="160"/>
      <c r="C301" s="160"/>
      <c r="D301" s="160"/>
    </row>
    <row r="302" spans="2:4" s="148" customFormat="1" ht="15.75">
      <c r="B302" s="160"/>
      <c r="C302" s="160"/>
      <c r="D302" s="160"/>
    </row>
    <row r="303" spans="2:4" s="148" customFormat="1" ht="15.75">
      <c r="B303" s="160"/>
      <c r="C303" s="160"/>
      <c r="D303" s="160"/>
    </row>
    <row r="304" spans="2:4" s="148" customFormat="1" ht="15.75">
      <c r="B304" s="160"/>
      <c r="C304" s="160"/>
      <c r="D304" s="160"/>
    </row>
    <row r="305" spans="2:4" s="148" customFormat="1" ht="15.75">
      <c r="B305" s="160"/>
      <c r="C305" s="160"/>
      <c r="D305" s="160"/>
    </row>
    <row r="306" spans="2:4" s="148" customFormat="1" ht="15.75">
      <c r="B306" s="160"/>
      <c r="C306" s="160"/>
      <c r="D306" s="160"/>
    </row>
    <row r="307" spans="2:4" s="148" customFormat="1" ht="15.75">
      <c r="B307" s="160"/>
      <c r="C307" s="160"/>
      <c r="D307" s="160"/>
    </row>
    <row r="308" spans="2:4" s="148" customFormat="1" ht="15.75">
      <c r="B308" s="160"/>
      <c r="C308" s="160"/>
      <c r="D308" s="160"/>
    </row>
    <row r="309" spans="2:4" s="148" customFormat="1" ht="15.75">
      <c r="B309" s="160"/>
      <c r="C309" s="160"/>
      <c r="D309" s="160"/>
    </row>
    <row r="310" spans="2:4" s="148" customFormat="1" ht="15.75">
      <c r="B310" s="160"/>
      <c r="C310" s="160"/>
      <c r="D310" s="160"/>
    </row>
    <row r="311" spans="2:4" s="148" customFormat="1" ht="15.75">
      <c r="B311" s="160"/>
      <c r="C311" s="160"/>
      <c r="D311" s="160"/>
    </row>
    <row r="312" spans="2:4" s="148" customFormat="1" ht="15.75">
      <c r="B312" s="160"/>
      <c r="C312" s="160"/>
      <c r="D312" s="160"/>
    </row>
    <row r="313" spans="2:4" s="148" customFormat="1" ht="15.75">
      <c r="B313" s="160"/>
      <c r="C313" s="160"/>
      <c r="D313" s="160"/>
    </row>
    <row r="314" spans="2:4" s="148" customFormat="1" ht="15.75">
      <c r="B314" s="160"/>
      <c r="C314" s="160"/>
      <c r="D314" s="160"/>
    </row>
    <row r="315" spans="2:4" s="148" customFormat="1" ht="15.75">
      <c r="B315" s="160"/>
      <c r="C315" s="160"/>
      <c r="D315" s="160"/>
    </row>
    <row r="316" spans="2:4" s="148" customFormat="1" ht="15.75">
      <c r="B316" s="160"/>
      <c r="C316" s="160"/>
      <c r="D316" s="160"/>
    </row>
    <row r="317" spans="2:4" s="148" customFormat="1" ht="15.75">
      <c r="B317" s="160"/>
      <c r="C317" s="160"/>
      <c r="D317" s="160"/>
    </row>
    <row r="318" spans="2:4" s="148" customFormat="1" ht="15.75">
      <c r="B318" s="160"/>
      <c r="C318" s="160"/>
      <c r="D318" s="160"/>
    </row>
    <row r="319" spans="2:4" s="148" customFormat="1" ht="15.75">
      <c r="B319" s="160"/>
      <c r="C319" s="160"/>
      <c r="D319" s="160"/>
    </row>
    <row r="320" spans="2:4" s="148" customFormat="1" ht="15.75">
      <c r="B320" s="160"/>
      <c r="C320" s="160"/>
      <c r="D320" s="160"/>
    </row>
    <row r="321" spans="2:4" s="148" customFormat="1" ht="15.75">
      <c r="B321" s="160"/>
      <c r="C321" s="160"/>
      <c r="D321" s="160"/>
    </row>
    <row r="322" spans="2:4" s="148" customFormat="1" ht="15.75">
      <c r="B322" s="160"/>
      <c r="C322" s="160"/>
      <c r="D322" s="160"/>
    </row>
    <row r="323" spans="2:4" s="148" customFormat="1" ht="15.75">
      <c r="B323" s="160"/>
      <c r="C323" s="160"/>
      <c r="D323" s="160"/>
    </row>
    <row r="324" spans="2:4" s="148" customFormat="1" ht="15.75">
      <c r="B324" s="160"/>
      <c r="C324" s="160"/>
      <c r="D324" s="160"/>
    </row>
    <row r="325" spans="2:4" s="148" customFormat="1" ht="15.75">
      <c r="B325" s="160"/>
      <c r="C325" s="160"/>
      <c r="D325" s="160"/>
    </row>
    <row r="326" spans="2:4" s="148" customFormat="1" ht="15.75">
      <c r="B326" s="160"/>
      <c r="C326" s="160"/>
      <c r="D326" s="160"/>
    </row>
    <row r="327" spans="2:4" s="148" customFormat="1" ht="15.75">
      <c r="B327" s="160"/>
      <c r="C327" s="160"/>
      <c r="D327" s="160"/>
    </row>
    <row r="328" spans="2:4" s="148" customFormat="1" ht="15.75">
      <c r="B328" s="160"/>
      <c r="C328" s="160"/>
      <c r="D328" s="160"/>
    </row>
    <row r="329" spans="2:4" s="148" customFormat="1" ht="15.75">
      <c r="B329" s="160"/>
      <c r="C329" s="160"/>
      <c r="D329" s="160"/>
    </row>
    <row r="330" s="148" customFormat="1" ht="15.75"/>
    <row r="331" s="148" customFormat="1" ht="15.75"/>
    <row r="332" s="148" customFormat="1" ht="15.75"/>
    <row r="333" s="148" customFormat="1" ht="15.75"/>
    <row r="334" s="148" customFormat="1" ht="15.75"/>
    <row r="335" s="148" customFormat="1" ht="15.75"/>
    <row r="336" s="148" customFormat="1" ht="15.75"/>
    <row r="337" s="148" customFormat="1" ht="15.75"/>
    <row r="338" s="148" customFormat="1" ht="15.75"/>
    <row r="339" s="148" customFormat="1" ht="15.75"/>
    <row r="340" s="148" customFormat="1" ht="15.75"/>
    <row r="341" s="148" customFormat="1" ht="15.75"/>
    <row r="342" s="148" customFormat="1" ht="15.75"/>
    <row r="343" s="148" customFormat="1" ht="15.75"/>
    <row r="344" s="148" customFormat="1" ht="15.75"/>
    <row r="345" s="148" customFormat="1" ht="15.75"/>
    <row r="346" s="148" customFormat="1" ht="15.75"/>
    <row r="347" s="148" customFormat="1" ht="15.75"/>
    <row r="348" s="148" customFormat="1" ht="15.75"/>
    <row r="349" s="148" customFormat="1" ht="15.75"/>
    <row r="350" s="148" customFormat="1" ht="15.75"/>
    <row r="351" s="148" customFormat="1" ht="15.75"/>
    <row r="352" s="148" customFormat="1" ht="15.75"/>
    <row r="353" s="148" customFormat="1" ht="15.75"/>
    <row r="354" s="148" customFormat="1" ht="15.75"/>
    <row r="355" s="148" customFormat="1" ht="15.75"/>
    <row r="356" s="148" customFormat="1" ht="15.75"/>
    <row r="357" s="148" customFormat="1" ht="15.75"/>
    <row r="358" s="148" customFormat="1" ht="15.75"/>
    <row r="359" s="148" customFormat="1" ht="15.75"/>
    <row r="360" s="148" customFormat="1" ht="15.75"/>
    <row r="361" s="148" customFormat="1" ht="15.75"/>
    <row r="362" s="148" customFormat="1" ht="15.75"/>
    <row r="363" s="148" customFormat="1" ht="15.75"/>
    <row r="364" s="148" customFormat="1" ht="15.75"/>
    <row r="365" s="148" customFormat="1" ht="15.75"/>
    <row r="366" s="148" customFormat="1" ht="15.75"/>
    <row r="367" s="148" customFormat="1" ht="15.75"/>
    <row r="368" s="148" customFormat="1" ht="15.75"/>
    <row r="369" s="148" customFormat="1" ht="15.75"/>
    <row r="370" s="148" customFormat="1" ht="15.75"/>
    <row r="371" s="148" customFormat="1" ht="15.75"/>
    <row r="372" s="148" customFormat="1" ht="15.75"/>
    <row r="373" s="148" customFormat="1" ht="15.75"/>
    <row r="374" s="148" customFormat="1" ht="15.75"/>
    <row r="375" s="148" customFormat="1" ht="15.75"/>
    <row r="376" s="148" customFormat="1" ht="15.75"/>
    <row r="377" s="148" customFormat="1" ht="15.75"/>
    <row r="378" s="148" customFormat="1" ht="15.75"/>
    <row r="379" s="148" customFormat="1" ht="15.75"/>
    <row r="380" s="148" customFormat="1" ht="15.75"/>
    <row r="381" s="148" customFormat="1" ht="15.75"/>
    <row r="382" s="148" customFormat="1" ht="15.75"/>
    <row r="383" s="148" customFormat="1" ht="15.75"/>
    <row r="384" s="148" customFormat="1" ht="15.75"/>
    <row r="385" s="148" customFormat="1" ht="15.75"/>
    <row r="386" s="148" customFormat="1" ht="15.75"/>
    <row r="387" s="148" customFormat="1" ht="15.75"/>
    <row r="388" s="148" customFormat="1" ht="15.75"/>
    <row r="389" s="148" customFormat="1" ht="15.75"/>
    <row r="390" s="148" customFormat="1" ht="15.75"/>
    <row r="391" s="148" customFormat="1" ht="15.75"/>
    <row r="392" s="148" customFormat="1" ht="15.75"/>
    <row r="393" s="148" customFormat="1" ht="15.75"/>
    <row r="394" s="148" customFormat="1" ht="15.75"/>
    <row r="395" s="148" customFormat="1" ht="15.75"/>
    <row r="396" s="148" customFormat="1" ht="15.75"/>
    <row r="397" s="148" customFormat="1" ht="15.75"/>
    <row r="398" s="148" customFormat="1" ht="15.75"/>
    <row r="399" s="148" customFormat="1" ht="15.75"/>
    <row r="400" s="148" customFormat="1" ht="15.75"/>
    <row r="401" s="148" customFormat="1" ht="15.75"/>
    <row r="402" s="148" customFormat="1" ht="15.75"/>
    <row r="403" s="148" customFormat="1" ht="15.75"/>
    <row r="404" s="148" customFormat="1" ht="15.75"/>
    <row r="405" s="148" customFormat="1" ht="15.75"/>
    <row r="406" s="148" customFormat="1" ht="15.75"/>
    <row r="407" s="148" customFormat="1" ht="15.75"/>
    <row r="408" s="148" customFormat="1" ht="15.75"/>
    <row r="409" s="148" customFormat="1" ht="15.75"/>
    <row r="410" s="148" customFormat="1" ht="15.75"/>
    <row r="411" s="148" customFormat="1" ht="15.75"/>
    <row r="412" s="148" customFormat="1" ht="15.75"/>
    <row r="413" s="148" customFormat="1" ht="15.75"/>
    <row r="414" s="148" customFormat="1" ht="15.75"/>
    <row r="415" s="148" customFormat="1" ht="15.75"/>
    <row r="416" s="148" customFormat="1" ht="15.75"/>
    <row r="417" s="148" customFormat="1" ht="15.75"/>
    <row r="418" s="148" customFormat="1" ht="15.75"/>
    <row r="419" s="148" customFormat="1" ht="15.75"/>
    <row r="420" s="148" customFormat="1" ht="15.75"/>
    <row r="421" s="148" customFormat="1" ht="15.75"/>
    <row r="422" s="148" customFormat="1" ht="15.75"/>
    <row r="423" s="148" customFormat="1" ht="15.75"/>
    <row r="424" s="148" customFormat="1" ht="15.75"/>
    <row r="425" s="148" customFormat="1" ht="15.75"/>
    <row r="426" s="148" customFormat="1" ht="15.75"/>
    <row r="427" s="148" customFormat="1" ht="15.75"/>
    <row r="428" s="148" customFormat="1" ht="15.75"/>
    <row r="429" s="148" customFormat="1" ht="15.75"/>
    <row r="430" s="148" customFormat="1" ht="15.75"/>
    <row r="431" s="148" customFormat="1" ht="15.75"/>
    <row r="432" s="148" customFormat="1" ht="15.75"/>
    <row r="433" s="148" customFormat="1" ht="15.75"/>
    <row r="434" s="148" customFormat="1" ht="15.75"/>
    <row r="435" s="148" customFormat="1" ht="15.75"/>
    <row r="436" s="148" customFormat="1" ht="15.75"/>
    <row r="437" s="148" customFormat="1" ht="15.75"/>
    <row r="438" s="148" customFormat="1" ht="15.75"/>
    <row r="439" s="148" customFormat="1" ht="15.75"/>
    <row r="440" s="148" customFormat="1" ht="15.75"/>
    <row r="441" s="148" customFormat="1" ht="15.75"/>
    <row r="442" s="148" customFormat="1" ht="15.75"/>
    <row r="443" s="148" customFormat="1" ht="15.75"/>
    <row r="444" s="148" customFormat="1" ht="15.75"/>
    <row r="445" s="148" customFormat="1" ht="15.75"/>
    <row r="446" s="148" customFormat="1" ht="15.75"/>
    <row r="447" s="148" customFormat="1" ht="15.75"/>
    <row r="448" s="148" customFormat="1" ht="15.75"/>
    <row r="449" s="148" customFormat="1" ht="15.75"/>
    <row r="450" s="148" customFormat="1" ht="15.75"/>
    <row r="451" s="148" customFormat="1" ht="15.75"/>
    <row r="452" s="148" customFormat="1" ht="15.75"/>
    <row r="453" s="148" customFormat="1" ht="15.75"/>
    <row r="454" s="148" customFormat="1" ht="15.75"/>
    <row r="455" s="148" customFormat="1" ht="15.75"/>
    <row r="456" s="148" customFormat="1" ht="15.75"/>
    <row r="457" s="148" customFormat="1" ht="15.75"/>
    <row r="458" s="148" customFormat="1" ht="15.75"/>
    <row r="459" s="148" customFormat="1" ht="15.75"/>
    <row r="460" s="148" customFormat="1" ht="15.75"/>
    <row r="461" s="148" customFormat="1" ht="15.75"/>
    <row r="462" s="148" customFormat="1" ht="15.75"/>
    <row r="463" s="148" customFormat="1" ht="15.75"/>
    <row r="464" s="148" customFormat="1" ht="15.75"/>
    <row r="465" s="148" customFormat="1" ht="15.75"/>
    <row r="466" s="148" customFormat="1" ht="15.75"/>
    <row r="467" s="148" customFormat="1" ht="15.75"/>
    <row r="468" s="148" customFormat="1" ht="15.75"/>
    <row r="469" s="148" customFormat="1" ht="15.75"/>
    <row r="470" s="148" customFormat="1" ht="15.75"/>
    <row r="471" s="148" customFormat="1" ht="15.75"/>
    <row r="472" s="148" customFormat="1" ht="15.75"/>
    <row r="473" s="148" customFormat="1" ht="15.75"/>
    <row r="474" s="148" customFormat="1" ht="15.75"/>
    <row r="475" s="148" customFormat="1" ht="15.75"/>
    <row r="476" s="148" customFormat="1" ht="15.75"/>
    <row r="477" s="148" customFormat="1" ht="15.75"/>
    <row r="478" s="148" customFormat="1" ht="15.75"/>
    <row r="479" s="148" customFormat="1" ht="15.75"/>
    <row r="480" s="148" customFormat="1" ht="15.75"/>
    <row r="481" s="148" customFormat="1" ht="15.75"/>
    <row r="482" s="148" customFormat="1" ht="15.75"/>
    <row r="483" s="148" customFormat="1" ht="15.75"/>
    <row r="484" s="148" customFormat="1" ht="15.75"/>
    <row r="485" s="148" customFormat="1" ht="15.75"/>
    <row r="486" s="148" customFormat="1" ht="15.75"/>
    <row r="487" s="148" customFormat="1" ht="15.75"/>
    <row r="488" s="148" customFormat="1" ht="15.75"/>
    <row r="489" s="148" customFormat="1" ht="15.75"/>
    <row r="490" s="148" customFormat="1" ht="15.75"/>
    <row r="491" s="148" customFormat="1" ht="15.75"/>
    <row r="492" s="148" customFormat="1" ht="15.75"/>
    <row r="493" s="148" customFormat="1" ht="15.75"/>
    <row r="494" s="148" customFormat="1" ht="15.75"/>
    <row r="495" s="148" customFormat="1" ht="15.75"/>
    <row r="496" s="148" customFormat="1" ht="15.75"/>
    <row r="497" s="148" customFormat="1" ht="15.75"/>
    <row r="498" s="148" customFormat="1" ht="15.75"/>
    <row r="499" s="148" customFormat="1" ht="15.75"/>
    <row r="500" s="148" customFormat="1" ht="15.75"/>
    <row r="501" s="148" customFormat="1" ht="15.75"/>
    <row r="502" s="148" customFormat="1" ht="15.75"/>
    <row r="503" s="148" customFormat="1" ht="15.75"/>
    <row r="504" s="148" customFormat="1" ht="15.75"/>
    <row r="505" s="148" customFormat="1" ht="15.75"/>
    <row r="506" s="148" customFormat="1" ht="15.75"/>
    <row r="507" s="148" customFormat="1" ht="15.75"/>
    <row r="508" s="148" customFormat="1" ht="15.75"/>
    <row r="509" s="148" customFormat="1" ht="15.75"/>
    <row r="510" s="148" customFormat="1" ht="15.75"/>
    <row r="511" s="148" customFormat="1" ht="15.75"/>
    <row r="512" s="148" customFormat="1" ht="15.75"/>
    <row r="513" s="148" customFormat="1" ht="15.75"/>
    <row r="514" s="148" customFormat="1" ht="15.75"/>
    <row r="515" s="148" customFormat="1" ht="15.75"/>
    <row r="516" s="148" customFormat="1" ht="15.75"/>
    <row r="517" s="148" customFormat="1" ht="15.75"/>
    <row r="518" s="148" customFormat="1" ht="15.75"/>
    <row r="519" s="148" customFormat="1" ht="15.75"/>
    <row r="520" s="148" customFormat="1" ht="15.75"/>
    <row r="521" s="148" customFormat="1" ht="15.75"/>
    <row r="522" s="148" customFormat="1" ht="15.75"/>
    <row r="523" s="148" customFormat="1" ht="15.75"/>
    <row r="524" s="148" customFormat="1" ht="15.75"/>
    <row r="525" s="148" customFormat="1" ht="15.75"/>
    <row r="526" s="148" customFormat="1" ht="15.75"/>
    <row r="527" s="148" customFormat="1" ht="15.75"/>
    <row r="528" s="148" customFormat="1" ht="15.75"/>
    <row r="529" s="148" customFormat="1" ht="15.75"/>
    <row r="530" s="148" customFormat="1" ht="15.75"/>
    <row r="531" s="148" customFormat="1" ht="15.75"/>
    <row r="532" s="148" customFormat="1" ht="15.75"/>
    <row r="533" s="148" customFormat="1" ht="15.75"/>
    <row r="534" s="148" customFormat="1" ht="15.75"/>
    <row r="535" s="148" customFormat="1" ht="15.75"/>
    <row r="536" s="148" customFormat="1" ht="15.75"/>
    <row r="537" s="148" customFormat="1" ht="15.75"/>
    <row r="538" s="148" customFormat="1" ht="15.75"/>
    <row r="539" s="148" customFormat="1" ht="15.75"/>
    <row r="540" s="148" customFormat="1" ht="15.75"/>
    <row r="541" s="148" customFormat="1" ht="15.75"/>
    <row r="542" s="148" customFormat="1" ht="15.75"/>
    <row r="543" s="148" customFormat="1" ht="15.75"/>
    <row r="544" s="148" customFormat="1" ht="15.75"/>
    <row r="545" s="148" customFormat="1" ht="15.75"/>
    <row r="546" s="148" customFormat="1" ht="15.75"/>
    <row r="547" s="148" customFormat="1" ht="15.75"/>
    <row r="548" s="148" customFormat="1" ht="15.75"/>
    <row r="549" s="148" customFormat="1" ht="15.75"/>
    <row r="550" s="148" customFormat="1" ht="15.75"/>
    <row r="551" s="148" customFormat="1" ht="15.75"/>
    <row r="552" s="148" customFormat="1" ht="15.75"/>
    <row r="553" s="148" customFormat="1" ht="15.75"/>
    <row r="554" s="148" customFormat="1" ht="15.75"/>
    <row r="555" s="148" customFormat="1" ht="15.75"/>
    <row r="556" s="148" customFormat="1" ht="15.75"/>
    <row r="557" s="148" customFormat="1" ht="15.75"/>
    <row r="558" s="148" customFormat="1" ht="15.75"/>
    <row r="559" s="148" customFormat="1" ht="15.75"/>
    <row r="560" s="148" customFormat="1" ht="15.75"/>
    <row r="561" s="148" customFormat="1" ht="15.75"/>
    <row r="562" s="148" customFormat="1" ht="15.75"/>
    <row r="563" s="148" customFormat="1" ht="15.75"/>
    <row r="564" s="148" customFormat="1" ht="15.75"/>
    <row r="565" s="148" customFormat="1" ht="15.75"/>
    <row r="566" s="148" customFormat="1" ht="15.75"/>
    <row r="567" s="148" customFormat="1" ht="15.75"/>
    <row r="568" s="148" customFormat="1" ht="15.75"/>
    <row r="569" s="148" customFormat="1" ht="15.75"/>
    <row r="570" s="148" customFormat="1" ht="15.75"/>
    <row r="571" s="148" customFormat="1" ht="15.75"/>
    <row r="572" s="148" customFormat="1" ht="15.75"/>
    <row r="573" s="148" customFormat="1" ht="15.75"/>
    <row r="574" s="148" customFormat="1" ht="15.75"/>
    <row r="575" s="148" customFormat="1" ht="15.75"/>
    <row r="576" s="148" customFormat="1" ht="15.75"/>
  </sheetData>
  <mergeCells count="7">
    <mergeCell ref="C1:E1"/>
    <mergeCell ref="A2:E2"/>
    <mergeCell ref="D3:E3"/>
    <mergeCell ref="A17:A18"/>
    <mergeCell ref="B17:D17"/>
    <mergeCell ref="E17:E18"/>
    <mergeCell ref="A4:B4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scale="91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Economy19</cp:lastModifiedBy>
  <cp:lastPrinted>2007-06-28T12:44:42Z</cp:lastPrinted>
  <dcterms:created xsi:type="dcterms:W3CDTF">2007-06-22T11:10:38Z</dcterms:created>
  <dcterms:modified xsi:type="dcterms:W3CDTF">2007-07-04T08:05:30Z</dcterms:modified>
  <cp:category/>
  <cp:version/>
  <cp:contentType/>
  <cp:contentStatus/>
</cp:coreProperties>
</file>