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 9)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<sst xmlns="http://schemas.openxmlformats.org/spreadsheetml/2006/main" count="1005" uniqueCount="267">
  <si>
    <t xml:space="preserve"> </t>
  </si>
  <si>
    <t>к решению Собрания депутатов</t>
  </si>
  <si>
    <t xml:space="preserve">РЗ </t>
  </si>
  <si>
    <t>ПР</t>
  </si>
  <si>
    <t>Всего</t>
  </si>
  <si>
    <t>в том числе</t>
  </si>
  <si>
    <t>средства бюджета</t>
  </si>
  <si>
    <t>средства от предпринимательской и иной приносящей доход деятельности</t>
  </si>
  <si>
    <t>Показатели</t>
  </si>
  <si>
    <t>по разделам и подразделам функциональной классификации расходов</t>
  </si>
  <si>
    <t>бюджетов Российской Федерации</t>
  </si>
  <si>
    <t>(рублей)</t>
  </si>
  <si>
    <t>01</t>
  </si>
  <si>
    <t>04</t>
  </si>
  <si>
    <t>03</t>
  </si>
  <si>
    <t>02</t>
  </si>
  <si>
    <t>09</t>
  </si>
  <si>
    <t>Дошкольное образование</t>
  </si>
  <si>
    <t>Общее образование</t>
  </si>
  <si>
    <t>07</t>
  </si>
  <si>
    <t>11</t>
  </si>
  <si>
    <t>Рз</t>
  </si>
  <si>
    <t>ЦСР</t>
  </si>
  <si>
    <t>ВР</t>
  </si>
  <si>
    <t xml:space="preserve">к решению Собрания депутатов </t>
  </si>
  <si>
    <t>Распределение расходов</t>
  </si>
  <si>
    <t>по разделам, подразделам, целевым статьям и видам расходов функциональной классификации</t>
  </si>
  <si>
    <t>расходов бюджетов Российской Федерации</t>
  </si>
  <si>
    <t>Общегосударственные вопросы</t>
  </si>
  <si>
    <t>Выполнение функций органами местного самоуправления</t>
  </si>
  <si>
    <t>500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</si>
  <si>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</si>
  <si>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</si>
  <si>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</si>
  <si>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Образование</t>
  </si>
  <si>
    <t>Детские дошкольные учреждения</t>
  </si>
  <si>
    <t>4200000</t>
  </si>
  <si>
    <t>4210000</t>
  </si>
  <si>
    <t>4219900</t>
  </si>
  <si>
    <t>Школы-детские сады,школы начальные, неполные средние и средние</t>
  </si>
  <si>
    <t>Здравоохранение,физическая культура и спорт</t>
  </si>
  <si>
    <t>Межбюджетные трансферты</t>
  </si>
  <si>
    <t>с ведомственной структурой расходов бюджетов Российской Федерации</t>
  </si>
  <si>
    <t>Мин</t>
  </si>
  <si>
    <t>Администрация Цивильского района</t>
  </si>
  <si>
    <t>3</t>
  </si>
  <si>
    <t>4</t>
  </si>
  <si>
    <t>5</t>
  </si>
  <si>
    <t>6</t>
  </si>
  <si>
    <t>Финансовый отдел администрации Цивильского района</t>
  </si>
  <si>
    <t>Больницы, клиники, госпитали, медико-санитарные части</t>
  </si>
  <si>
    <t>Стационарная медицинская помощь</t>
  </si>
  <si>
    <t>4700000</t>
  </si>
  <si>
    <t>4709900</t>
  </si>
  <si>
    <t>Амбулаторная помощь</t>
  </si>
  <si>
    <t>Муниципальное учреждение здравоохранения "Цивильская районная больница"</t>
  </si>
  <si>
    <t>Итого</t>
  </si>
  <si>
    <t>2</t>
  </si>
  <si>
    <t>Приложение № 4</t>
  </si>
  <si>
    <t>Приложение № 3</t>
  </si>
  <si>
    <t>Приложение № 2</t>
  </si>
  <si>
    <t>Стационарная помощь</t>
  </si>
  <si>
    <t>Субсидии бюджетам субъектов Российской Федерации и муниципальных образований (межбюджетные субсидии)</t>
  </si>
  <si>
    <t>Увеличение, уменьшение (-)</t>
  </si>
  <si>
    <t>5220000</t>
  </si>
  <si>
    <t>Субсидии бюджетам субъектов Российской Федерации и муниципальных образований</t>
  </si>
  <si>
    <t>в том числе:</t>
  </si>
  <si>
    <t>Вводимая мощность в соотвествующих единицах измерения</t>
  </si>
  <si>
    <t>Наименование отраслей, государственных заказчиков, муниципальных образований и объектов</t>
  </si>
  <si>
    <t>Адресная инвестиционная программа Цивильского муниципального района</t>
  </si>
  <si>
    <t>Бюджетные инвестиции</t>
  </si>
  <si>
    <t>средства от предпринимательской  деятельности</t>
  </si>
  <si>
    <t>05</t>
  </si>
  <si>
    <t>Здравоохранение, физическая культура и спорт</t>
  </si>
  <si>
    <t>Объемы финансирования (+) увеличение,    (-) уменьшение (рублях)</t>
  </si>
  <si>
    <t>Целевые программы муниципальных образований</t>
  </si>
  <si>
    <t>2009г.</t>
  </si>
  <si>
    <t>Отдел образовании  администрации Цивильского района</t>
  </si>
  <si>
    <t>Чувашской Республики на 2009 год"</t>
  </si>
  <si>
    <t xml:space="preserve"> Чувашской Республики на 2009 год"</t>
  </si>
  <si>
    <t>010</t>
  </si>
  <si>
    <t>Иные безвозмездные и безвозвратные перечисления</t>
  </si>
  <si>
    <t>5200000</t>
  </si>
  <si>
    <t>Социальная политика</t>
  </si>
  <si>
    <t>10</t>
  </si>
  <si>
    <t>Охрана семьи и детства</t>
  </si>
  <si>
    <t>Социальные выплаты</t>
  </si>
  <si>
    <t>005</t>
  </si>
  <si>
    <t>Социальная политкиа</t>
  </si>
  <si>
    <t>Приложение №5</t>
  </si>
  <si>
    <t>на 2009 год</t>
  </si>
  <si>
    <t>Региональные целевые программы</t>
  </si>
  <si>
    <t>Фонд софинансрования</t>
  </si>
  <si>
    <t>5221100</t>
  </si>
  <si>
    <t>РП "Государственная поддержка молодых семей в решении жилищной проблемы на 2002-2015 годы"</t>
  </si>
  <si>
    <t xml:space="preserve">"Об уточнении муниципального бюджета  Цивильского  района </t>
  </si>
  <si>
    <t>"Об уточнении муниципального бюджета Цивильского  района</t>
  </si>
  <si>
    <t>Приложение №6</t>
  </si>
  <si>
    <t>Федеральные целевые программы</t>
  </si>
  <si>
    <t>Федеральная целевая программа "Социальное развитие села до 2010 года"</t>
  </si>
  <si>
    <t>1000000</t>
  </si>
  <si>
    <t>Распределение</t>
  </si>
  <si>
    <t>№ п/п</t>
  </si>
  <si>
    <t>Наименование поселений</t>
  </si>
  <si>
    <t>Приложение №7</t>
  </si>
  <si>
    <t>Приложение №8</t>
  </si>
  <si>
    <t xml:space="preserve"> средства бюджета </t>
  </si>
  <si>
    <t xml:space="preserve">средства бюджета </t>
  </si>
  <si>
    <t>муниципального бюджета  Цивильского района Чувашской Республики на 2009 год</t>
  </si>
  <si>
    <t>муниципального бюджета Цивильского  района Чувашской Республики на 2009 год</t>
  </si>
  <si>
    <t>по главным распорядителям  средств муниципального бюджета Цивильского  района в соответствии</t>
  </si>
  <si>
    <t>Непрограммная часть</t>
  </si>
  <si>
    <t>Код целевой статьи</t>
  </si>
  <si>
    <t>Второвурманкасинское сельское поселение</t>
  </si>
  <si>
    <t>Поваркасинское сельское поселение</t>
  </si>
  <si>
    <t>Тувсинское сельское поселение</t>
  </si>
  <si>
    <t>Цивильское городское поселение</t>
  </si>
  <si>
    <t>Чурачикское сельское поселение</t>
  </si>
  <si>
    <t>Конарское сельское поселение</t>
  </si>
  <si>
    <t>Жилищно-коммунальное хозяйство,всего</t>
  </si>
  <si>
    <t>жилищно-коммунальное хозяйство</t>
  </si>
  <si>
    <t>Фонд софинансирования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</si>
  <si>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</si>
  <si>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</si>
  <si>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</si>
  <si>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0020000</t>
  </si>
  <si>
    <t>0020400</t>
  </si>
  <si>
    <t>Общеэкономические вопросы</t>
  </si>
  <si>
    <t>5210000</t>
  </si>
  <si>
    <t>Субсидии бюджетам муниципальных образований для софинансирования расходных обязательств, возниакющих при выполнении полномочий органов местного самоуправления по вопросам местного значения</t>
  </si>
  <si>
    <t>5210100</t>
  </si>
  <si>
    <t>Субсидии бюджетам поселений на софинансирование расходов бюджетов поселений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</si>
  <si>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5210101</t>
  </si>
  <si>
    <t>Богатыревское сельское поселение</t>
  </si>
  <si>
    <t>Булдеевское сельское поселение</t>
  </si>
  <si>
    <t>Игорварское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</si>
  <si>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</si>
  <si>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</si>
  <si>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</si>
  <si>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</si>
  <si>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</si>
  <si>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Рындинское сельское поселение</t>
  </si>
  <si>
    <t>Таушкасинское сельское поселение</t>
  </si>
  <si>
    <t>Чиричкасинское сельское поселение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</si>
  <si>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</si>
  <si>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</si>
  <si>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Национальная безопасность и правоохранительная деятельность </t>
  </si>
  <si>
    <t>Органы внутренных дел</t>
  </si>
  <si>
    <t>Субвенции бюджетам субъектов Российской Федерации и муниципальных образований (межбюджетные субсидии)</t>
  </si>
  <si>
    <t>Судебная система</t>
  </si>
  <si>
    <t>0020402</t>
  </si>
  <si>
    <t>0020403</t>
  </si>
  <si>
    <t>0014000</t>
  </si>
  <si>
    <t>014000</t>
  </si>
  <si>
    <t xml:space="preserve">Составление (изменение и дополнение) списков кандитатов в присяжные заседатели федеральных судов общей юрисдикции в РФ </t>
  </si>
  <si>
    <t>4209905</t>
  </si>
  <si>
    <t>4219905</t>
  </si>
  <si>
    <t>4219901</t>
  </si>
  <si>
    <t>Государственная поддержка внедрения комплексных мер модернизации образования</t>
  </si>
  <si>
    <t>5201200</t>
  </si>
  <si>
    <t>5050502</t>
  </si>
  <si>
    <t>4789900</t>
  </si>
  <si>
    <t>Фельдшерско-акушерские пункты</t>
  </si>
  <si>
    <t>4780000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</si>
  <si>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</si>
  <si>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</si>
  <si>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1040200</t>
  </si>
  <si>
    <t>5221103</t>
  </si>
  <si>
    <t>5210201</t>
  </si>
  <si>
    <t>009</t>
  </si>
  <si>
    <t>5100300</t>
  </si>
  <si>
    <t>017</t>
  </si>
  <si>
    <t>Национальная безопасность и правоохранительная деятельность</t>
  </si>
  <si>
    <t>7950001</t>
  </si>
  <si>
    <t>Субсидии бюджетам поселений на обеспечение жильем молодых семей в рамках федеральной целевой программы "Жилище" на 2002-2010 годы"</t>
  </si>
  <si>
    <t>Субвеции бюджетам субъектов Российской Федерации и муниципальных образований</t>
  </si>
  <si>
    <t xml:space="preserve">Субвенции бюджетам поселений на  обеспечение  жилыми помещениями по договорам социального найма категорий граждан, указанных в пунктах 3 части 1 статьи 11 Закона Чувашской Республики "О регулировании жилищных отношений" состоящих на учете в качестве нуждающихся в жилых помещениях </t>
  </si>
  <si>
    <t>Фонд компенсаций</t>
  </si>
  <si>
    <t>Реализация государственной политики  занятости населения</t>
  </si>
  <si>
    <t>межбюджетные трансферты</t>
  </si>
  <si>
    <t>903</t>
  </si>
  <si>
    <t>001400</t>
  </si>
  <si>
    <t>992</t>
  </si>
  <si>
    <t>955</t>
  </si>
  <si>
    <t>Выплаты единовременного пособия  при всех формах устройства детей, лишенных родительского попечения,  в семью</t>
  </si>
  <si>
    <t>Федеральная целевая программа "Обеспечение жильем молодых семей"</t>
  </si>
  <si>
    <t>Субсидии бюджетам поселений  на обеспечение жильем молодым семьям за счет федерального бюджета в рамках фед.программы "Жилище"</t>
  </si>
  <si>
    <t>Другие вопросы в области образования</t>
  </si>
  <si>
    <t>Другие вопросы в области здравоохранения, физической культуры и спорта</t>
  </si>
  <si>
    <t>Городское поселение</t>
  </si>
  <si>
    <t>Реконструкция  котельной</t>
  </si>
  <si>
    <t>Развитие социальной инфраструктуры  субъектов Российской Федерации и муниципальных образований</t>
  </si>
  <si>
    <t>5230000</t>
  </si>
  <si>
    <t>Развитие социальной и инженерной инфраструктуры</t>
  </si>
  <si>
    <t>5230100</t>
  </si>
  <si>
    <t>Учреждения по внешкольной работе с детьми</t>
  </si>
  <si>
    <t>4230000</t>
  </si>
  <si>
    <t>4239900</t>
  </si>
  <si>
    <t>5100000</t>
  </si>
  <si>
    <t>Иные межбюджетные трансферты бюджетам бюджетной системы</t>
  </si>
  <si>
    <t>4239901</t>
  </si>
  <si>
    <t>Иные межбюджетные траснферты</t>
  </si>
  <si>
    <t>4209900</t>
  </si>
  <si>
    <t>Субвенции бюджетам субъектов Российской Федерации и муниципальных образований</t>
  </si>
  <si>
    <t>Увеличение, уменьшение (+.-)</t>
  </si>
  <si>
    <t xml:space="preserve">субсидий бюджетам поселений на предоставление субсидии молодым семьям в рамках федеральной программы "Жилище"на 2009 год </t>
  </si>
  <si>
    <t>субсидий бюджетам поселений на реализацию дополнительных мероприятий, направленных на снижение напряженности на рынке труда,на 2009 год</t>
  </si>
  <si>
    <t>Увеличение, уменьшение (+,-)</t>
  </si>
  <si>
    <t>субвенции бюджетам поселений на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3 части 1 статьи 11 Закона Чувашской Республики "О регулировании жилищных отношений" состоящих на учете в качестве нуждающихся в жилых помещениях</t>
  </si>
  <si>
    <t>Игорварское  сельское поселение</t>
  </si>
  <si>
    <t>Цивильского района от24. 08.2009 г.</t>
  </si>
  <si>
    <t>Цивильского района от24.08. 2009 г.</t>
  </si>
  <si>
    <t>Цивильского района от 24.08.2009 г.</t>
  </si>
  <si>
    <t>Цивильского района от 24.08. 2009 г.</t>
  </si>
  <si>
    <t>Цивильского района от  24.08. 2009 г.</t>
  </si>
  <si>
    <t>Цивильского района от   24.08.  2009 г.</t>
  </si>
  <si>
    <t>Приложение № 9</t>
  </si>
  <si>
    <t>субсидий бюджетам поселений на софинансирование расходов бюджетов поселений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 на 2009 год</t>
  </si>
  <si>
    <t>12.</t>
  </si>
  <si>
    <t xml:space="preserve">Приложение </t>
  </si>
  <si>
    <t>Цивильского района от _24.08.2009  г.</t>
  </si>
  <si>
    <t>" Об уточнении  муниципального бюджета  Цивильского  района</t>
  </si>
  <si>
    <t>ДОХОДЫ</t>
  </si>
  <si>
    <t>муниципального бюджета  Цивильского  района Чувашской Республики на 2009 год</t>
  </si>
  <si>
    <t>Коды доходов бюджетной классификации Российской Федерации</t>
  </si>
  <si>
    <t>Наименование доходов</t>
  </si>
  <si>
    <t>Сумма, рублей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</si>
  <si>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</si>
  <si>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</si>
  <si>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</si>
  <si>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</si>
  <si>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</si>
  <si>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</si>
  <si>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</si>
  <si>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</si>
  <si>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111 03000 00 0000 120</t>
  </si>
  <si>
    <t>Проценты, полученные от предоставления кредитов внутри страны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</si>
  <si>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</si>
  <si>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</si>
  <si>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</si>
  <si>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</si>
  <si>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</si>
  <si>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</si>
  <si>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</si>
  <si>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</si>
  <si>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200 00000 00 0000 000</t>
  </si>
  <si>
    <t>Безвозмездные поступления от других бюджетов бюджетной системы Российской Федерации</t>
  </si>
  <si>
    <t>2020 2008 05 0000 151</t>
  </si>
  <si>
    <t xml:space="preserve"> Субсидии бюджетам муниципальных районов на обеспечение жильем молодых семей</t>
  </si>
  <si>
    <t>2020 2999 05 0000 151</t>
  </si>
  <si>
    <t xml:space="preserve"> Субсидии местным бюджетам для софинансирования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</si>
  <si>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202 03007 05 0000 151</t>
  </si>
  <si>
    <t xml:space="preserve"> Субвенции для финансового обеспечения полномочий по составлению ( изменению, дополнению) списков кандидатов в присяжные заседатели</t>
  </si>
  <si>
    <t>202 03020 05 0000 151</t>
  </si>
  <si>
    <t xml:space="preserve"> Субвенции на выплату единовременных пособий при всех формах устройства детей в семью</t>
  </si>
  <si>
    <t>202 03024 05 0000 151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</si>
  <si>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</si>
  <si>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202 03055 05 0000 151</t>
  </si>
  <si>
    <t xml:space="preserve">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</si>
  <si>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202 03059 05 0000 151</t>
  </si>
  <si>
    <t xml:space="preserve"> Субвенции бюджетам муниципальных районов на государственную поддержку внедрения комплексных мер модернизации образования</t>
  </si>
  <si>
    <t>202 03999 05 0000 151</t>
  </si>
  <si>
    <t xml:space="preserve"> Прочие субвенции бюджетам муниципальных районов</t>
  </si>
  <si>
    <t>202 04999 05 0000 151</t>
  </si>
  <si>
    <t xml:space="preserve"> Прочие межбюджетные трансферты, передаваемые бюджетам муниципальных районов</t>
  </si>
  <si>
    <t>300 00000 00 0000 000</t>
  </si>
  <si>
    <t>Доходы от предпринимательской и иной приносящей доход деятельности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</si>
</sst>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2.28125" style="0" customWidth="1"/>
    <col min="2" max="2" width="35.140625" style="0" customWidth="1"/>
    <col min="3" max="3" width="16.57421875" style="0" customWidth="1"/>
  </cols>
  <sheetData>
    <row r="1" spans="2:3" ht="12.75">
      <c r="B1" s="133" t="s">
        <v>219</v>
      </c>
      <c r="C1" s="133"/>
    </row>
    <row r="2" spans="2:3" ht="12.75">
      <c r="B2" s="133" t="s">
        <v>1</v>
      </c>
      <c r="C2" s="133"/>
    </row>
    <row r="3" spans="2:3" ht="12.75">
      <c r="B3" s="133" t="s">
        <v>220</v>
      </c>
      <c r="C3" s="133"/>
    </row>
    <row r="4" spans="2:3" ht="12.75">
      <c r="B4" s="133" t="s">
        <v>221</v>
      </c>
      <c r="C4" s="133"/>
    </row>
    <row r="5" spans="2:3" ht="12.75">
      <c r="B5" s="133" t="s">
        <v>78</v>
      </c>
      <c r="C5" s="133"/>
    </row>
    <row r="6" spans="2:3" ht="12.75">
      <c r="B6" s="2"/>
      <c r="C6" s="114"/>
    </row>
    <row r="7" spans="1:3" ht="12.75">
      <c r="A7" s="115"/>
      <c r="B7" s="113" t="s">
        <v>222</v>
      </c>
      <c r="C7" s="116"/>
    </row>
    <row r="8" spans="1:3" ht="12.75">
      <c r="A8" s="134" t="s">
        <v>223</v>
      </c>
      <c r="B8" s="134"/>
      <c r="C8" s="134"/>
    </row>
    <row r="9" spans="1:3" ht="12.75">
      <c r="A9" s="7"/>
      <c r="B9" s="7"/>
      <c r="C9" s="117"/>
    </row>
    <row r="10" spans="1:3" ht="36.75" customHeight="1">
      <c r="A10" s="118" t="s">
        <v>224</v>
      </c>
      <c r="B10" s="3" t="s">
        <v>225</v>
      </c>
      <c r="C10" s="119" t="s">
        <v>226</v>
      </c>
    </row>
    <row r="11" spans="1:3" ht="12.75">
      <c r="A11" s="120">
        <v>1</v>
      </c>
      <c r="B11" s="3">
        <v>2</v>
      </c>
      <c r="C11" s="119">
        <v>3</v>
      </c>
    </row>
    <row r="12" spans="1:3" ht="12.75">
      <c r="A12" s="115" t="s">
        <v>227</v>
      </c>
      <c r="B12" s="115" t="s">
        <v>228</v>
      </c>
      <c r="C12" s="121">
        <f>SUM(C20+C19+C17+C15+13:13)</f>
        <v>-1343585</v>
      </c>
    </row>
    <row r="13" spans="1:5" ht="12.75">
      <c r="A13" s="115" t="s">
        <v>229</v>
      </c>
      <c r="B13" s="115" t="s">
        <v>230</v>
      </c>
      <c r="C13" s="121">
        <f>C14</f>
        <v>-1757058</v>
      </c>
      <c r="E13" t="s">
        <v>0</v>
      </c>
    </row>
    <row r="14" spans="1:3" ht="12.75">
      <c r="A14" s="7" t="s">
        <v>231</v>
      </c>
      <c r="B14" s="7" t="s">
        <v>232</v>
      </c>
      <c r="C14" s="20">
        <v>-1757058</v>
      </c>
    </row>
    <row r="15" spans="1:3" ht="39.75" customHeight="1">
      <c r="A15" s="122" t="s">
        <v>233</v>
      </c>
      <c r="B15" s="123" t="s">
        <v>234</v>
      </c>
      <c r="C15" s="121">
        <f>SUM(C16)</f>
        <v>-30300</v>
      </c>
    </row>
    <row r="16" spans="1:3" ht="22.5">
      <c r="A16" s="124" t="s">
        <v>235</v>
      </c>
      <c r="B16" s="125" t="s">
        <v>236</v>
      </c>
      <c r="C16" s="20">
        <v>-30300</v>
      </c>
    </row>
    <row r="17" spans="1:3" ht="22.5">
      <c r="A17" s="122" t="s">
        <v>237</v>
      </c>
      <c r="B17" s="123" t="s">
        <v>238</v>
      </c>
      <c r="C17" s="121">
        <f>C18</f>
        <v>25420</v>
      </c>
    </row>
    <row r="18" spans="1:3" ht="22.5">
      <c r="A18" s="124" t="s">
        <v>239</v>
      </c>
      <c r="B18" s="126" t="s">
        <v>240</v>
      </c>
      <c r="C18" s="20">
        <v>25420</v>
      </c>
    </row>
    <row r="19" spans="1:3" ht="31.5" customHeight="1">
      <c r="A19" s="122" t="s">
        <v>241</v>
      </c>
      <c r="B19" s="123" t="s">
        <v>242</v>
      </c>
      <c r="C19" s="121">
        <v>918353</v>
      </c>
    </row>
    <row r="20" spans="1:3" ht="30" customHeight="1">
      <c r="A20" s="122" t="s">
        <v>243</v>
      </c>
      <c r="B20" s="123" t="s">
        <v>244</v>
      </c>
      <c r="C20" s="121">
        <v>-500000</v>
      </c>
    </row>
    <row r="21" spans="1:3" ht="39.75" customHeight="1">
      <c r="A21" s="122" t="s">
        <v>245</v>
      </c>
      <c r="B21" s="123" t="s">
        <v>246</v>
      </c>
      <c r="C21" s="121">
        <f>SUM(C22:C30)</f>
        <v>1576284.2000000002</v>
      </c>
    </row>
    <row r="22" spans="1:3" ht="32.25" customHeight="1">
      <c r="A22" s="122" t="s">
        <v>247</v>
      </c>
      <c r="B22" s="127" t="s">
        <v>248</v>
      </c>
      <c r="C22" s="128">
        <v>-1952800</v>
      </c>
    </row>
    <row r="23" spans="1:3" ht="94.5" customHeight="1">
      <c r="A23" s="122" t="s">
        <v>249</v>
      </c>
      <c r="B23" s="127" t="s">
        <v>250</v>
      </c>
      <c r="C23" s="128">
        <v>-50</v>
      </c>
    </row>
    <row r="24" spans="1:3" ht="49.5" customHeight="1">
      <c r="A24" s="122" t="s">
        <v>251</v>
      </c>
      <c r="B24" s="127" t="s">
        <v>252</v>
      </c>
      <c r="C24" s="128">
        <v>3100</v>
      </c>
    </row>
    <row r="25" spans="1:3" ht="36" customHeight="1">
      <c r="A25" s="122" t="s">
        <v>253</v>
      </c>
      <c r="B25" s="127" t="s">
        <v>254</v>
      </c>
      <c r="C25" s="128">
        <v>7600</v>
      </c>
    </row>
    <row r="26" spans="1:3" ht="36.75" customHeight="1">
      <c r="A26" s="122" t="s">
        <v>255</v>
      </c>
      <c r="B26" s="127" t="s">
        <v>256</v>
      </c>
      <c r="C26" s="128">
        <v>-1598600</v>
      </c>
    </row>
    <row r="27" spans="1:3" ht="63" customHeight="1">
      <c r="A27" s="122" t="s">
        <v>257</v>
      </c>
      <c r="B27" s="127" t="s">
        <v>258</v>
      </c>
      <c r="C27" s="128">
        <v>-404100</v>
      </c>
    </row>
    <row r="28" spans="1:3" ht="47.25" customHeight="1">
      <c r="A28" s="122" t="s">
        <v>259</v>
      </c>
      <c r="B28" s="127" t="s">
        <v>260</v>
      </c>
      <c r="C28" s="128">
        <v>400000</v>
      </c>
    </row>
    <row r="29" spans="1:3" ht="22.5">
      <c r="A29" s="122" t="s">
        <v>261</v>
      </c>
      <c r="B29" s="127" t="s">
        <v>262</v>
      </c>
      <c r="C29" s="128">
        <v>-10000</v>
      </c>
    </row>
    <row r="30" spans="1:3" ht="33.75">
      <c r="A30" s="122" t="s">
        <v>263</v>
      </c>
      <c r="B30" s="127" t="s">
        <v>264</v>
      </c>
      <c r="C30" s="128">
        <v>5131134.2</v>
      </c>
    </row>
    <row r="31" spans="1:3" ht="28.5" customHeight="1">
      <c r="A31" s="122" t="s">
        <v>265</v>
      </c>
      <c r="B31" s="123" t="s">
        <v>266</v>
      </c>
      <c r="C31" s="121">
        <v>-668451.41</v>
      </c>
    </row>
    <row r="32" spans="1:3" ht="12.75">
      <c r="A32" s="1" t="s">
        <v>56</v>
      </c>
      <c r="B32" s="7"/>
      <c r="C32" s="129">
        <f>SUM(C12+C21+C31)</f>
        <v>-435752.20999999985</v>
      </c>
    </row>
    <row r="33" ht="12.75">
      <c r="C33" s="130"/>
    </row>
    <row r="34" ht="12.75">
      <c r="C34" s="130"/>
    </row>
    <row r="35" spans="1:3" ht="12.75">
      <c r="A35" t="s">
        <v>0</v>
      </c>
      <c r="C35" s="130"/>
    </row>
  </sheetData>
  <mergeCells count="6">
    <mergeCell ref="B5:C5"/>
    <mergeCell ref="A8:C8"/>
    <mergeCell ref="B1:C1"/>
    <mergeCell ref="B2:C2"/>
    <mergeCell ref="B3:C3"/>
    <mergeCell ref="B4:C4"/>
  </mergeCells>
  <printOptions/>
  <pageMargins left="1.4" right="0.59" top="0.31" bottom="0.39" header="0.27" footer="0.3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B4:B4"/>
  <sheetViews>
    <sheetView workbookViewId="0" topLeftCell="A1">
      <selection activeCell="I31" sqref="I31"/>
    </sheetView>
  </sheetViews>
  <sheetFormatPr defaultColWidth="9.140625" defaultRowHeight="12.75"/>
  <sheetData>
    <row r="4" ht="12.75">
      <c r="B4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36"/>
  <sheetViews>
    <sheetView workbookViewId="0" topLeftCell="A1">
      <selection activeCell="D3" sqref="D3:F3"/>
    </sheetView>
  </sheetViews>
  <sheetFormatPr defaultColWidth="9.140625" defaultRowHeight="12.75"/>
  <cols>
    <col min="1" max="1" width="34.8515625" style="0" customWidth="1"/>
    <col min="2" max="2" width="4.8515625" style="10" customWidth="1"/>
    <col min="3" max="3" width="5.00390625" style="10" customWidth="1"/>
    <col min="4" max="4" width="12.421875" style="0" customWidth="1"/>
    <col min="5" max="5" width="15.421875" style="0" customWidth="1"/>
    <col min="6" max="6" width="18.421875" style="0" customWidth="1"/>
  </cols>
  <sheetData>
    <row r="1" spans="4:6" ht="12.75">
      <c r="D1" s="133" t="s">
        <v>60</v>
      </c>
      <c r="E1" s="133"/>
      <c r="F1" s="133"/>
    </row>
    <row r="2" spans="4:6" ht="12.75">
      <c r="D2" s="133" t="s">
        <v>1</v>
      </c>
      <c r="E2" s="133"/>
      <c r="F2" s="133"/>
    </row>
    <row r="3" spans="4:6" ht="12.75">
      <c r="D3" s="133" t="s">
        <v>210</v>
      </c>
      <c r="E3" s="133"/>
      <c r="F3" s="133"/>
    </row>
    <row r="4" spans="3:6" ht="12.75">
      <c r="C4" s="133" t="s">
        <v>95</v>
      </c>
      <c r="D4" s="133"/>
      <c r="E4" s="133"/>
      <c r="F4" s="133"/>
    </row>
    <row r="5" spans="4:6" ht="12.75">
      <c r="D5" s="135" t="s">
        <v>78</v>
      </c>
      <c r="E5" s="135"/>
      <c r="F5" s="135"/>
    </row>
    <row r="6" spans="4:6" ht="12.75">
      <c r="D6" s="8"/>
      <c r="E6" s="8"/>
      <c r="F6" s="8"/>
    </row>
    <row r="7" spans="1:6" ht="12.75">
      <c r="A7" s="134" t="s">
        <v>25</v>
      </c>
      <c r="B7" s="134"/>
      <c r="C7" s="134"/>
      <c r="D7" s="134"/>
      <c r="E7" s="134"/>
      <c r="F7" s="134"/>
    </row>
    <row r="8" spans="1:6" ht="12.75">
      <c r="A8" s="134" t="s">
        <v>108</v>
      </c>
      <c r="B8" s="134"/>
      <c r="C8" s="134"/>
      <c r="D8" s="134"/>
      <c r="E8" s="134"/>
      <c r="F8" s="134"/>
    </row>
    <row r="9" spans="1:6" ht="12.75">
      <c r="A9" s="134" t="s">
        <v>9</v>
      </c>
      <c r="B9" s="134"/>
      <c r="C9" s="134"/>
      <c r="D9" s="134"/>
      <c r="E9" s="134"/>
      <c r="F9" s="134"/>
    </row>
    <row r="10" spans="1:6" ht="12.75">
      <c r="A10" s="136" t="s">
        <v>10</v>
      </c>
      <c r="B10" s="136"/>
      <c r="C10" s="136"/>
      <c r="D10" s="136"/>
      <c r="E10" s="136"/>
      <c r="F10" s="136"/>
    </row>
    <row r="11" spans="1:11" ht="12.75">
      <c r="A11" s="9"/>
      <c r="B11" s="11"/>
      <c r="C11" s="11"/>
      <c r="D11" s="9"/>
      <c r="E11" s="9"/>
      <c r="F11" s="17" t="s">
        <v>11</v>
      </c>
      <c r="K11" t="s">
        <v>0</v>
      </c>
    </row>
    <row r="12" spans="1:6" ht="12.75">
      <c r="A12" s="139" t="s">
        <v>8</v>
      </c>
      <c r="B12" s="142" t="s">
        <v>2</v>
      </c>
      <c r="C12" s="142" t="s">
        <v>3</v>
      </c>
      <c r="D12" s="145" t="s">
        <v>63</v>
      </c>
      <c r="E12" s="131"/>
      <c r="F12" s="132"/>
    </row>
    <row r="13" spans="1:6" ht="12.75">
      <c r="A13" s="140"/>
      <c r="B13" s="143"/>
      <c r="C13" s="143"/>
      <c r="D13" s="138" t="s">
        <v>4</v>
      </c>
      <c r="E13" s="137" t="s">
        <v>5</v>
      </c>
      <c r="F13" s="137"/>
    </row>
    <row r="14" spans="1:6" ht="52.5" customHeight="1">
      <c r="A14" s="141"/>
      <c r="B14" s="144"/>
      <c r="C14" s="144"/>
      <c r="D14" s="138"/>
      <c r="E14" s="6" t="s">
        <v>6</v>
      </c>
      <c r="F14" s="6" t="s">
        <v>7</v>
      </c>
    </row>
    <row r="15" spans="1:6" ht="12.75" customHeight="1">
      <c r="A15" s="42">
        <v>1</v>
      </c>
      <c r="B15" s="43" t="s">
        <v>57</v>
      </c>
      <c r="C15" s="43" t="s">
        <v>45</v>
      </c>
      <c r="D15" s="42">
        <v>4</v>
      </c>
      <c r="E15" s="3">
        <v>5</v>
      </c>
      <c r="F15" s="3">
        <v>6</v>
      </c>
    </row>
    <row r="16" spans="1:6" s="57" customFormat="1" ht="12.75" customHeight="1">
      <c r="A16" s="99" t="s">
        <v>127</v>
      </c>
      <c r="B16" s="100" t="s">
        <v>12</v>
      </c>
      <c r="C16" s="100"/>
      <c r="D16" s="102">
        <f>D17+D18+D19</f>
        <v>-1609885</v>
      </c>
      <c r="E16" s="102">
        <f>E17+E18+E19</f>
        <v>-1609885</v>
      </c>
      <c r="F16" s="102">
        <f>F17+F19</f>
        <v>0</v>
      </c>
    </row>
    <row r="17" spans="1:6" ht="57.75" customHeight="1">
      <c r="A17" s="98" t="s">
        <v>122</v>
      </c>
      <c r="B17" s="101" t="s">
        <v>12</v>
      </c>
      <c r="C17" s="101" t="s">
        <v>13</v>
      </c>
      <c r="D17" s="78">
        <f>E17+F17</f>
        <v>-1468471</v>
      </c>
      <c r="E17" s="103">
        <v>-1468471</v>
      </c>
      <c r="F17" s="103"/>
    </row>
    <row r="18" spans="1:6" ht="15" customHeight="1">
      <c r="A18" s="76" t="s">
        <v>149</v>
      </c>
      <c r="B18" s="101" t="s">
        <v>12</v>
      </c>
      <c r="C18" s="101" t="s">
        <v>72</v>
      </c>
      <c r="D18" s="78">
        <v>3100</v>
      </c>
      <c r="E18" s="103">
        <v>3100</v>
      </c>
      <c r="F18" s="103"/>
    </row>
    <row r="19" spans="1:6" ht="38.25" customHeight="1">
      <c r="A19" s="76" t="s">
        <v>144</v>
      </c>
      <c r="B19" s="101" t="s">
        <v>12</v>
      </c>
      <c r="C19" s="101" t="s">
        <v>145</v>
      </c>
      <c r="D19" s="78">
        <v>-144514</v>
      </c>
      <c r="E19" s="103">
        <v>-144514</v>
      </c>
      <c r="F19" s="103"/>
    </row>
    <row r="20" spans="1:6" s="57" customFormat="1" ht="22.5">
      <c r="A20" s="104" t="s">
        <v>146</v>
      </c>
      <c r="B20" s="55" t="s">
        <v>14</v>
      </c>
      <c r="C20" s="55"/>
      <c r="D20" s="56">
        <v>50000</v>
      </c>
      <c r="E20" s="56">
        <v>50000</v>
      </c>
      <c r="F20" s="56"/>
    </row>
    <row r="21" spans="1:6" s="41" customFormat="1" ht="12.75">
      <c r="A21" s="4" t="s">
        <v>147</v>
      </c>
      <c r="B21" s="12" t="s">
        <v>14</v>
      </c>
      <c r="C21" s="12" t="s">
        <v>15</v>
      </c>
      <c r="D21" s="14">
        <f>E21</f>
        <v>50000</v>
      </c>
      <c r="E21" s="14">
        <v>50000</v>
      </c>
      <c r="F21" s="14"/>
    </row>
    <row r="22" spans="1:6" s="57" customFormat="1" ht="12.75">
      <c r="A22" s="59" t="s">
        <v>34</v>
      </c>
      <c r="B22" s="55" t="s">
        <v>19</v>
      </c>
      <c r="C22" s="55"/>
      <c r="D22" s="56">
        <f>D23+D24+D25</f>
        <v>2644040.79</v>
      </c>
      <c r="E22" s="56">
        <f>E23+E24+E25</f>
        <v>3312492.2</v>
      </c>
      <c r="F22" s="56">
        <f>F23+F24</f>
        <v>-668451.4099999999</v>
      </c>
    </row>
    <row r="23" spans="1:6" ht="12.75">
      <c r="A23" s="4" t="s">
        <v>17</v>
      </c>
      <c r="B23" s="12" t="s">
        <v>19</v>
      </c>
      <c r="C23" s="12" t="s">
        <v>12</v>
      </c>
      <c r="D23" s="14">
        <f>E23+F23</f>
        <v>-284165.48</v>
      </c>
      <c r="E23" s="14">
        <v>-8508.67</v>
      </c>
      <c r="F23" s="14">
        <v>-275656.81</v>
      </c>
    </row>
    <row r="24" spans="1:6" ht="12.75">
      <c r="A24" s="4" t="s">
        <v>18</v>
      </c>
      <c r="B24" s="12" t="s">
        <v>19</v>
      </c>
      <c r="C24" s="12" t="s">
        <v>15</v>
      </c>
      <c r="D24" s="14">
        <f>E24+F24</f>
        <v>-71785.93</v>
      </c>
      <c r="E24" s="14">
        <v>321008.67</v>
      </c>
      <c r="F24" s="14">
        <v>-392794.6</v>
      </c>
    </row>
    <row r="25" spans="1:6" ht="12.75">
      <c r="A25" s="4" t="s">
        <v>187</v>
      </c>
      <c r="B25" s="12" t="s">
        <v>19</v>
      </c>
      <c r="C25" s="12" t="s">
        <v>16</v>
      </c>
      <c r="D25" s="14">
        <v>2999992.2</v>
      </c>
      <c r="E25" s="14">
        <v>2999992.2</v>
      </c>
      <c r="F25" s="14"/>
    </row>
    <row r="26" spans="1:6" s="57" customFormat="1" ht="22.5">
      <c r="A26" s="54" t="s">
        <v>73</v>
      </c>
      <c r="B26" s="55" t="s">
        <v>16</v>
      </c>
      <c r="C26" s="55"/>
      <c r="D26" s="56">
        <f>D27+D28+D29</f>
        <v>-223772.6</v>
      </c>
      <c r="E26" s="56">
        <f>E27+E28+E29</f>
        <v>-223772.6</v>
      </c>
      <c r="F26" s="56">
        <f>F27+F28</f>
        <v>0</v>
      </c>
    </row>
    <row r="27" spans="1:6" ht="12.75">
      <c r="A27" s="4" t="s">
        <v>61</v>
      </c>
      <c r="B27" s="12" t="s">
        <v>16</v>
      </c>
      <c r="C27" s="12" t="s">
        <v>12</v>
      </c>
      <c r="D27" s="14">
        <f>E27+F27</f>
        <v>-2500</v>
      </c>
      <c r="E27" s="14">
        <v>-2500</v>
      </c>
      <c r="F27" s="44"/>
    </row>
    <row r="28" spans="1:6" ht="12.75">
      <c r="A28" s="4" t="s">
        <v>54</v>
      </c>
      <c r="B28" s="12" t="s">
        <v>16</v>
      </c>
      <c r="C28" s="12" t="s">
        <v>15</v>
      </c>
      <c r="D28" s="14">
        <f>E28+F28</f>
        <v>-401600</v>
      </c>
      <c r="E28" s="14">
        <v>-401600</v>
      </c>
      <c r="F28" s="14"/>
    </row>
    <row r="29" spans="1:6" ht="26.25" customHeight="1">
      <c r="A29" s="108" t="s">
        <v>188</v>
      </c>
      <c r="B29" s="12" t="s">
        <v>16</v>
      </c>
      <c r="C29" s="12" t="s">
        <v>84</v>
      </c>
      <c r="D29" s="14">
        <v>180327.4</v>
      </c>
      <c r="E29" s="14">
        <v>180327.4</v>
      </c>
      <c r="F29" s="14"/>
    </row>
    <row r="30" spans="1:6" s="57" customFormat="1" ht="12.75">
      <c r="A30" s="59" t="s">
        <v>88</v>
      </c>
      <c r="B30" s="55" t="s">
        <v>84</v>
      </c>
      <c r="C30" s="55"/>
      <c r="D30" s="56">
        <v>7600</v>
      </c>
      <c r="E30" s="56">
        <v>7600</v>
      </c>
      <c r="F30" s="56"/>
    </row>
    <row r="31" spans="1:6" ht="12.75">
      <c r="A31" s="4" t="s">
        <v>85</v>
      </c>
      <c r="B31" s="12" t="s">
        <v>84</v>
      </c>
      <c r="C31" s="12" t="s">
        <v>13</v>
      </c>
      <c r="D31" s="14">
        <f>E31</f>
        <v>7600</v>
      </c>
      <c r="E31" s="14">
        <v>7600</v>
      </c>
      <c r="F31" s="14"/>
    </row>
    <row r="32" spans="1:6" s="57" customFormat="1" ht="12.75">
      <c r="A32" s="59" t="s">
        <v>41</v>
      </c>
      <c r="B32" s="55" t="s">
        <v>20</v>
      </c>
      <c r="C32" s="55"/>
      <c r="D32" s="56">
        <f>D33+D34+D35</f>
        <v>-1303735.4</v>
      </c>
      <c r="E32" s="56">
        <f>E33+E34+E35</f>
        <v>-1303735.4</v>
      </c>
      <c r="F32" s="56"/>
    </row>
    <row r="33" spans="1:6" ht="24.75" customHeight="1">
      <c r="A33" s="6" t="s">
        <v>62</v>
      </c>
      <c r="B33" s="12" t="s">
        <v>20</v>
      </c>
      <c r="C33" s="12" t="s">
        <v>15</v>
      </c>
      <c r="D33" s="14">
        <v>-1752850</v>
      </c>
      <c r="E33" s="14">
        <v>-1752850</v>
      </c>
      <c r="F33" s="14"/>
    </row>
    <row r="34" spans="1:6" ht="24.75" customHeight="1">
      <c r="A34" s="6" t="s">
        <v>148</v>
      </c>
      <c r="B34" s="12" t="s">
        <v>20</v>
      </c>
      <c r="C34" s="12" t="s">
        <v>14</v>
      </c>
      <c r="D34" s="14">
        <v>-1501700</v>
      </c>
      <c r="E34" s="14">
        <v>-1501700</v>
      </c>
      <c r="F34" s="14"/>
    </row>
    <row r="35" spans="1:6" ht="24.75" customHeight="1">
      <c r="A35" s="6" t="s">
        <v>41</v>
      </c>
      <c r="B35" s="12" t="s">
        <v>20</v>
      </c>
      <c r="C35" s="12" t="s">
        <v>13</v>
      </c>
      <c r="D35" s="14">
        <v>1950814.6</v>
      </c>
      <c r="E35" s="14">
        <v>1950814.6</v>
      </c>
      <c r="F35" s="14"/>
    </row>
    <row r="36" spans="1:6" ht="12.75">
      <c r="A36" s="13" t="s">
        <v>56</v>
      </c>
      <c r="B36" s="12"/>
      <c r="C36" s="12"/>
      <c r="D36" s="14">
        <f>D16+D20+D22+D26+D30+D32</f>
        <v>-435752.20999999985</v>
      </c>
      <c r="E36" s="14">
        <f>E16+E20+E22+E26+E30+E32</f>
        <v>232699.2000000002</v>
      </c>
      <c r="F36" s="14">
        <f>F22</f>
        <v>-668451.4099999999</v>
      </c>
    </row>
  </sheetData>
  <mergeCells count="15">
    <mergeCell ref="A9:F9"/>
    <mergeCell ref="A10:F10"/>
    <mergeCell ref="E13:F13"/>
    <mergeCell ref="D13:D14"/>
    <mergeCell ref="A12:A14"/>
    <mergeCell ref="B12:B14"/>
    <mergeCell ref="C12:C14"/>
    <mergeCell ref="D12:F12"/>
    <mergeCell ref="D1:F1"/>
    <mergeCell ref="D2:F2"/>
    <mergeCell ref="A8:F8"/>
    <mergeCell ref="A7:F7"/>
    <mergeCell ref="D3:F3"/>
    <mergeCell ref="D5:F5"/>
    <mergeCell ref="C4:F4"/>
  </mergeCells>
  <printOptions/>
  <pageMargins left="1.04" right="0.44" top="0.63" bottom="0.35" header="0.22" footer="0.28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113"/>
  <sheetViews>
    <sheetView workbookViewId="0" topLeftCell="A1">
      <selection activeCell="D3" sqref="D3:H3"/>
    </sheetView>
  </sheetViews>
  <sheetFormatPr defaultColWidth="9.140625" defaultRowHeight="12.75"/>
  <cols>
    <col min="1" max="1" width="34.7109375" style="7" customWidth="1"/>
    <col min="2" max="3" width="4.8515625" style="16" customWidth="1"/>
    <col min="4" max="4" width="7.8515625" style="16" customWidth="1"/>
    <col min="5" max="5" width="4.57421875" style="16" customWidth="1"/>
    <col min="6" max="6" width="11.7109375" style="20" customWidth="1"/>
    <col min="7" max="7" width="13.28125" style="20" customWidth="1"/>
    <col min="8" max="8" width="12.57421875" style="20" customWidth="1"/>
  </cols>
  <sheetData>
    <row r="1" spans="4:8" ht="12.75">
      <c r="D1" s="133" t="s">
        <v>59</v>
      </c>
      <c r="E1" s="133"/>
      <c r="F1" s="133"/>
      <c r="G1" s="133"/>
      <c r="H1" s="133"/>
    </row>
    <row r="2" spans="4:8" ht="12.75">
      <c r="D2" s="133" t="s">
        <v>24</v>
      </c>
      <c r="E2" s="133"/>
      <c r="F2" s="133"/>
      <c r="G2" s="133"/>
      <c r="H2" s="133"/>
    </row>
    <row r="3" spans="4:8" ht="12.75">
      <c r="D3" s="133" t="s">
        <v>211</v>
      </c>
      <c r="E3" s="133"/>
      <c r="F3" s="133"/>
      <c r="G3" s="133"/>
      <c r="H3" s="133"/>
    </row>
    <row r="4" spans="4:8" ht="12.75">
      <c r="D4" s="133" t="s">
        <v>96</v>
      </c>
      <c r="E4" s="133"/>
      <c r="F4" s="133"/>
      <c r="G4" s="133"/>
      <c r="H4" s="133"/>
    </row>
    <row r="5" spans="4:8" ht="12.75">
      <c r="D5" s="133" t="s">
        <v>79</v>
      </c>
      <c r="E5" s="133"/>
      <c r="F5" s="133"/>
      <c r="G5" s="133"/>
      <c r="H5" s="133"/>
    </row>
    <row r="6" spans="4:8" ht="12.75">
      <c r="D6" s="18"/>
      <c r="E6" s="18"/>
      <c r="F6" s="19"/>
      <c r="G6" s="19"/>
      <c r="H6" s="19"/>
    </row>
    <row r="7" spans="1:8" ht="12.75">
      <c r="A7" s="134" t="s">
        <v>25</v>
      </c>
      <c r="B7" s="134"/>
      <c r="C7" s="134"/>
      <c r="D7" s="134"/>
      <c r="E7" s="134"/>
      <c r="F7" s="134"/>
      <c r="G7" s="134"/>
      <c r="H7" s="134"/>
    </row>
    <row r="8" spans="1:8" ht="12.75">
      <c r="A8" s="134" t="s">
        <v>109</v>
      </c>
      <c r="B8" s="134"/>
      <c r="C8" s="134"/>
      <c r="D8" s="134"/>
      <c r="E8" s="134"/>
      <c r="F8" s="134"/>
      <c r="G8" s="134"/>
      <c r="H8" s="134"/>
    </row>
    <row r="9" spans="1:8" ht="12.75">
      <c r="A9" s="134" t="s">
        <v>26</v>
      </c>
      <c r="B9" s="134"/>
      <c r="C9" s="134"/>
      <c r="D9" s="134"/>
      <c r="E9" s="134"/>
      <c r="F9" s="134"/>
      <c r="G9" s="134"/>
      <c r="H9" s="134"/>
    </row>
    <row r="10" spans="1:8" ht="12.75">
      <c r="A10" s="134" t="s">
        <v>27</v>
      </c>
      <c r="B10" s="134"/>
      <c r="C10" s="134"/>
      <c r="D10" s="134"/>
      <c r="E10" s="134"/>
      <c r="F10" s="134"/>
      <c r="G10" s="134"/>
      <c r="H10" s="134"/>
    </row>
    <row r="11" ht="12.75">
      <c r="H11" s="20" t="s">
        <v>11</v>
      </c>
    </row>
    <row r="12" spans="1:8" ht="12.75">
      <c r="A12" s="154" t="s">
        <v>8</v>
      </c>
      <c r="B12" s="146" t="s">
        <v>21</v>
      </c>
      <c r="C12" s="146" t="s">
        <v>3</v>
      </c>
      <c r="D12" s="146" t="s">
        <v>22</v>
      </c>
      <c r="E12" s="146" t="s">
        <v>23</v>
      </c>
      <c r="F12" s="149" t="s">
        <v>63</v>
      </c>
      <c r="G12" s="150"/>
      <c r="H12" s="151"/>
    </row>
    <row r="13" spans="1:8" ht="12.75">
      <c r="A13" s="155"/>
      <c r="B13" s="147"/>
      <c r="C13" s="147"/>
      <c r="D13" s="147"/>
      <c r="E13" s="147"/>
      <c r="F13" s="153" t="s">
        <v>4</v>
      </c>
      <c r="G13" s="152" t="s">
        <v>5</v>
      </c>
      <c r="H13" s="152"/>
    </row>
    <row r="14" spans="1:8" ht="45">
      <c r="A14" s="156"/>
      <c r="B14" s="148"/>
      <c r="C14" s="148"/>
      <c r="D14" s="148"/>
      <c r="E14" s="148"/>
      <c r="F14" s="153"/>
      <c r="G14" s="21" t="s">
        <v>106</v>
      </c>
      <c r="H14" s="21" t="s">
        <v>71</v>
      </c>
    </row>
    <row r="15" spans="1:8" ht="12.75">
      <c r="A15" s="13">
        <v>1</v>
      </c>
      <c r="B15" s="15">
        <v>2</v>
      </c>
      <c r="C15" s="15">
        <v>3</v>
      </c>
      <c r="D15" s="15">
        <v>4</v>
      </c>
      <c r="E15" s="15">
        <v>5</v>
      </c>
      <c r="F15" s="22">
        <v>6</v>
      </c>
      <c r="G15" s="22">
        <v>7</v>
      </c>
      <c r="H15" s="22">
        <v>8</v>
      </c>
    </row>
    <row r="16" spans="1:8" s="57" customFormat="1" ht="12.75">
      <c r="A16" s="74" t="s">
        <v>28</v>
      </c>
      <c r="B16" s="75" t="s">
        <v>12</v>
      </c>
      <c r="C16" s="75"/>
      <c r="D16" s="75"/>
      <c r="E16" s="75"/>
      <c r="F16" s="77">
        <f>F17+F23+F26</f>
        <v>-1609885</v>
      </c>
      <c r="G16" s="77">
        <v>-1609885</v>
      </c>
      <c r="H16" s="77">
        <f>H17+H23</f>
        <v>0</v>
      </c>
    </row>
    <row r="17" spans="1:8" s="57" customFormat="1" ht="56.25">
      <c r="A17" s="98" t="s">
        <v>122</v>
      </c>
      <c r="B17" s="96" t="s">
        <v>12</v>
      </c>
      <c r="C17" s="96" t="s">
        <v>13</v>
      </c>
      <c r="D17" s="96"/>
      <c r="E17" s="96"/>
      <c r="F17" s="97">
        <f aca="true" t="shared" si="0" ref="F17:H18">F18</f>
        <v>-1468471</v>
      </c>
      <c r="G17" s="97">
        <v>-1468471</v>
      </c>
      <c r="H17" s="97">
        <f t="shared" si="0"/>
        <v>0</v>
      </c>
    </row>
    <row r="18" spans="1:8" s="57" customFormat="1" ht="56.25">
      <c r="A18" s="98" t="s">
        <v>123</v>
      </c>
      <c r="B18" s="96" t="s">
        <v>12</v>
      </c>
      <c r="C18" s="96" t="s">
        <v>13</v>
      </c>
      <c r="D18" s="96" t="s">
        <v>125</v>
      </c>
      <c r="E18" s="96"/>
      <c r="F18" s="97">
        <v>-1468471</v>
      </c>
      <c r="G18" s="97">
        <v>-1468471</v>
      </c>
      <c r="H18" s="97">
        <f t="shared" si="0"/>
        <v>0</v>
      </c>
    </row>
    <row r="19" spans="1:8" s="57" customFormat="1" ht="12.75">
      <c r="A19" s="95" t="s">
        <v>124</v>
      </c>
      <c r="B19" s="96" t="s">
        <v>12</v>
      </c>
      <c r="C19" s="96" t="s">
        <v>13</v>
      </c>
      <c r="D19" s="96" t="s">
        <v>126</v>
      </c>
      <c r="E19" s="96"/>
      <c r="F19" s="97">
        <v>-1449071</v>
      </c>
      <c r="G19" s="97">
        <v>-1449071</v>
      </c>
      <c r="H19" s="97">
        <f>H22</f>
        <v>0</v>
      </c>
    </row>
    <row r="20" spans="1:8" s="57" customFormat="1" ht="12.75">
      <c r="A20" s="95"/>
      <c r="B20" s="96" t="s">
        <v>12</v>
      </c>
      <c r="C20" s="96" t="s">
        <v>13</v>
      </c>
      <c r="D20" s="96" t="s">
        <v>150</v>
      </c>
      <c r="E20" s="96"/>
      <c r="F20" s="97">
        <v>-10000</v>
      </c>
      <c r="G20" s="97">
        <v>-10000</v>
      </c>
      <c r="H20" s="97"/>
    </row>
    <row r="21" spans="1:8" s="57" customFormat="1" ht="12.75">
      <c r="A21" s="95"/>
      <c r="B21" s="96" t="s">
        <v>12</v>
      </c>
      <c r="C21" s="96" t="s">
        <v>13</v>
      </c>
      <c r="D21" s="96" t="s">
        <v>151</v>
      </c>
      <c r="E21" s="96"/>
      <c r="F21" s="97">
        <v>-9400</v>
      </c>
      <c r="G21" s="97">
        <v>-9400</v>
      </c>
      <c r="H21" s="97"/>
    </row>
    <row r="22" spans="1:8" s="57" customFormat="1" ht="22.5">
      <c r="A22" s="76" t="s">
        <v>29</v>
      </c>
      <c r="B22" s="96" t="s">
        <v>12</v>
      </c>
      <c r="C22" s="96" t="s">
        <v>13</v>
      </c>
      <c r="D22" s="96" t="s">
        <v>126</v>
      </c>
      <c r="E22" s="96" t="s">
        <v>30</v>
      </c>
      <c r="F22" s="97">
        <f>G22+H22</f>
        <v>-1468471</v>
      </c>
      <c r="G22" s="97">
        <v>-1468471</v>
      </c>
      <c r="H22" s="97"/>
    </row>
    <row r="23" spans="1:12" ht="12.75">
      <c r="A23" s="73" t="s">
        <v>149</v>
      </c>
      <c r="B23" s="15" t="s">
        <v>12</v>
      </c>
      <c r="C23" s="15" t="s">
        <v>72</v>
      </c>
      <c r="D23" s="15"/>
      <c r="E23" s="15"/>
      <c r="F23" s="78">
        <v>3100</v>
      </c>
      <c r="G23" s="78">
        <v>3100</v>
      </c>
      <c r="H23" s="78"/>
      <c r="L23" t="s">
        <v>0</v>
      </c>
    </row>
    <row r="24" spans="1:8" ht="34.5" customHeight="1">
      <c r="A24" s="76" t="s">
        <v>154</v>
      </c>
      <c r="B24" s="15" t="s">
        <v>12</v>
      </c>
      <c r="C24" s="15" t="s">
        <v>72</v>
      </c>
      <c r="D24" s="15" t="s">
        <v>153</v>
      </c>
      <c r="E24" s="15"/>
      <c r="F24" s="78">
        <v>3100</v>
      </c>
      <c r="G24" s="78">
        <v>3100</v>
      </c>
      <c r="H24" s="78"/>
    </row>
    <row r="25" spans="1:8" ht="22.5">
      <c r="A25" s="76" t="s">
        <v>29</v>
      </c>
      <c r="B25" s="15" t="s">
        <v>12</v>
      </c>
      <c r="C25" s="15" t="s">
        <v>72</v>
      </c>
      <c r="D25" s="15" t="s">
        <v>152</v>
      </c>
      <c r="E25" s="15" t="s">
        <v>30</v>
      </c>
      <c r="F25" s="78">
        <f>G25</f>
        <v>3100</v>
      </c>
      <c r="G25" s="78">
        <v>3100</v>
      </c>
      <c r="H25" s="78"/>
    </row>
    <row r="26" spans="1:8" ht="33.75">
      <c r="A26" s="76" t="s">
        <v>144</v>
      </c>
      <c r="B26" s="15" t="s">
        <v>12</v>
      </c>
      <c r="C26" s="15" t="s">
        <v>145</v>
      </c>
      <c r="D26" s="15"/>
      <c r="E26" s="15"/>
      <c r="F26" s="78">
        <v>-144514</v>
      </c>
      <c r="G26" s="78">
        <v>-144514</v>
      </c>
      <c r="H26" s="78"/>
    </row>
    <row r="27" spans="1:8" ht="12.75">
      <c r="A27" s="76" t="s">
        <v>124</v>
      </c>
      <c r="B27" s="15" t="s">
        <v>12</v>
      </c>
      <c r="C27" s="15" t="s">
        <v>145</v>
      </c>
      <c r="D27" s="15" t="s">
        <v>126</v>
      </c>
      <c r="E27" s="15"/>
      <c r="F27" s="78">
        <v>-144514</v>
      </c>
      <c r="G27" s="78">
        <v>-144514</v>
      </c>
      <c r="H27" s="78"/>
    </row>
    <row r="28" spans="1:8" ht="22.5">
      <c r="A28" s="76" t="s">
        <v>29</v>
      </c>
      <c r="B28" s="15" t="s">
        <v>12</v>
      </c>
      <c r="C28" s="15" t="s">
        <v>145</v>
      </c>
      <c r="D28" s="15" t="s">
        <v>126</v>
      </c>
      <c r="E28" s="15" t="s">
        <v>30</v>
      </c>
      <c r="F28" s="78">
        <v>-144514</v>
      </c>
      <c r="G28" s="78">
        <v>-144514</v>
      </c>
      <c r="H28" s="78"/>
    </row>
    <row r="29" spans="1:8" ht="22.5">
      <c r="A29" s="105" t="s">
        <v>172</v>
      </c>
      <c r="B29" s="75" t="s">
        <v>14</v>
      </c>
      <c r="C29" s="75" t="s">
        <v>15</v>
      </c>
      <c r="D29" s="75"/>
      <c r="E29" s="75"/>
      <c r="F29" s="77">
        <v>50000</v>
      </c>
      <c r="G29" s="77">
        <v>50000</v>
      </c>
      <c r="H29" s="78"/>
    </row>
    <row r="30" spans="1:8" ht="22.5">
      <c r="A30" s="76" t="s">
        <v>75</v>
      </c>
      <c r="B30" s="15" t="s">
        <v>14</v>
      </c>
      <c r="C30" s="15" t="s">
        <v>15</v>
      </c>
      <c r="D30" s="15" t="s">
        <v>173</v>
      </c>
      <c r="E30" s="15"/>
      <c r="F30" s="78">
        <v>50000</v>
      </c>
      <c r="G30" s="78">
        <v>50000</v>
      </c>
      <c r="H30" s="78"/>
    </row>
    <row r="31" spans="1:8" ht="22.5">
      <c r="A31" s="76" t="s">
        <v>29</v>
      </c>
      <c r="B31" s="15" t="s">
        <v>14</v>
      </c>
      <c r="C31" s="15" t="s">
        <v>15</v>
      </c>
      <c r="D31" s="15" t="s">
        <v>173</v>
      </c>
      <c r="E31" s="15" t="s">
        <v>30</v>
      </c>
      <c r="F31" s="78">
        <v>50000</v>
      </c>
      <c r="G31" s="78">
        <v>50000</v>
      </c>
      <c r="H31" s="78"/>
    </row>
    <row r="32" spans="1:10" s="23" customFormat="1" ht="12.75">
      <c r="A32" s="5" t="s">
        <v>34</v>
      </c>
      <c r="B32" s="24" t="s">
        <v>19</v>
      </c>
      <c r="C32" s="24"/>
      <c r="D32" s="24"/>
      <c r="E32" s="24"/>
      <c r="F32" s="25">
        <f>F36+F41+F44+F46+F49</f>
        <v>2644040.79</v>
      </c>
      <c r="G32" s="25">
        <f>G36+G41+G44+G46+G49</f>
        <v>3312492.2</v>
      </c>
      <c r="H32" s="25">
        <f>H36+H41</f>
        <v>-668451.4099999999</v>
      </c>
      <c r="J32" s="23" t="s">
        <v>0</v>
      </c>
    </row>
    <row r="33" spans="1:8" ht="12.75">
      <c r="A33" s="6" t="s">
        <v>17</v>
      </c>
      <c r="B33" s="12" t="s">
        <v>19</v>
      </c>
      <c r="C33" s="12" t="s">
        <v>12</v>
      </c>
      <c r="D33" s="12"/>
      <c r="E33" s="12"/>
      <c r="F33" s="14">
        <f aca="true" t="shared" si="1" ref="F33:G35">F34</f>
        <v>-284165.48</v>
      </c>
      <c r="G33" s="14">
        <f t="shared" si="1"/>
        <v>-8508.67</v>
      </c>
      <c r="H33" s="14">
        <f>H34</f>
        <v>-275656.81</v>
      </c>
    </row>
    <row r="34" spans="1:8" ht="12.75">
      <c r="A34" s="6" t="s">
        <v>35</v>
      </c>
      <c r="B34" s="12" t="s">
        <v>19</v>
      </c>
      <c r="C34" s="12" t="s">
        <v>12</v>
      </c>
      <c r="D34" s="12" t="s">
        <v>36</v>
      </c>
      <c r="E34" s="12"/>
      <c r="F34" s="14">
        <f t="shared" si="1"/>
        <v>-284165.48</v>
      </c>
      <c r="G34" s="14">
        <f t="shared" si="1"/>
        <v>-8508.67</v>
      </c>
      <c r="H34" s="14">
        <f>H35</f>
        <v>-275656.81</v>
      </c>
    </row>
    <row r="35" spans="1:10" ht="22.5">
      <c r="A35" s="6" t="s">
        <v>33</v>
      </c>
      <c r="B35" s="12" t="s">
        <v>19</v>
      </c>
      <c r="C35" s="12" t="s">
        <v>12</v>
      </c>
      <c r="D35" s="12" t="s">
        <v>155</v>
      </c>
      <c r="E35" s="12"/>
      <c r="F35" s="14">
        <f t="shared" si="1"/>
        <v>-284165.48</v>
      </c>
      <c r="G35" s="14">
        <f t="shared" si="1"/>
        <v>-8508.67</v>
      </c>
      <c r="H35" s="14">
        <f>H36</f>
        <v>-275656.81</v>
      </c>
      <c r="J35" t="s">
        <v>0</v>
      </c>
    </row>
    <row r="36" spans="1:8" ht="22.5">
      <c r="A36" s="6" t="s">
        <v>31</v>
      </c>
      <c r="B36" s="12" t="s">
        <v>19</v>
      </c>
      <c r="C36" s="12" t="s">
        <v>12</v>
      </c>
      <c r="D36" s="12" t="s">
        <v>155</v>
      </c>
      <c r="E36" s="12" t="s">
        <v>32</v>
      </c>
      <c r="F36" s="14">
        <f>G36+H36</f>
        <v>-284165.48</v>
      </c>
      <c r="G36" s="14">
        <v>-8508.67</v>
      </c>
      <c r="H36" s="14">
        <v>-275656.81</v>
      </c>
    </row>
    <row r="37" spans="1:8" ht="12.75">
      <c r="A37" s="6" t="s">
        <v>18</v>
      </c>
      <c r="B37" s="12" t="s">
        <v>19</v>
      </c>
      <c r="C37" s="12" t="s">
        <v>15</v>
      </c>
      <c r="D37" s="12"/>
      <c r="E37" s="12"/>
      <c r="F37" s="14">
        <f>F41+F46</f>
        <v>-80294.59999999998</v>
      </c>
      <c r="G37" s="14">
        <f>G41+G46</f>
        <v>312500</v>
      </c>
      <c r="H37" s="14">
        <f>H41</f>
        <v>-392794.6</v>
      </c>
    </row>
    <row r="38" spans="1:10" ht="22.5">
      <c r="A38" s="6" t="s">
        <v>39</v>
      </c>
      <c r="B38" s="12" t="s">
        <v>19</v>
      </c>
      <c r="C38" s="12" t="s">
        <v>15</v>
      </c>
      <c r="D38" s="12" t="s">
        <v>37</v>
      </c>
      <c r="E38" s="12"/>
      <c r="F38" s="14">
        <v>-480294.6</v>
      </c>
      <c r="G38" s="14">
        <v>-87500</v>
      </c>
      <c r="H38" s="14">
        <v>-392794.6</v>
      </c>
      <c r="J38" t="s">
        <v>0</v>
      </c>
    </row>
    <row r="39" spans="1:8" ht="22.5">
      <c r="A39" s="6" t="s">
        <v>33</v>
      </c>
      <c r="B39" s="12" t="s">
        <v>19</v>
      </c>
      <c r="C39" s="12" t="s">
        <v>15</v>
      </c>
      <c r="D39" s="12" t="s">
        <v>157</v>
      </c>
      <c r="E39" s="12"/>
      <c r="F39" s="14">
        <v>-87500</v>
      </c>
      <c r="G39" s="14">
        <v>-87500</v>
      </c>
      <c r="H39" s="14"/>
    </row>
    <row r="40" spans="1:8" ht="22.5">
      <c r="A40" s="6" t="s">
        <v>33</v>
      </c>
      <c r="B40" s="12" t="s">
        <v>19</v>
      </c>
      <c r="C40" s="12" t="s">
        <v>15</v>
      </c>
      <c r="D40" s="12" t="s">
        <v>156</v>
      </c>
      <c r="E40" s="12"/>
      <c r="F40" s="14">
        <v>-392794.6</v>
      </c>
      <c r="G40" s="14"/>
      <c r="H40" s="14">
        <v>-392794.6</v>
      </c>
    </row>
    <row r="41" spans="1:8" ht="22.5">
      <c r="A41" s="6" t="s">
        <v>31</v>
      </c>
      <c r="B41" s="12" t="s">
        <v>19</v>
      </c>
      <c r="C41" s="12" t="s">
        <v>15</v>
      </c>
      <c r="D41" s="12" t="s">
        <v>38</v>
      </c>
      <c r="E41" s="12" t="s">
        <v>32</v>
      </c>
      <c r="F41" s="14">
        <v>-480294.6</v>
      </c>
      <c r="G41" s="14">
        <v>-87500</v>
      </c>
      <c r="H41" s="14">
        <v>-392794.6</v>
      </c>
    </row>
    <row r="42" spans="1:8" ht="22.5">
      <c r="A42" s="6" t="s">
        <v>195</v>
      </c>
      <c r="B42" s="12" t="s">
        <v>19</v>
      </c>
      <c r="C42" s="12" t="s">
        <v>15</v>
      </c>
      <c r="D42" s="12" t="s">
        <v>196</v>
      </c>
      <c r="E42" s="12"/>
      <c r="F42" s="14">
        <v>8508.67</v>
      </c>
      <c r="G42" s="14">
        <v>8508.67</v>
      </c>
      <c r="H42" s="14"/>
    </row>
    <row r="43" spans="1:8" ht="22.5">
      <c r="A43" s="6" t="s">
        <v>33</v>
      </c>
      <c r="B43" s="12" t="s">
        <v>19</v>
      </c>
      <c r="C43" s="12" t="s">
        <v>15</v>
      </c>
      <c r="D43" s="12" t="s">
        <v>197</v>
      </c>
      <c r="E43" s="12"/>
      <c r="F43" s="14">
        <v>8508.67</v>
      </c>
      <c r="G43" s="14">
        <v>8508.67</v>
      </c>
      <c r="H43" s="14"/>
    </row>
    <row r="44" spans="1:8" ht="22.5">
      <c r="A44" s="6" t="s">
        <v>31</v>
      </c>
      <c r="B44" s="12" t="s">
        <v>19</v>
      </c>
      <c r="C44" s="12" t="s">
        <v>15</v>
      </c>
      <c r="D44" s="12" t="s">
        <v>197</v>
      </c>
      <c r="E44" s="12" t="s">
        <v>32</v>
      </c>
      <c r="F44" s="14">
        <v>8508.67</v>
      </c>
      <c r="G44" s="14">
        <v>8508.67</v>
      </c>
      <c r="H44" s="14"/>
    </row>
    <row r="45" spans="1:8" ht="25.5" customHeight="1">
      <c r="A45" s="6" t="s">
        <v>158</v>
      </c>
      <c r="B45" s="12" t="s">
        <v>19</v>
      </c>
      <c r="C45" s="12" t="s">
        <v>15</v>
      </c>
      <c r="D45" s="12" t="s">
        <v>159</v>
      </c>
      <c r="E45" s="12"/>
      <c r="F45" s="14">
        <v>400000</v>
      </c>
      <c r="G45" s="14">
        <v>400000</v>
      </c>
      <c r="H45" s="14"/>
    </row>
    <row r="46" spans="1:8" ht="22.5">
      <c r="A46" s="6" t="s">
        <v>31</v>
      </c>
      <c r="B46" s="12" t="s">
        <v>19</v>
      </c>
      <c r="C46" s="12" t="s">
        <v>15</v>
      </c>
      <c r="D46" s="12" t="s">
        <v>159</v>
      </c>
      <c r="E46" s="12" t="s">
        <v>32</v>
      </c>
      <c r="F46" s="14">
        <f>G46+H46</f>
        <v>400000</v>
      </c>
      <c r="G46" s="14">
        <v>400000</v>
      </c>
      <c r="H46" s="14"/>
    </row>
    <row r="47" spans="1:8" ht="12.75">
      <c r="A47" s="6" t="s">
        <v>187</v>
      </c>
      <c r="B47" s="12" t="s">
        <v>19</v>
      </c>
      <c r="C47" s="12" t="s">
        <v>16</v>
      </c>
      <c r="D47" s="12"/>
      <c r="E47" s="12"/>
      <c r="F47" s="14">
        <v>2999992.2</v>
      </c>
      <c r="G47" s="14">
        <v>2999992.2</v>
      </c>
      <c r="H47" s="14"/>
    </row>
    <row r="48" spans="1:8" ht="22.5">
      <c r="A48" s="6" t="s">
        <v>178</v>
      </c>
      <c r="B48" s="12" t="s">
        <v>19</v>
      </c>
      <c r="C48" s="12" t="s">
        <v>16</v>
      </c>
      <c r="D48" s="12" t="s">
        <v>198</v>
      </c>
      <c r="E48" s="12"/>
      <c r="F48" s="14">
        <v>2999992.2</v>
      </c>
      <c r="G48" s="14">
        <v>2999992.2</v>
      </c>
      <c r="H48" s="14"/>
    </row>
    <row r="49" spans="1:8" ht="22.5">
      <c r="A49" s="6" t="s">
        <v>199</v>
      </c>
      <c r="B49" s="12" t="s">
        <v>19</v>
      </c>
      <c r="C49" s="12" t="s">
        <v>16</v>
      </c>
      <c r="D49" s="12" t="s">
        <v>170</v>
      </c>
      <c r="E49" s="12"/>
      <c r="F49" s="14">
        <v>2999992.2</v>
      </c>
      <c r="G49" s="14">
        <v>2999992.2</v>
      </c>
      <c r="H49" s="14"/>
    </row>
    <row r="50" spans="1:8" ht="22.5">
      <c r="A50" s="6" t="s">
        <v>31</v>
      </c>
      <c r="B50" s="12" t="s">
        <v>19</v>
      </c>
      <c r="C50" s="12" t="s">
        <v>16</v>
      </c>
      <c r="D50" s="12" t="s">
        <v>170</v>
      </c>
      <c r="E50" s="12" t="s">
        <v>32</v>
      </c>
      <c r="F50" s="14">
        <v>2999992.2</v>
      </c>
      <c r="G50" s="14">
        <v>2999992.2</v>
      </c>
      <c r="H50" s="14"/>
    </row>
    <row r="51" spans="1:8" s="23" customFormat="1" ht="22.5">
      <c r="A51" s="5" t="s">
        <v>40</v>
      </c>
      <c r="B51" s="24" t="s">
        <v>16</v>
      </c>
      <c r="C51" s="24"/>
      <c r="D51" s="24"/>
      <c r="E51" s="24"/>
      <c r="F51" s="25">
        <f>F55+F59+F62+F65+F67+F71</f>
        <v>-223772.6</v>
      </c>
      <c r="G51" s="25">
        <f>G55+G59+G62+G65+G67+G71</f>
        <v>-223772.6</v>
      </c>
      <c r="H51" s="25">
        <f>H52+H56</f>
        <v>0</v>
      </c>
    </row>
    <row r="52" spans="1:12" s="41" customFormat="1" ht="12.75">
      <c r="A52" s="6" t="s">
        <v>51</v>
      </c>
      <c r="B52" s="12" t="s">
        <v>16</v>
      </c>
      <c r="C52" s="12" t="s">
        <v>12</v>
      </c>
      <c r="D52" s="12"/>
      <c r="E52" s="12"/>
      <c r="F52" s="14">
        <f>F55</f>
        <v>-2500</v>
      </c>
      <c r="G52" s="14">
        <f>G55</f>
        <v>-2500</v>
      </c>
      <c r="H52" s="14"/>
      <c r="L52" s="41" t="s">
        <v>0</v>
      </c>
    </row>
    <row r="53" spans="1:8" ht="22.5">
      <c r="A53" s="6" t="s">
        <v>50</v>
      </c>
      <c r="B53" s="12" t="s">
        <v>16</v>
      </c>
      <c r="C53" s="12" t="s">
        <v>12</v>
      </c>
      <c r="D53" s="12" t="s">
        <v>52</v>
      </c>
      <c r="E53" s="12"/>
      <c r="F53" s="14">
        <v>-2500</v>
      </c>
      <c r="G53" s="14">
        <v>-2500</v>
      </c>
      <c r="H53" s="14"/>
    </row>
    <row r="54" spans="1:8" ht="22.5">
      <c r="A54" s="6" t="s">
        <v>33</v>
      </c>
      <c r="B54" s="12" t="s">
        <v>16</v>
      </c>
      <c r="C54" s="12" t="s">
        <v>12</v>
      </c>
      <c r="D54" s="12" t="s">
        <v>53</v>
      </c>
      <c r="E54" s="12"/>
      <c r="F54" s="14">
        <v>-2500</v>
      </c>
      <c r="G54" s="14">
        <v>-2500</v>
      </c>
      <c r="H54" s="14"/>
    </row>
    <row r="55" spans="1:8" ht="22.5">
      <c r="A55" s="6" t="s">
        <v>31</v>
      </c>
      <c r="B55" s="12" t="s">
        <v>16</v>
      </c>
      <c r="C55" s="12" t="s">
        <v>12</v>
      </c>
      <c r="D55" s="12" t="s">
        <v>53</v>
      </c>
      <c r="E55" s="12" t="s">
        <v>32</v>
      </c>
      <c r="F55" s="14">
        <v>-2500</v>
      </c>
      <c r="G55" s="14">
        <v>-2500</v>
      </c>
      <c r="H55" s="14"/>
    </row>
    <row r="56" spans="1:9" ht="12.75">
      <c r="A56" s="6" t="s">
        <v>54</v>
      </c>
      <c r="B56" s="12" t="s">
        <v>16</v>
      </c>
      <c r="C56" s="12" t="s">
        <v>15</v>
      </c>
      <c r="D56" s="12"/>
      <c r="E56" s="12"/>
      <c r="F56" s="14">
        <f>F59+F62+F65</f>
        <v>-313260</v>
      </c>
      <c r="G56" s="14">
        <f>G59+G62+G65</f>
        <v>-313260</v>
      </c>
      <c r="H56" s="14"/>
      <c r="I56" t="s">
        <v>0</v>
      </c>
    </row>
    <row r="57" spans="1:8" ht="22.5">
      <c r="A57" s="6" t="s">
        <v>50</v>
      </c>
      <c r="B57" s="12" t="s">
        <v>16</v>
      </c>
      <c r="C57" s="12" t="s">
        <v>15</v>
      </c>
      <c r="D57" s="12" t="s">
        <v>52</v>
      </c>
      <c r="E57" s="12"/>
      <c r="F57" s="14">
        <v>5886.1</v>
      </c>
      <c r="G57" s="14">
        <v>5886.1</v>
      </c>
      <c r="H57" s="14"/>
    </row>
    <row r="58" spans="1:8" ht="22.5">
      <c r="A58" s="6" t="s">
        <v>33</v>
      </c>
      <c r="B58" s="12" t="s">
        <v>16</v>
      </c>
      <c r="C58" s="12" t="s">
        <v>15</v>
      </c>
      <c r="D58" s="12" t="s">
        <v>53</v>
      </c>
      <c r="E58" s="12"/>
      <c r="F58" s="14">
        <v>5886.1</v>
      </c>
      <c r="G58" s="14">
        <v>5886.1</v>
      </c>
      <c r="H58" s="14"/>
    </row>
    <row r="59" spans="1:8" ht="22.5">
      <c r="A59" s="6" t="s">
        <v>31</v>
      </c>
      <c r="B59" s="12" t="s">
        <v>16</v>
      </c>
      <c r="C59" s="12" t="s">
        <v>15</v>
      </c>
      <c r="D59" s="12" t="s">
        <v>53</v>
      </c>
      <c r="E59" s="12" t="s">
        <v>32</v>
      </c>
      <c r="F59" s="14">
        <v>5886.1</v>
      </c>
      <c r="G59" s="14">
        <v>5886.1</v>
      </c>
      <c r="H59" s="14"/>
    </row>
    <row r="60" spans="1:8" ht="12.75">
      <c r="A60" s="6" t="s">
        <v>162</v>
      </c>
      <c r="B60" s="12" t="s">
        <v>16</v>
      </c>
      <c r="C60" s="12" t="s">
        <v>15</v>
      </c>
      <c r="D60" s="12" t="s">
        <v>163</v>
      </c>
      <c r="E60" s="12"/>
      <c r="F60" s="14">
        <v>-3386.1</v>
      </c>
      <c r="G60" s="14">
        <v>-3386.1</v>
      </c>
      <c r="H60" s="14"/>
    </row>
    <row r="61" spans="1:8" ht="22.5">
      <c r="A61" s="6" t="s">
        <v>33</v>
      </c>
      <c r="B61" s="12" t="s">
        <v>16</v>
      </c>
      <c r="C61" s="12" t="s">
        <v>15</v>
      </c>
      <c r="D61" s="12" t="s">
        <v>161</v>
      </c>
      <c r="E61" s="12"/>
      <c r="F61" s="14">
        <v>-3386.1</v>
      </c>
      <c r="G61" s="14">
        <v>-3386.1</v>
      </c>
      <c r="H61" s="14"/>
    </row>
    <row r="62" spans="1:8" ht="22.5">
      <c r="A62" s="6" t="s">
        <v>31</v>
      </c>
      <c r="B62" s="12" t="s">
        <v>16</v>
      </c>
      <c r="C62" s="12" t="s">
        <v>15</v>
      </c>
      <c r="D62" s="12" t="s">
        <v>161</v>
      </c>
      <c r="E62" s="12" t="s">
        <v>32</v>
      </c>
      <c r="F62" s="14">
        <v>-3386.1</v>
      </c>
      <c r="G62" s="14">
        <v>-3386.1</v>
      </c>
      <c r="H62" s="14"/>
    </row>
    <row r="63" spans="1:8" ht="22.5">
      <c r="A63" s="6" t="s">
        <v>81</v>
      </c>
      <c r="B63" s="12" t="s">
        <v>16</v>
      </c>
      <c r="C63" s="12" t="s">
        <v>15</v>
      </c>
      <c r="D63" s="12" t="s">
        <v>82</v>
      </c>
      <c r="E63" s="12"/>
      <c r="F63" s="14">
        <v>-315760</v>
      </c>
      <c r="G63" s="14">
        <v>-315760</v>
      </c>
      <c r="H63" s="14"/>
    </row>
    <row r="64" spans="1:10" ht="56.25">
      <c r="A64" s="6" t="s">
        <v>164</v>
      </c>
      <c r="B64" s="12" t="s">
        <v>16</v>
      </c>
      <c r="C64" s="12" t="s">
        <v>15</v>
      </c>
      <c r="D64" s="12" t="s">
        <v>165</v>
      </c>
      <c r="E64" s="12"/>
      <c r="F64" s="14">
        <v>-315760</v>
      </c>
      <c r="G64" s="14">
        <v>-315760</v>
      </c>
      <c r="H64" s="14"/>
      <c r="J64" t="s">
        <v>0</v>
      </c>
    </row>
    <row r="65" spans="1:8" ht="22.5">
      <c r="A65" s="6" t="s">
        <v>31</v>
      </c>
      <c r="B65" s="12" t="s">
        <v>16</v>
      </c>
      <c r="C65" s="12" t="s">
        <v>15</v>
      </c>
      <c r="D65" s="12" t="s">
        <v>165</v>
      </c>
      <c r="E65" s="12" t="s">
        <v>32</v>
      </c>
      <c r="F65" s="14">
        <v>-315760</v>
      </c>
      <c r="G65" s="14">
        <v>-315760</v>
      </c>
      <c r="H65" s="14"/>
    </row>
    <row r="66" spans="1:8" ht="56.25">
      <c r="A66" s="6" t="s">
        <v>164</v>
      </c>
      <c r="B66" s="12" t="s">
        <v>16</v>
      </c>
      <c r="C66" s="12" t="s">
        <v>13</v>
      </c>
      <c r="D66" s="12" t="s">
        <v>165</v>
      </c>
      <c r="E66" s="12"/>
      <c r="F66" s="14">
        <v>-88340</v>
      </c>
      <c r="G66" s="14">
        <v>-88340</v>
      </c>
      <c r="H66" s="14"/>
    </row>
    <row r="67" spans="1:8" ht="22.5">
      <c r="A67" s="6" t="s">
        <v>31</v>
      </c>
      <c r="B67" s="12" t="s">
        <v>16</v>
      </c>
      <c r="C67" s="12" t="s">
        <v>13</v>
      </c>
      <c r="D67" s="12" t="s">
        <v>165</v>
      </c>
      <c r="E67" s="12" t="s">
        <v>32</v>
      </c>
      <c r="F67" s="14">
        <v>-88340</v>
      </c>
      <c r="G67" s="14">
        <v>-88340</v>
      </c>
      <c r="H67" s="14"/>
    </row>
    <row r="68" spans="1:8" ht="25.5" customHeight="1">
      <c r="A68" s="6" t="s">
        <v>188</v>
      </c>
      <c r="B68" s="12" t="s">
        <v>16</v>
      </c>
      <c r="C68" s="12" t="s">
        <v>84</v>
      </c>
      <c r="D68" s="12"/>
      <c r="E68" s="12"/>
      <c r="F68" s="14">
        <v>180327.4</v>
      </c>
      <c r="G68" s="14">
        <v>180327.4</v>
      </c>
      <c r="H68" s="14"/>
    </row>
    <row r="69" spans="1:8" ht="22.5">
      <c r="A69" s="6" t="s">
        <v>178</v>
      </c>
      <c r="B69" s="12" t="s">
        <v>16</v>
      </c>
      <c r="C69" s="12" t="s">
        <v>84</v>
      </c>
      <c r="D69" s="12" t="s">
        <v>198</v>
      </c>
      <c r="E69" s="12"/>
      <c r="F69" s="14">
        <v>180327.4</v>
      </c>
      <c r="G69" s="14">
        <v>180327.4</v>
      </c>
      <c r="H69" s="14"/>
    </row>
    <row r="70" spans="1:8" ht="22.5">
      <c r="A70" s="6" t="s">
        <v>199</v>
      </c>
      <c r="B70" s="12" t="s">
        <v>16</v>
      </c>
      <c r="C70" s="12" t="s">
        <v>84</v>
      </c>
      <c r="D70" s="12" t="s">
        <v>170</v>
      </c>
      <c r="E70" s="12"/>
      <c r="F70" s="14">
        <v>180327.4</v>
      </c>
      <c r="G70" s="14">
        <v>180327.4</v>
      </c>
      <c r="H70" s="14"/>
    </row>
    <row r="71" spans="1:8" ht="22.5">
      <c r="A71" s="6" t="s">
        <v>31</v>
      </c>
      <c r="B71" s="12" t="s">
        <v>16</v>
      </c>
      <c r="C71" s="12" t="s">
        <v>84</v>
      </c>
      <c r="D71" s="12" t="s">
        <v>170</v>
      </c>
      <c r="E71" s="12" t="s">
        <v>32</v>
      </c>
      <c r="F71" s="14">
        <v>180327.4</v>
      </c>
      <c r="G71" s="14">
        <v>180327.4</v>
      </c>
      <c r="H71" s="14"/>
    </row>
    <row r="72" spans="1:10" s="57" customFormat="1" ht="12.75">
      <c r="A72" s="54" t="s">
        <v>83</v>
      </c>
      <c r="B72" s="55" t="s">
        <v>84</v>
      </c>
      <c r="C72" s="55"/>
      <c r="D72" s="55"/>
      <c r="E72" s="55"/>
      <c r="F72" s="14">
        <v>7600</v>
      </c>
      <c r="G72" s="14">
        <v>7600</v>
      </c>
      <c r="H72" s="56"/>
      <c r="J72" s="57" t="s">
        <v>0</v>
      </c>
    </row>
    <row r="73" spans="1:8" ht="12.75">
      <c r="A73" s="6" t="s">
        <v>85</v>
      </c>
      <c r="B73" s="12" t="s">
        <v>84</v>
      </c>
      <c r="C73" s="12" t="s">
        <v>13</v>
      </c>
      <c r="D73" s="12"/>
      <c r="E73" s="12"/>
      <c r="F73" s="14">
        <v>7600</v>
      </c>
      <c r="G73" s="14">
        <v>7600</v>
      </c>
      <c r="H73" s="14"/>
    </row>
    <row r="74" spans="1:8" ht="33.75">
      <c r="A74" s="6" t="s">
        <v>184</v>
      </c>
      <c r="B74" s="12" t="s">
        <v>84</v>
      </c>
      <c r="C74" s="12" t="s">
        <v>13</v>
      </c>
      <c r="D74" s="12" t="s">
        <v>160</v>
      </c>
      <c r="E74" s="12"/>
      <c r="F74" s="14">
        <v>7600</v>
      </c>
      <c r="G74" s="14">
        <v>7600</v>
      </c>
      <c r="H74" s="14"/>
    </row>
    <row r="75" spans="1:8" ht="12.75">
      <c r="A75" s="6" t="s">
        <v>86</v>
      </c>
      <c r="B75" s="12" t="s">
        <v>84</v>
      </c>
      <c r="C75" s="12" t="s">
        <v>13</v>
      </c>
      <c r="D75" s="12" t="s">
        <v>160</v>
      </c>
      <c r="E75" s="12" t="s">
        <v>87</v>
      </c>
      <c r="F75" s="14">
        <v>7600</v>
      </c>
      <c r="G75" s="14">
        <v>7600</v>
      </c>
      <c r="H75" s="14"/>
    </row>
    <row r="76" spans="1:8" s="23" customFormat="1" ht="12.75">
      <c r="A76" s="5" t="s">
        <v>41</v>
      </c>
      <c r="B76" s="24" t="s">
        <v>20</v>
      </c>
      <c r="C76" s="24"/>
      <c r="D76" s="24"/>
      <c r="E76" s="24"/>
      <c r="F76" s="25">
        <f>F80+F84+F88+F91+F95+F99</f>
        <v>-1303735.4</v>
      </c>
      <c r="G76" s="25">
        <f>G80+G84+G88+G91+G95+G99</f>
        <v>-1303735.4</v>
      </c>
      <c r="H76" s="25"/>
    </row>
    <row r="77" spans="1:8" ht="22.5">
      <c r="A77" s="6" t="s">
        <v>65</v>
      </c>
      <c r="B77" s="12" t="s">
        <v>20</v>
      </c>
      <c r="C77" s="12" t="s">
        <v>15</v>
      </c>
      <c r="D77" s="12"/>
      <c r="E77" s="12"/>
      <c r="F77" s="14">
        <f>F80+F84+F88+F91</f>
        <v>-1752850</v>
      </c>
      <c r="G77" s="14">
        <f>G80+G84+G88+G91</f>
        <v>-1752850</v>
      </c>
      <c r="H77" s="14"/>
    </row>
    <row r="78" spans="1:8" ht="12.75">
      <c r="A78" s="6" t="s">
        <v>98</v>
      </c>
      <c r="B78" s="12" t="s">
        <v>20</v>
      </c>
      <c r="C78" s="12" t="s">
        <v>15</v>
      </c>
      <c r="D78" s="12" t="s">
        <v>100</v>
      </c>
      <c r="E78" s="12"/>
      <c r="F78" s="14">
        <v>2203100</v>
      </c>
      <c r="G78" s="14">
        <v>2203100</v>
      </c>
      <c r="H78" s="14"/>
    </row>
    <row r="79" spans="1:8" ht="22.5">
      <c r="A79" s="6" t="s">
        <v>185</v>
      </c>
      <c r="B79" s="12" t="s">
        <v>20</v>
      </c>
      <c r="C79" s="12" t="s">
        <v>15</v>
      </c>
      <c r="D79" s="12" t="s">
        <v>166</v>
      </c>
      <c r="E79" s="12"/>
      <c r="F79" s="14">
        <v>2203100</v>
      </c>
      <c r="G79" s="14">
        <v>2203100</v>
      </c>
      <c r="H79" s="14"/>
    </row>
    <row r="80" spans="1:8" ht="33.75" customHeight="1">
      <c r="A80" s="6" t="s">
        <v>186</v>
      </c>
      <c r="B80" s="12" t="s">
        <v>20</v>
      </c>
      <c r="C80" s="12" t="s">
        <v>15</v>
      </c>
      <c r="D80" s="12" t="s">
        <v>166</v>
      </c>
      <c r="E80" s="12" t="s">
        <v>80</v>
      </c>
      <c r="F80" s="14">
        <v>2203100</v>
      </c>
      <c r="G80" s="14">
        <v>2203100</v>
      </c>
      <c r="H80" s="14"/>
    </row>
    <row r="81" spans="1:8" ht="12.75">
      <c r="A81" s="6" t="s">
        <v>41</v>
      </c>
      <c r="B81" s="12" t="s">
        <v>20</v>
      </c>
      <c r="C81" s="12" t="s">
        <v>15</v>
      </c>
      <c r="D81" s="12" t="s">
        <v>128</v>
      </c>
      <c r="E81" s="12"/>
      <c r="F81" s="14">
        <v>-50</v>
      </c>
      <c r="G81" s="14">
        <v>-50</v>
      </c>
      <c r="H81" s="14"/>
    </row>
    <row r="82" spans="1:8" ht="67.5">
      <c r="A82" s="6" t="s">
        <v>129</v>
      </c>
      <c r="B82" s="12" t="s">
        <v>20</v>
      </c>
      <c r="C82" s="12" t="s">
        <v>15</v>
      </c>
      <c r="D82" s="12" t="s">
        <v>130</v>
      </c>
      <c r="E82" s="12"/>
      <c r="F82" s="14">
        <v>-50</v>
      </c>
      <c r="G82" s="14">
        <v>-50</v>
      </c>
      <c r="H82" s="14"/>
    </row>
    <row r="83" spans="1:8" ht="78.75">
      <c r="A83" s="6" t="s">
        <v>131</v>
      </c>
      <c r="B83" s="12" t="s">
        <v>20</v>
      </c>
      <c r="C83" s="12" t="s">
        <v>15</v>
      </c>
      <c r="D83" s="12" t="s">
        <v>132</v>
      </c>
      <c r="E83" s="12"/>
      <c r="F83" s="14">
        <v>-50</v>
      </c>
      <c r="G83" s="14">
        <v>-50</v>
      </c>
      <c r="H83" s="14"/>
    </row>
    <row r="84" spans="1:8" ht="12.75">
      <c r="A84" s="6" t="s">
        <v>121</v>
      </c>
      <c r="B84" s="12" t="s">
        <v>20</v>
      </c>
      <c r="C84" s="12" t="s">
        <v>15</v>
      </c>
      <c r="D84" s="12" t="s">
        <v>132</v>
      </c>
      <c r="E84" s="12" t="s">
        <v>80</v>
      </c>
      <c r="F84" s="14">
        <v>-50</v>
      </c>
      <c r="G84" s="14">
        <v>-50</v>
      </c>
      <c r="H84" s="14"/>
    </row>
    <row r="85" spans="1:8" ht="12.75">
      <c r="A85" s="6" t="s">
        <v>91</v>
      </c>
      <c r="B85" s="12" t="s">
        <v>20</v>
      </c>
      <c r="C85" s="12" t="s">
        <v>15</v>
      </c>
      <c r="D85" s="12" t="s">
        <v>64</v>
      </c>
      <c r="E85" s="12"/>
      <c r="F85" s="14">
        <v>-4155900</v>
      </c>
      <c r="G85" s="14">
        <v>-4155900</v>
      </c>
      <c r="H85" s="14"/>
    </row>
    <row r="86" spans="1:11" ht="33.75">
      <c r="A86" s="6" t="s">
        <v>94</v>
      </c>
      <c r="B86" s="12" t="s">
        <v>20</v>
      </c>
      <c r="C86" s="12" t="s">
        <v>15</v>
      </c>
      <c r="D86" s="12" t="s">
        <v>93</v>
      </c>
      <c r="E86" s="12"/>
      <c r="F86" s="14">
        <v>-4155900</v>
      </c>
      <c r="G86" s="14">
        <v>-4155900</v>
      </c>
      <c r="H86" s="14"/>
      <c r="K86" t="s">
        <v>0</v>
      </c>
    </row>
    <row r="87" spans="1:8" ht="45">
      <c r="A87" s="6" t="s">
        <v>174</v>
      </c>
      <c r="B87" s="12" t="s">
        <v>20</v>
      </c>
      <c r="C87" s="12" t="s">
        <v>15</v>
      </c>
      <c r="D87" s="12" t="s">
        <v>167</v>
      </c>
      <c r="E87" s="12"/>
      <c r="F87" s="14">
        <v>-4155900</v>
      </c>
      <c r="G87" s="14">
        <v>-4155900</v>
      </c>
      <c r="H87" s="14"/>
    </row>
    <row r="88" spans="1:9" ht="12.75">
      <c r="A88" s="6" t="s">
        <v>92</v>
      </c>
      <c r="B88" s="12" t="s">
        <v>20</v>
      </c>
      <c r="C88" s="12" t="s">
        <v>15</v>
      </c>
      <c r="D88" s="12" t="s">
        <v>167</v>
      </c>
      <c r="E88" s="12" t="s">
        <v>80</v>
      </c>
      <c r="F88" s="14">
        <v>-4155900</v>
      </c>
      <c r="G88" s="14">
        <v>-4155900</v>
      </c>
      <c r="H88" s="14"/>
      <c r="I88" t="s">
        <v>0</v>
      </c>
    </row>
    <row r="89" spans="1:8" ht="33.75">
      <c r="A89" s="6" t="s">
        <v>191</v>
      </c>
      <c r="B89" s="12" t="s">
        <v>20</v>
      </c>
      <c r="C89" s="12" t="s">
        <v>15</v>
      </c>
      <c r="D89" s="12" t="s">
        <v>192</v>
      </c>
      <c r="E89" s="12"/>
      <c r="F89" s="14">
        <v>200000</v>
      </c>
      <c r="G89" s="14">
        <v>200000</v>
      </c>
      <c r="H89" s="14"/>
    </row>
    <row r="90" spans="1:8" ht="22.5">
      <c r="A90" s="6" t="s">
        <v>193</v>
      </c>
      <c r="B90" s="12" t="s">
        <v>20</v>
      </c>
      <c r="C90" s="12" t="s">
        <v>15</v>
      </c>
      <c r="D90" s="12" t="s">
        <v>194</v>
      </c>
      <c r="E90" s="12"/>
      <c r="F90" s="14">
        <v>200000</v>
      </c>
      <c r="G90" s="14">
        <v>200000</v>
      </c>
      <c r="H90" s="14"/>
    </row>
    <row r="91" spans="1:8" ht="12.75">
      <c r="A91" s="6" t="s">
        <v>121</v>
      </c>
      <c r="B91" s="12" t="s">
        <v>20</v>
      </c>
      <c r="C91" s="12" t="s">
        <v>15</v>
      </c>
      <c r="D91" s="12" t="s">
        <v>194</v>
      </c>
      <c r="E91" s="12" t="s">
        <v>80</v>
      </c>
      <c r="F91" s="14">
        <v>200000</v>
      </c>
      <c r="G91" s="14">
        <v>200000</v>
      </c>
      <c r="H91" s="14"/>
    </row>
    <row r="92" spans="1:8" ht="12.75">
      <c r="A92" s="6" t="s">
        <v>41</v>
      </c>
      <c r="B92" s="12" t="s">
        <v>20</v>
      </c>
      <c r="C92" s="12" t="s">
        <v>14</v>
      </c>
      <c r="D92" s="12"/>
      <c r="E92" s="12"/>
      <c r="F92" s="14">
        <v>-1501700</v>
      </c>
      <c r="G92" s="14">
        <v>-1501700</v>
      </c>
      <c r="H92" s="14"/>
    </row>
    <row r="93" spans="1:8" ht="22.5">
      <c r="A93" s="6" t="s">
        <v>175</v>
      </c>
      <c r="B93" s="12" t="s">
        <v>20</v>
      </c>
      <c r="C93" s="12" t="s">
        <v>14</v>
      </c>
      <c r="D93" s="12" t="s">
        <v>128</v>
      </c>
      <c r="E93" s="12"/>
      <c r="F93" s="14">
        <v>-1501700</v>
      </c>
      <c r="G93" s="14">
        <v>-1501700</v>
      </c>
      <c r="H93" s="14"/>
    </row>
    <row r="94" spans="1:8" ht="90">
      <c r="A94" s="6" t="s">
        <v>176</v>
      </c>
      <c r="B94" s="12" t="s">
        <v>20</v>
      </c>
      <c r="C94" s="12" t="s">
        <v>14</v>
      </c>
      <c r="D94" s="12" t="s">
        <v>168</v>
      </c>
      <c r="E94" s="12"/>
      <c r="F94" s="14">
        <v>-1501700</v>
      </c>
      <c r="G94" s="14">
        <v>-1501700</v>
      </c>
      <c r="H94" s="14"/>
    </row>
    <row r="95" spans="1:8" ht="12.75">
      <c r="A95" s="6" t="s">
        <v>177</v>
      </c>
      <c r="B95" s="12" t="s">
        <v>20</v>
      </c>
      <c r="C95" s="12" t="s">
        <v>14</v>
      </c>
      <c r="D95" s="12" t="s">
        <v>168</v>
      </c>
      <c r="E95" s="12" t="s">
        <v>169</v>
      </c>
      <c r="F95" s="14">
        <v>-1501700</v>
      </c>
      <c r="G95" s="14">
        <v>-1501700</v>
      </c>
      <c r="H95" s="14"/>
    </row>
    <row r="96" spans="1:8" ht="12.75">
      <c r="A96" s="6" t="s">
        <v>201</v>
      </c>
      <c r="B96" s="12" t="s">
        <v>20</v>
      </c>
      <c r="C96" s="12" t="s">
        <v>13</v>
      </c>
      <c r="D96" s="12"/>
      <c r="E96" s="12"/>
      <c r="F96" s="14">
        <v>1950814.6</v>
      </c>
      <c r="G96" s="14">
        <v>1950814.6</v>
      </c>
      <c r="H96" s="14"/>
    </row>
    <row r="97" spans="1:8" ht="22.5">
      <c r="A97" s="6" t="s">
        <v>178</v>
      </c>
      <c r="B97" s="12" t="s">
        <v>20</v>
      </c>
      <c r="C97" s="12" t="s">
        <v>13</v>
      </c>
      <c r="D97" s="12" t="s">
        <v>170</v>
      </c>
      <c r="E97" s="12"/>
      <c r="F97" s="14">
        <v>1950814.6</v>
      </c>
      <c r="G97" s="14">
        <v>1950814.6</v>
      </c>
      <c r="H97" s="14"/>
    </row>
    <row r="98" spans="1:8" ht="12.75">
      <c r="A98" s="6" t="s">
        <v>179</v>
      </c>
      <c r="B98" s="12" t="s">
        <v>20</v>
      </c>
      <c r="C98" s="12" t="s">
        <v>13</v>
      </c>
      <c r="D98" s="12" t="s">
        <v>170</v>
      </c>
      <c r="E98" s="12"/>
      <c r="F98" s="14">
        <v>1950814.6</v>
      </c>
      <c r="G98" s="14">
        <v>1950814.6</v>
      </c>
      <c r="H98" s="14"/>
    </row>
    <row r="99" spans="1:8" ht="22.5">
      <c r="A99" s="6" t="s">
        <v>199</v>
      </c>
      <c r="B99" s="12" t="s">
        <v>20</v>
      </c>
      <c r="C99" s="12" t="s">
        <v>13</v>
      </c>
      <c r="D99" s="12" t="s">
        <v>170</v>
      </c>
      <c r="E99" s="12" t="s">
        <v>171</v>
      </c>
      <c r="F99" s="14">
        <v>1950814.6</v>
      </c>
      <c r="G99" s="14">
        <v>1950814.6</v>
      </c>
      <c r="H99" s="14"/>
    </row>
    <row r="100" spans="1:8" s="29" customFormat="1" ht="12.75">
      <c r="A100" s="3" t="s">
        <v>56</v>
      </c>
      <c r="B100" s="12"/>
      <c r="C100" s="12"/>
      <c r="D100" s="12"/>
      <c r="E100" s="12"/>
      <c r="F100" s="56">
        <f>F16+F29+F32+F51+F72+F76</f>
        <v>-435752.20999999985</v>
      </c>
      <c r="G100" s="56">
        <f>G16+G29+G32+G51+G72+G76</f>
        <v>232699.2000000002</v>
      </c>
      <c r="H100" s="25">
        <f>H32</f>
        <v>-668451.4099999999</v>
      </c>
    </row>
    <row r="101" spans="1:8" s="29" customFormat="1" ht="12.75">
      <c r="A101" s="26"/>
      <c r="B101" s="27"/>
      <c r="C101" s="27"/>
      <c r="D101" s="27"/>
      <c r="E101" s="27"/>
      <c r="F101" s="28"/>
      <c r="G101" s="28"/>
      <c r="H101" s="28"/>
    </row>
    <row r="102" spans="1:8" s="29" customFormat="1" ht="12.75">
      <c r="A102" s="26"/>
      <c r="B102" s="27"/>
      <c r="C102" s="27"/>
      <c r="D102" s="27"/>
      <c r="E102" s="27"/>
      <c r="F102" s="28"/>
      <c r="G102" s="28"/>
      <c r="H102" s="28"/>
    </row>
    <row r="103" spans="1:8" s="29" customFormat="1" ht="12.75">
      <c r="A103" s="26" t="s">
        <v>0</v>
      </c>
      <c r="B103" s="27"/>
      <c r="C103" s="27"/>
      <c r="D103" s="27"/>
      <c r="E103" s="27"/>
      <c r="F103" s="28"/>
      <c r="G103" s="28"/>
      <c r="H103" s="28"/>
    </row>
    <row r="104" spans="1:8" s="29" customFormat="1" ht="12.75">
      <c r="A104" s="26"/>
      <c r="B104" s="27"/>
      <c r="C104" s="27"/>
      <c r="D104" s="27"/>
      <c r="E104" s="27"/>
      <c r="F104" s="28"/>
      <c r="G104" s="28"/>
      <c r="H104" s="28"/>
    </row>
    <row r="105" spans="1:8" s="29" customFormat="1" ht="12.75">
      <c r="A105" s="26"/>
      <c r="B105" s="27"/>
      <c r="C105" s="27"/>
      <c r="D105" s="27"/>
      <c r="E105" s="27"/>
      <c r="F105" s="28"/>
      <c r="G105" s="28"/>
      <c r="H105" s="28"/>
    </row>
    <row r="106" spans="1:8" s="29" customFormat="1" ht="12.75">
      <c r="A106" s="26"/>
      <c r="B106" s="27"/>
      <c r="C106" s="27"/>
      <c r="D106" s="27"/>
      <c r="E106" s="27"/>
      <c r="F106" s="28"/>
      <c r="G106" s="28"/>
      <c r="H106" s="28"/>
    </row>
    <row r="107" spans="1:8" s="29" customFormat="1" ht="12.75">
      <c r="A107" s="26"/>
      <c r="B107" s="27"/>
      <c r="C107" s="27" t="s">
        <v>0</v>
      </c>
      <c r="D107" s="27"/>
      <c r="E107" s="27"/>
      <c r="F107" s="28"/>
      <c r="G107" s="28"/>
      <c r="H107" s="28"/>
    </row>
    <row r="108" spans="1:8" s="29" customFormat="1" ht="12.75">
      <c r="A108" s="26"/>
      <c r="B108" s="27"/>
      <c r="C108" s="27"/>
      <c r="D108" s="27"/>
      <c r="E108" s="27"/>
      <c r="F108" s="28"/>
      <c r="G108" s="28"/>
      <c r="H108" s="28"/>
    </row>
    <row r="109" spans="1:8" s="29" customFormat="1" ht="12.75">
      <c r="A109" s="26"/>
      <c r="B109" s="27"/>
      <c r="C109" s="27"/>
      <c r="D109" s="27"/>
      <c r="E109" s="27"/>
      <c r="F109" s="28"/>
      <c r="G109" s="28"/>
      <c r="H109" s="28"/>
    </row>
    <row r="110" spans="1:8" s="29" customFormat="1" ht="12.75">
      <c r="A110" s="26"/>
      <c r="B110" s="27"/>
      <c r="C110" s="27"/>
      <c r="D110" s="27"/>
      <c r="E110" s="27"/>
      <c r="F110" s="28"/>
      <c r="G110" s="28"/>
      <c r="H110" s="28"/>
    </row>
    <row r="111" spans="1:8" s="29" customFormat="1" ht="12.75">
      <c r="A111" s="26"/>
      <c r="B111" s="27"/>
      <c r="C111" s="27"/>
      <c r="D111" s="27"/>
      <c r="E111" s="27"/>
      <c r="F111" s="28"/>
      <c r="G111" s="28"/>
      <c r="H111" s="28"/>
    </row>
    <row r="112" spans="1:8" s="29" customFormat="1" ht="12.75">
      <c r="A112" s="26"/>
      <c r="B112" s="27"/>
      <c r="C112" s="27"/>
      <c r="D112" s="27"/>
      <c r="E112" s="27"/>
      <c r="F112" s="28"/>
      <c r="G112" s="28"/>
      <c r="H112" s="28"/>
    </row>
    <row r="113" spans="1:8" s="29" customFormat="1" ht="12.75">
      <c r="A113" s="26"/>
      <c r="B113" s="27"/>
      <c r="C113" s="27"/>
      <c r="D113" s="27"/>
      <c r="E113" s="27"/>
      <c r="F113" s="28"/>
      <c r="G113" s="28"/>
      <c r="H113" s="28"/>
    </row>
  </sheetData>
  <mergeCells count="17">
    <mergeCell ref="B12:B14"/>
    <mergeCell ref="C12:C14"/>
    <mergeCell ref="D12:D14"/>
    <mergeCell ref="D5:H5"/>
    <mergeCell ref="A7:H7"/>
    <mergeCell ref="A8:H8"/>
    <mergeCell ref="A9:H9"/>
    <mergeCell ref="E12:E14"/>
    <mergeCell ref="F12:H12"/>
    <mergeCell ref="A10:H10"/>
    <mergeCell ref="D1:H1"/>
    <mergeCell ref="D2:H2"/>
    <mergeCell ref="D3:H3"/>
    <mergeCell ref="D4:H4"/>
    <mergeCell ref="G13:H13"/>
    <mergeCell ref="F13:F14"/>
    <mergeCell ref="A12:A14"/>
  </mergeCells>
  <printOptions/>
  <pageMargins left="0.75" right="0.21" top="0.4" bottom="0.26" header="0.2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M120"/>
  <sheetViews>
    <sheetView workbookViewId="0" topLeftCell="A1">
      <selection activeCell="K15" sqref="K15"/>
    </sheetView>
  </sheetViews>
  <sheetFormatPr defaultColWidth="9.140625" defaultRowHeight="12.75"/>
  <cols>
    <col min="1" max="1" width="34.28125" style="7" customWidth="1"/>
    <col min="2" max="2" width="5.57421875" style="1" customWidth="1"/>
    <col min="3" max="3" width="4.8515625" style="16" customWidth="1"/>
    <col min="4" max="4" width="8.7109375" style="16" customWidth="1"/>
    <col min="5" max="5" width="7.8515625" style="16" customWidth="1"/>
    <col min="6" max="6" width="4.57421875" style="16" customWidth="1"/>
    <col min="7" max="7" width="11.7109375" style="20" customWidth="1"/>
    <col min="8" max="8" width="13.140625" style="20" customWidth="1"/>
    <col min="9" max="9" width="12.57421875" style="20" customWidth="1"/>
  </cols>
  <sheetData>
    <row r="1" spans="5:9" ht="12.75">
      <c r="E1" s="133" t="s">
        <v>58</v>
      </c>
      <c r="F1" s="133"/>
      <c r="G1" s="133"/>
      <c r="H1" s="133"/>
      <c r="I1" s="133"/>
    </row>
    <row r="2" spans="5:9" ht="12.75">
      <c r="E2" s="133" t="s">
        <v>24</v>
      </c>
      <c r="F2" s="133"/>
      <c r="G2" s="133"/>
      <c r="H2" s="133"/>
      <c r="I2" s="133"/>
    </row>
    <row r="3" spans="5:9" ht="12.75">
      <c r="E3" s="133" t="s">
        <v>212</v>
      </c>
      <c r="F3" s="133"/>
      <c r="G3" s="133"/>
      <c r="H3" s="133"/>
      <c r="I3" s="133"/>
    </row>
    <row r="4" spans="5:9" ht="12.75">
      <c r="E4" s="133" t="s">
        <v>96</v>
      </c>
      <c r="F4" s="133"/>
      <c r="G4" s="133"/>
      <c r="H4" s="133"/>
      <c r="I4" s="133"/>
    </row>
    <row r="5" spans="5:9" ht="12.75">
      <c r="E5" s="133" t="s">
        <v>79</v>
      </c>
      <c r="F5" s="133"/>
      <c r="G5" s="133"/>
      <c r="H5" s="133"/>
      <c r="I5" s="133"/>
    </row>
    <row r="6" spans="5:9" ht="12.75">
      <c r="E6" s="18"/>
      <c r="F6" s="18"/>
      <c r="G6" s="19"/>
      <c r="H6" s="19"/>
      <c r="I6" s="19"/>
    </row>
    <row r="7" spans="1:9" ht="12.75">
      <c r="A7" s="134" t="s">
        <v>25</v>
      </c>
      <c r="B7" s="134"/>
      <c r="C7" s="134"/>
      <c r="D7" s="134"/>
      <c r="E7" s="134"/>
      <c r="F7" s="134"/>
      <c r="G7" s="134"/>
      <c r="H7" s="134"/>
      <c r="I7" s="134"/>
    </row>
    <row r="8" spans="1:9" ht="12.75">
      <c r="A8" s="134" t="s">
        <v>109</v>
      </c>
      <c r="B8" s="134"/>
      <c r="C8" s="134"/>
      <c r="D8" s="134"/>
      <c r="E8" s="134"/>
      <c r="F8" s="134"/>
      <c r="G8" s="134"/>
      <c r="H8" s="134"/>
      <c r="I8" s="134"/>
    </row>
    <row r="9" spans="1:9" ht="12.75">
      <c r="A9" s="134" t="s">
        <v>110</v>
      </c>
      <c r="B9" s="134"/>
      <c r="C9" s="134"/>
      <c r="D9" s="134"/>
      <c r="E9" s="134"/>
      <c r="F9" s="134"/>
      <c r="G9" s="134"/>
      <c r="H9" s="134"/>
      <c r="I9" s="134"/>
    </row>
    <row r="10" spans="1:9" ht="12.75">
      <c r="A10" s="134" t="s">
        <v>42</v>
      </c>
      <c r="B10" s="134"/>
      <c r="C10" s="134"/>
      <c r="D10" s="134"/>
      <c r="E10" s="134"/>
      <c r="F10" s="134"/>
      <c r="G10" s="134"/>
      <c r="H10" s="134"/>
      <c r="I10" s="134"/>
    </row>
    <row r="12" ht="12.75">
      <c r="I12" s="20" t="s">
        <v>11</v>
      </c>
    </row>
    <row r="13" spans="1:9" ht="12.75">
      <c r="A13" s="154" t="s">
        <v>8</v>
      </c>
      <c r="B13" s="154" t="s">
        <v>43</v>
      </c>
      <c r="C13" s="146" t="s">
        <v>21</v>
      </c>
      <c r="D13" s="146" t="s">
        <v>3</v>
      </c>
      <c r="E13" s="146" t="s">
        <v>22</v>
      </c>
      <c r="F13" s="146" t="s">
        <v>23</v>
      </c>
      <c r="G13" s="149" t="s">
        <v>63</v>
      </c>
      <c r="H13" s="150"/>
      <c r="I13" s="151"/>
    </row>
    <row r="14" spans="1:9" ht="12.75">
      <c r="A14" s="155"/>
      <c r="B14" s="155"/>
      <c r="C14" s="147"/>
      <c r="D14" s="147"/>
      <c r="E14" s="147"/>
      <c r="F14" s="147"/>
      <c r="G14" s="153" t="s">
        <v>4</v>
      </c>
      <c r="H14" s="152" t="s">
        <v>5</v>
      </c>
      <c r="I14" s="152"/>
    </row>
    <row r="15" spans="1:10" ht="45">
      <c r="A15" s="156"/>
      <c r="B15" s="156"/>
      <c r="C15" s="148"/>
      <c r="D15" s="148"/>
      <c r="E15" s="148"/>
      <c r="F15" s="148"/>
      <c r="G15" s="153"/>
      <c r="H15" s="21" t="s">
        <v>107</v>
      </c>
      <c r="I15" s="21" t="s">
        <v>71</v>
      </c>
      <c r="J15" t="s">
        <v>0</v>
      </c>
    </row>
    <row r="16" spans="1:9" ht="12.75">
      <c r="A16" s="13">
        <v>1</v>
      </c>
      <c r="B16" s="13">
        <v>2</v>
      </c>
      <c r="C16" s="15" t="s">
        <v>45</v>
      </c>
      <c r="D16" s="15" t="s">
        <v>46</v>
      </c>
      <c r="E16" s="15" t="s">
        <v>47</v>
      </c>
      <c r="F16" s="15" t="s">
        <v>48</v>
      </c>
      <c r="G16" s="22">
        <v>7</v>
      </c>
      <c r="H16" s="22">
        <v>8</v>
      </c>
      <c r="I16" s="22">
        <v>9</v>
      </c>
    </row>
    <row r="17" spans="1:9" ht="12.75">
      <c r="A17" s="32" t="s">
        <v>44</v>
      </c>
      <c r="B17" s="30">
        <v>903</v>
      </c>
      <c r="C17" s="15"/>
      <c r="D17" s="15"/>
      <c r="E17" s="15"/>
      <c r="F17" s="15"/>
      <c r="G17" s="93">
        <f>G18+G26</f>
        <v>-1415371</v>
      </c>
      <c r="H17" s="93">
        <f>H18+H26</f>
        <v>-1415371</v>
      </c>
      <c r="I17" s="93"/>
    </row>
    <row r="18" spans="1:9" s="64" customFormat="1" ht="12.75">
      <c r="A18" s="89" t="s">
        <v>28</v>
      </c>
      <c r="B18" s="90">
        <v>903</v>
      </c>
      <c r="C18" s="91" t="s">
        <v>12</v>
      </c>
      <c r="D18" s="91"/>
      <c r="E18" s="91"/>
      <c r="F18" s="91"/>
      <c r="G18" s="92">
        <f>G22+G25</f>
        <v>-1465371</v>
      </c>
      <c r="H18" s="92">
        <f>H22+H25</f>
        <v>-1465371</v>
      </c>
      <c r="I18" s="92"/>
    </row>
    <row r="19" spans="1:9" s="64" customFormat="1" ht="56.25">
      <c r="A19" s="98" t="s">
        <v>122</v>
      </c>
      <c r="B19" s="88">
        <v>903</v>
      </c>
      <c r="C19" s="96" t="s">
        <v>12</v>
      </c>
      <c r="D19" s="96" t="s">
        <v>13</v>
      </c>
      <c r="E19" s="96"/>
      <c r="F19" s="96"/>
      <c r="G19" s="97">
        <f aca="true" t="shared" si="0" ref="G19:H21">G20</f>
        <v>-1468471</v>
      </c>
      <c r="H19" s="97">
        <f t="shared" si="0"/>
        <v>-1468471</v>
      </c>
      <c r="I19" s="97"/>
    </row>
    <row r="20" spans="1:9" s="64" customFormat="1" ht="56.25">
      <c r="A20" s="98" t="s">
        <v>123</v>
      </c>
      <c r="B20" s="88">
        <v>903</v>
      </c>
      <c r="C20" s="96" t="s">
        <v>12</v>
      </c>
      <c r="D20" s="96" t="s">
        <v>13</v>
      </c>
      <c r="E20" s="96" t="s">
        <v>125</v>
      </c>
      <c r="F20" s="96"/>
      <c r="G20" s="97">
        <f t="shared" si="0"/>
        <v>-1468471</v>
      </c>
      <c r="H20" s="97">
        <f t="shared" si="0"/>
        <v>-1468471</v>
      </c>
      <c r="I20" s="97"/>
    </row>
    <row r="21" spans="1:9" s="64" customFormat="1" ht="12.75">
      <c r="A21" s="95" t="s">
        <v>124</v>
      </c>
      <c r="B21" s="88">
        <v>903</v>
      </c>
      <c r="C21" s="96" t="s">
        <v>12</v>
      </c>
      <c r="D21" s="96" t="s">
        <v>13</v>
      </c>
      <c r="E21" s="96" t="s">
        <v>126</v>
      </c>
      <c r="F21" s="96"/>
      <c r="G21" s="97">
        <f t="shared" si="0"/>
        <v>-1468471</v>
      </c>
      <c r="H21" s="97">
        <f t="shared" si="0"/>
        <v>-1468471</v>
      </c>
      <c r="I21" s="97"/>
    </row>
    <row r="22" spans="1:9" s="64" customFormat="1" ht="22.5">
      <c r="A22" s="76" t="s">
        <v>29</v>
      </c>
      <c r="B22" s="88">
        <v>903</v>
      </c>
      <c r="C22" s="96" t="s">
        <v>12</v>
      </c>
      <c r="D22" s="96" t="s">
        <v>13</v>
      </c>
      <c r="E22" s="96" t="s">
        <v>126</v>
      </c>
      <c r="F22" s="96" t="s">
        <v>30</v>
      </c>
      <c r="G22" s="97">
        <f>H22+I22</f>
        <v>-1468471</v>
      </c>
      <c r="H22" s="97">
        <v>-1468471</v>
      </c>
      <c r="I22" s="97"/>
    </row>
    <row r="23" spans="1:9" s="64" customFormat="1" ht="12.75">
      <c r="A23" s="73" t="s">
        <v>149</v>
      </c>
      <c r="B23" s="15" t="s">
        <v>180</v>
      </c>
      <c r="C23" s="15" t="s">
        <v>12</v>
      </c>
      <c r="D23" s="15" t="s">
        <v>72</v>
      </c>
      <c r="E23" s="15"/>
      <c r="F23" s="78"/>
      <c r="G23" s="78">
        <v>3100</v>
      </c>
      <c r="H23" s="78">
        <v>3100</v>
      </c>
      <c r="I23" s="97"/>
    </row>
    <row r="24" spans="1:9" s="64" customFormat="1" ht="45">
      <c r="A24" s="109" t="s">
        <v>154</v>
      </c>
      <c r="B24" s="15" t="s">
        <v>180</v>
      </c>
      <c r="C24" s="15" t="s">
        <v>12</v>
      </c>
      <c r="D24" s="15" t="s">
        <v>72</v>
      </c>
      <c r="E24" s="15" t="s">
        <v>181</v>
      </c>
      <c r="F24" s="78"/>
      <c r="G24" s="78">
        <v>3100</v>
      </c>
      <c r="H24" s="78">
        <v>3100</v>
      </c>
      <c r="I24" s="97"/>
    </row>
    <row r="25" spans="1:9" s="64" customFormat="1" ht="22.5">
      <c r="A25" s="76" t="s">
        <v>29</v>
      </c>
      <c r="B25" s="15" t="s">
        <v>180</v>
      </c>
      <c r="C25" s="15" t="s">
        <v>12</v>
      </c>
      <c r="D25" s="15" t="s">
        <v>72</v>
      </c>
      <c r="E25" s="15" t="s">
        <v>181</v>
      </c>
      <c r="F25" s="106">
        <v>500</v>
      </c>
      <c r="G25" s="78">
        <v>3100</v>
      </c>
      <c r="H25" s="78">
        <v>3100</v>
      </c>
      <c r="I25" s="97"/>
    </row>
    <row r="26" spans="1:9" s="64" customFormat="1" ht="22.5">
      <c r="A26" s="109" t="s">
        <v>172</v>
      </c>
      <c r="B26" s="91" t="s">
        <v>180</v>
      </c>
      <c r="C26" s="91" t="s">
        <v>14</v>
      </c>
      <c r="D26" s="91"/>
      <c r="E26" s="91"/>
      <c r="F26" s="110"/>
      <c r="G26" s="92">
        <v>50000</v>
      </c>
      <c r="H26" s="92">
        <v>50000</v>
      </c>
      <c r="I26" s="97"/>
    </row>
    <row r="27" spans="1:9" s="64" customFormat="1" ht="12.75">
      <c r="A27" s="107" t="s">
        <v>147</v>
      </c>
      <c r="B27" s="96" t="s">
        <v>180</v>
      </c>
      <c r="C27" s="96" t="s">
        <v>14</v>
      </c>
      <c r="D27" s="96" t="s">
        <v>15</v>
      </c>
      <c r="E27" s="96"/>
      <c r="F27" s="97"/>
      <c r="G27" s="97">
        <v>50000</v>
      </c>
      <c r="H27" s="97">
        <v>50000</v>
      </c>
      <c r="I27" s="97"/>
    </row>
    <row r="28" spans="1:9" s="64" customFormat="1" ht="22.5">
      <c r="A28" s="76" t="s">
        <v>75</v>
      </c>
      <c r="B28" s="15" t="s">
        <v>180</v>
      </c>
      <c r="C28" s="15" t="s">
        <v>14</v>
      </c>
      <c r="D28" s="15" t="s">
        <v>15</v>
      </c>
      <c r="E28" s="15" t="s">
        <v>173</v>
      </c>
      <c r="F28" s="78"/>
      <c r="G28" s="78">
        <v>50000</v>
      </c>
      <c r="H28" s="78">
        <v>50000</v>
      </c>
      <c r="I28" s="97"/>
    </row>
    <row r="29" spans="1:9" s="64" customFormat="1" ht="22.5">
      <c r="A29" s="76" t="s">
        <v>29</v>
      </c>
      <c r="B29" s="15" t="s">
        <v>180</v>
      </c>
      <c r="C29" s="15" t="s">
        <v>14</v>
      </c>
      <c r="D29" s="15" t="s">
        <v>15</v>
      </c>
      <c r="E29" s="15" t="s">
        <v>173</v>
      </c>
      <c r="F29" s="106">
        <v>500</v>
      </c>
      <c r="G29" s="78">
        <v>50000</v>
      </c>
      <c r="H29" s="78">
        <v>50000</v>
      </c>
      <c r="I29" s="97"/>
    </row>
    <row r="30" spans="1:9" s="64" customFormat="1" ht="22.5">
      <c r="A30" s="105" t="s">
        <v>49</v>
      </c>
      <c r="B30" s="15" t="s">
        <v>182</v>
      </c>
      <c r="C30" s="15"/>
      <c r="D30" s="15"/>
      <c r="E30" s="15"/>
      <c r="F30" s="106"/>
      <c r="G30" s="78">
        <v>-144514</v>
      </c>
      <c r="H30" s="78">
        <v>-144514</v>
      </c>
      <c r="I30" s="97"/>
    </row>
    <row r="31" spans="1:9" s="64" customFormat="1" ht="12.75">
      <c r="A31" s="89" t="s">
        <v>28</v>
      </c>
      <c r="B31" s="15" t="s">
        <v>182</v>
      </c>
      <c r="C31" s="15" t="s">
        <v>12</v>
      </c>
      <c r="D31" s="15"/>
      <c r="E31" s="15"/>
      <c r="F31" s="106"/>
      <c r="G31" s="78"/>
      <c r="H31" s="78"/>
      <c r="I31" s="97"/>
    </row>
    <row r="32" spans="1:9" s="64" customFormat="1" ht="33.75">
      <c r="A32" s="76" t="s">
        <v>144</v>
      </c>
      <c r="B32" s="15" t="s">
        <v>182</v>
      </c>
      <c r="C32" s="15" t="s">
        <v>12</v>
      </c>
      <c r="D32" s="15" t="s">
        <v>145</v>
      </c>
      <c r="E32" s="15"/>
      <c r="F32" s="78"/>
      <c r="G32" s="78">
        <v>-144514</v>
      </c>
      <c r="H32" s="78">
        <v>-144514</v>
      </c>
      <c r="I32" s="97"/>
    </row>
    <row r="33" spans="1:9" s="64" customFormat="1" ht="12.75">
      <c r="A33" s="76" t="s">
        <v>124</v>
      </c>
      <c r="B33" s="15" t="s">
        <v>182</v>
      </c>
      <c r="C33" s="15" t="s">
        <v>12</v>
      </c>
      <c r="D33" s="15" t="s">
        <v>145</v>
      </c>
      <c r="E33" s="15" t="s">
        <v>126</v>
      </c>
      <c r="F33" s="78"/>
      <c r="G33" s="78">
        <v>-144514</v>
      </c>
      <c r="H33" s="78">
        <v>-144514</v>
      </c>
      <c r="I33" s="97"/>
    </row>
    <row r="34" spans="1:9" s="64" customFormat="1" ht="22.5">
      <c r="A34" s="76" t="s">
        <v>29</v>
      </c>
      <c r="B34" s="15" t="s">
        <v>182</v>
      </c>
      <c r="C34" s="15" t="s">
        <v>12</v>
      </c>
      <c r="D34" s="15" t="s">
        <v>145</v>
      </c>
      <c r="E34" s="15" t="s">
        <v>126</v>
      </c>
      <c r="F34" s="106">
        <v>500</v>
      </c>
      <c r="G34" s="78">
        <v>-144514</v>
      </c>
      <c r="H34" s="78">
        <v>-144514</v>
      </c>
      <c r="I34" s="97"/>
    </row>
    <row r="35" spans="1:9" s="23" customFormat="1" ht="33.75">
      <c r="A35" s="5" t="s">
        <v>55</v>
      </c>
      <c r="B35" s="39">
        <v>955</v>
      </c>
      <c r="C35" s="24"/>
      <c r="D35" s="24"/>
      <c r="E35" s="24"/>
      <c r="F35" s="24"/>
      <c r="G35" s="63">
        <f>G39+G43+G46+G49+G51+G55</f>
        <v>-223772.6</v>
      </c>
      <c r="H35" s="63">
        <f>H39+H43+H46+H49+H51+H55</f>
        <v>-223772.6</v>
      </c>
      <c r="I35" s="25"/>
    </row>
    <row r="36" spans="1:9" s="23" customFormat="1" ht="22.5">
      <c r="A36" s="60" t="s">
        <v>73</v>
      </c>
      <c r="B36" s="61">
        <v>955</v>
      </c>
      <c r="C36" s="62" t="s">
        <v>16</v>
      </c>
      <c r="D36" s="24"/>
      <c r="E36" s="24"/>
      <c r="F36" s="24"/>
      <c r="G36" s="63">
        <f>G40+G44+G47+G50+G52+G56</f>
        <v>-223772.6</v>
      </c>
      <c r="H36" s="63">
        <f>H40+H44+H47+H50+H52+H56</f>
        <v>-223772.6</v>
      </c>
      <c r="I36" s="25"/>
    </row>
    <row r="37" spans="1:9" s="23" customFormat="1" ht="12.75">
      <c r="A37" s="6" t="s">
        <v>51</v>
      </c>
      <c r="B37" s="33">
        <v>955</v>
      </c>
      <c r="C37" s="12" t="s">
        <v>16</v>
      </c>
      <c r="D37" s="12" t="s">
        <v>12</v>
      </c>
      <c r="E37" s="12"/>
      <c r="F37" s="12"/>
      <c r="G37" s="14">
        <v>-2500</v>
      </c>
      <c r="H37" s="14">
        <v>-2500</v>
      </c>
      <c r="I37" s="14"/>
    </row>
    <row r="38" spans="1:9" s="23" customFormat="1" ht="22.5">
      <c r="A38" s="6" t="s">
        <v>50</v>
      </c>
      <c r="B38" s="33">
        <v>955</v>
      </c>
      <c r="C38" s="12" t="s">
        <v>16</v>
      </c>
      <c r="D38" s="12" t="s">
        <v>12</v>
      </c>
      <c r="E38" s="12" t="s">
        <v>52</v>
      </c>
      <c r="F38" s="12"/>
      <c r="G38" s="14">
        <v>-2500</v>
      </c>
      <c r="H38" s="14">
        <v>-2500</v>
      </c>
      <c r="I38" s="14"/>
    </row>
    <row r="39" spans="1:9" s="23" customFormat="1" ht="22.5">
      <c r="A39" s="6" t="s">
        <v>33</v>
      </c>
      <c r="B39" s="33">
        <v>955</v>
      </c>
      <c r="C39" s="12" t="s">
        <v>16</v>
      </c>
      <c r="D39" s="12" t="s">
        <v>12</v>
      </c>
      <c r="E39" s="12" t="s">
        <v>53</v>
      </c>
      <c r="F39" s="12"/>
      <c r="G39" s="14">
        <v>-2500</v>
      </c>
      <c r="H39" s="14">
        <v>-2500</v>
      </c>
      <c r="I39" s="14"/>
    </row>
    <row r="40" spans="1:9" s="23" customFormat="1" ht="22.5">
      <c r="A40" s="6" t="s">
        <v>31</v>
      </c>
      <c r="B40" s="33">
        <v>955</v>
      </c>
      <c r="C40" s="12" t="s">
        <v>16</v>
      </c>
      <c r="D40" s="12" t="s">
        <v>12</v>
      </c>
      <c r="E40" s="12" t="s">
        <v>53</v>
      </c>
      <c r="F40" s="12" t="s">
        <v>32</v>
      </c>
      <c r="G40" s="14">
        <v>-2500</v>
      </c>
      <c r="H40" s="14">
        <v>-2500</v>
      </c>
      <c r="I40" s="14"/>
    </row>
    <row r="41" spans="1:9" s="23" customFormat="1" ht="12.75">
      <c r="A41" s="6" t="s">
        <v>54</v>
      </c>
      <c r="B41" s="33">
        <v>955</v>
      </c>
      <c r="C41" s="12" t="s">
        <v>16</v>
      </c>
      <c r="D41" s="12" t="s">
        <v>15</v>
      </c>
      <c r="E41" s="12"/>
      <c r="F41" s="12"/>
      <c r="G41" s="14"/>
      <c r="H41" s="14"/>
      <c r="I41" s="14"/>
    </row>
    <row r="42" spans="1:9" s="23" customFormat="1" ht="22.5">
      <c r="A42" s="6" t="s">
        <v>50</v>
      </c>
      <c r="B42" s="33">
        <v>955</v>
      </c>
      <c r="C42" s="12" t="s">
        <v>16</v>
      </c>
      <c r="D42" s="12" t="s">
        <v>15</v>
      </c>
      <c r="E42" s="12" t="s">
        <v>52</v>
      </c>
      <c r="F42" s="12"/>
      <c r="G42" s="14">
        <v>5886.1</v>
      </c>
      <c r="H42" s="14">
        <v>5886.1</v>
      </c>
      <c r="I42" s="14"/>
    </row>
    <row r="43" spans="1:9" s="23" customFormat="1" ht="22.5">
      <c r="A43" s="6" t="s">
        <v>33</v>
      </c>
      <c r="B43" s="33">
        <v>955</v>
      </c>
      <c r="C43" s="12" t="s">
        <v>16</v>
      </c>
      <c r="D43" s="12" t="s">
        <v>15</v>
      </c>
      <c r="E43" s="12" t="s">
        <v>53</v>
      </c>
      <c r="F43" s="12"/>
      <c r="G43" s="14">
        <v>5886.1</v>
      </c>
      <c r="H43" s="14">
        <v>5886.1</v>
      </c>
      <c r="I43" s="14"/>
    </row>
    <row r="44" spans="1:9" s="23" customFormat="1" ht="22.5">
      <c r="A44" s="6" t="s">
        <v>31</v>
      </c>
      <c r="B44" s="33">
        <v>955</v>
      </c>
      <c r="C44" s="12" t="s">
        <v>16</v>
      </c>
      <c r="D44" s="12" t="s">
        <v>15</v>
      </c>
      <c r="E44" s="12" t="s">
        <v>53</v>
      </c>
      <c r="F44" s="12" t="s">
        <v>32</v>
      </c>
      <c r="G44" s="14">
        <v>5886.1</v>
      </c>
      <c r="H44" s="14">
        <v>5886.1</v>
      </c>
      <c r="I44" s="14"/>
    </row>
    <row r="45" spans="1:9" s="23" customFormat="1" ht="12.75">
      <c r="A45" s="6" t="s">
        <v>162</v>
      </c>
      <c r="B45" s="12" t="s">
        <v>183</v>
      </c>
      <c r="C45" s="12" t="s">
        <v>16</v>
      </c>
      <c r="D45" s="12" t="s">
        <v>15</v>
      </c>
      <c r="E45" s="12"/>
      <c r="F45" s="12"/>
      <c r="G45" s="14">
        <v>-3386.1</v>
      </c>
      <c r="H45" s="14">
        <v>-3386.1</v>
      </c>
      <c r="I45" s="14"/>
    </row>
    <row r="46" spans="1:9" s="23" customFormat="1" ht="22.5">
      <c r="A46" s="6" t="s">
        <v>33</v>
      </c>
      <c r="B46" s="12" t="s">
        <v>183</v>
      </c>
      <c r="C46" s="12" t="s">
        <v>16</v>
      </c>
      <c r="D46" s="12" t="s">
        <v>15</v>
      </c>
      <c r="E46" s="12" t="s">
        <v>161</v>
      </c>
      <c r="F46" s="12"/>
      <c r="G46" s="14">
        <v>-3386.1</v>
      </c>
      <c r="H46" s="14">
        <v>-3386.1</v>
      </c>
      <c r="I46" s="14"/>
    </row>
    <row r="47" spans="1:9" s="23" customFormat="1" ht="22.5">
      <c r="A47" s="6" t="s">
        <v>31</v>
      </c>
      <c r="B47" s="12" t="s">
        <v>183</v>
      </c>
      <c r="C47" s="12" t="s">
        <v>16</v>
      </c>
      <c r="D47" s="12" t="s">
        <v>15</v>
      </c>
      <c r="E47" s="12" t="s">
        <v>161</v>
      </c>
      <c r="F47" s="12" t="s">
        <v>32</v>
      </c>
      <c r="G47" s="14">
        <v>-3386.1</v>
      </c>
      <c r="H47" s="14">
        <v>-3386.1</v>
      </c>
      <c r="I47" s="14"/>
    </row>
    <row r="48" spans="1:9" s="23" customFormat="1" ht="22.5">
      <c r="A48" s="6" t="s">
        <v>81</v>
      </c>
      <c r="B48" s="33">
        <v>955</v>
      </c>
      <c r="C48" s="12" t="s">
        <v>16</v>
      </c>
      <c r="D48" s="12" t="s">
        <v>15</v>
      </c>
      <c r="E48" s="12" t="s">
        <v>82</v>
      </c>
      <c r="F48" s="12"/>
      <c r="G48" s="14">
        <f>G49+G52</f>
        <v>-404100</v>
      </c>
      <c r="H48" s="14">
        <f>H49+H52</f>
        <v>-404100</v>
      </c>
      <c r="I48" s="25"/>
    </row>
    <row r="49" spans="1:9" s="23" customFormat="1" ht="56.25">
      <c r="A49" s="6" t="s">
        <v>164</v>
      </c>
      <c r="B49" s="33">
        <v>955</v>
      </c>
      <c r="C49" s="12" t="s">
        <v>16</v>
      </c>
      <c r="D49" s="12" t="s">
        <v>15</v>
      </c>
      <c r="E49" s="12" t="s">
        <v>165</v>
      </c>
      <c r="F49" s="12"/>
      <c r="G49" s="14">
        <v>-315760</v>
      </c>
      <c r="H49" s="14">
        <v>-315760</v>
      </c>
      <c r="I49" s="25"/>
    </row>
    <row r="50" spans="1:9" s="23" customFormat="1" ht="22.5">
      <c r="A50" s="6" t="s">
        <v>31</v>
      </c>
      <c r="B50" s="33">
        <v>955</v>
      </c>
      <c r="C50" s="12" t="s">
        <v>16</v>
      </c>
      <c r="D50" s="12" t="s">
        <v>15</v>
      </c>
      <c r="E50" s="12" t="s">
        <v>165</v>
      </c>
      <c r="F50" s="12" t="s">
        <v>32</v>
      </c>
      <c r="G50" s="14">
        <v>-315760</v>
      </c>
      <c r="H50" s="14">
        <v>-315760</v>
      </c>
      <c r="I50" s="25"/>
    </row>
    <row r="51" spans="1:9" s="23" customFormat="1" ht="56.25">
      <c r="A51" s="6" t="s">
        <v>164</v>
      </c>
      <c r="B51" s="33">
        <v>955</v>
      </c>
      <c r="C51" s="12" t="s">
        <v>16</v>
      </c>
      <c r="D51" s="12" t="s">
        <v>13</v>
      </c>
      <c r="E51" s="12" t="s">
        <v>165</v>
      </c>
      <c r="F51" s="12"/>
      <c r="G51" s="14">
        <v>-88340</v>
      </c>
      <c r="H51" s="14">
        <v>-88340</v>
      </c>
      <c r="I51" s="25"/>
    </row>
    <row r="52" spans="1:9" s="23" customFormat="1" ht="22.5">
      <c r="A52" s="6" t="s">
        <v>31</v>
      </c>
      <c r="B52" s="33">
        <v>955</v>
      </c>
      <c r="C52" s="12" t="s">
        <v>16</v>
      </c>
      <c r="D52" s="12" t="s">
        <v>13</v>
      </c>
      <c r="E52" s="12" t="s">
        <v>165</v>
      </c>
      <c r="F52" s="12" t="s">
        <v>32</v>
      </c>
      <c r="G52" s="14">
        <v>-88340</v>
      </c>
      <c r="H52" s="14">
        <v>-88340</v>
      </c>
      <c r="I52" s="58"/>
    </row>
    <row r="53" spans="1:9" s="23" customFormat="1" ht="33.75">
      <c r="A53" s="6" t="s">
        <v>188</v>
      </c>
      <c r="B53" s="33">
        <v>955</v>
      </c>
      <c r="C53" s="12" t="s">
        <v>16</v>
      </c>
      <c r="D53" s="12" t="s">
        <v>84</v>
      </c>
      <c r="E53" s="12"/>
      <c r="F53" s="12"/>
      <c r="G53" s="14">
        <v>180327.4</v>
      </c>
      <c r="H53" s="14">
        <v>180327.4</v>
      </c>
      <c r="I53" s="58"/>
    </row>
    <row r="54" spans="1:9" s="23" customFormat="1" ht="22.5">
      <c r="A54" s="6" t="s">
        <v>178</v>
      </c>
      <c r="B54" s="33">
        <v>955</v>
      </c>
      <c r="C54" s="12" t="s">
        <v>16</v>
      </c>
      <c r="D54" s="12" t="s">
        <v>84</v>
      </c>
      <c r="E54" s="12" t="s">
        <v>198</v>
      </c>
      <c r="F54" s="12"/>
      <c r="G54" s="14">
        <v>180327.4</v>
      </c>
      <c r="H54" s="14">
        <v>180327.4</v>
      </c>
      <c r="I54" s="58"/>
    </row>
    <row r="55" spans="1:9" s="23" customFormat="1" ht="22.5">
      <c r="A55" s="6" t="s">
        <v>199</v>
      </c>
      <c r="B55" s="33">
        <v>955</v>
      </c>
      <c r="C55" s="12" t="s">
        <v>16</v>
      </c>
      <c r="D55" s="12" t="s">
        <v>84</v>
      </c>
      <c r="E55" s="12" t="s">
        <v>170</v>
      </c>
      <c r="F55" s="12"/>
      <c r="G55" s="14">
        <v>180327.4</v>
      </c>
      <c r="H55" s="14">
        <v>180327.4</v>
      </c>
      <c r="I55" s="58"/>
    </row>
    <row r="56" spans="1:9" s="23" customFormat="1" ht="22.5">
      <c r="A56" s="6" t="s">
        <v>31</v>
      </c>
      <c r="B56" s="33">
        <v>955</v>
      </c>
      <c r="C56" s="12" t="s">
        <v>16</v>
      </c>
      <c r="D56" s="12" t="s">
        <v>84</v>
      </c>
      <c r="E56" s="12" t="s">
        <v>170</v>
      </c>
      <c r="F56" s="12" t="s">
        <v>32</v>
      </c>
      <c r="G56" s="14">
        <v>180327.4</v>
      </c>
      <c r="H56" s="14">
        <v>180327.4</v>
      </c>
      <c r="I56" s="58"/>
    </row>
    <row r="57" spans="1:9" s="23" customFormat="1" ht="22.5">
      <c r="A57" s="5" t="s">
        <v>77</v>
      </c>
      <c r="B57" s="39">
        <v>974</v>
      </c>
      <c r="C57" s="24"/>
      <c r="D57" s="24"/>
      <c r="E57" s="24"/>
      <c r="F57" s="24"/>
      <c r="G57" s="25">
        <f>G58+G80</f>
        <v>2660149.4600000004</v>
      </c>
      <c r="H57" s="25">
        <f>H58+H77</f>
        <v>3328600.87</v>
      </c>
      <c r="I57" s="25">
        <v>-668451.41</v>
      </c>
    </row>
    <row r="58" spans="1:11" s="37" customFormat="1" ht="12.75">
      <c r="A58" s="31" t="s">
        <v>34</v>
      </c>
      <c r="B58" s="38">
        <v>974</v>
      </c>
      <c r="C58" s="35" t="s">
        <v>19</v>
      </c>
      <c r="D58" s="35"/>
      <c r="E58" s="35"/>
      <c r="F58" s="35"/>
      <c r="G58" s="36">
        <f>G62+G67+G70+G73+G76</f>
        <v>2652549.4600000004</v>
      </c>
      <c r="H58" s="36">
        <f>H62+H67+H70+H73+H76</f>
        <v>3321000.87</v>
      </c>
      <c r="I58" s="36">
        <f>I62+I67</f>
        <v>-668451.4099999999</v>
      </c>
      <c r="K58" s="37" t="s">
        <v>0</v>
      </c>
    </row>
    <row r="59" spans="1:9" ht="12.75">
      <c r="A59" s="6" t="s">
        <v>17</v>
      </c>
      <c r="B59" s="33">
        <v>974</v>
      </c>
      <c r="C59" s="12" t="s">
        <v>19</v>
      </c>
      <c r="D59" s="12" t="s">
        <v>12</v>
      </c>
      <c r="E59" s="12"/>
      <c r="F59" s="12"/>
      <c r="G59" s="14">
        <v>-275656.81</v>
      </c>
      <c r="H59" s="14"/>
      <c r="I59" s="14">
        <v>-275656.81</v>
      </c>
    </row>
    <row r="60" spans="1:9" ht="12.75">
      <c r="A60" s="6" t="s">
        <v>35</v>
      </c>
      <c r="B60" s="33">
        <v>974</v>
      </c>
      <c r="C60" s="12" t="s">
        <v>19</v>
      </c>
      <c r="D60" s="12" t="s">
        <v>12</v>
      </c>
      <c r="E60" s="12" t="s">
        <v>36</v>
      </c>
      <c r="F60" s="12"/>
      <c r="G60" s="14">
        <v>-275656.81</v>
      </c>
      <c r="H60" s="14"/>
      <c r="I60" s="14">
        <v>-275656.81</v>
      </c>
    </row>
    <row r="61" spans="1:10" ht="22.5">
      <c r="A61" s="6" t="s">
        <v>33</v>
      </c>
      <c r="B61" s="33">
        <v>974</v>
      </c>
      <c r="C61" s="12" t="s">
        <v>19</v>
      </c>
      <c r="D61" s="12" t="s">
        <v>12</v>
      </c>
      <c r="E61" s="12" t="s">
        <v>155</v>
      </c>
      <c r="F61" s="12"/>
      <c r="G61" s="14">
        <v>-275656.81</v>
      </c>
      <c r="H61" s="14"/>
      <c r="I61" s="14">
        <v>-275656.81</v>
      </c>
      <c r="J61" t="s">
        <v>0</v>
      </c>
    </row>
    <row r="62" spans="1:9" ht="22.5">
      <c r="A62" s="6" t="s">
        <v>31</v>
      </c>
      <c r="B62" s="33">
        <v>974</v>
      </c>
      <c r="C62" s="12" t="s">
        <v>19</v>
      </c>
      <c r="D62" s="12" t="s">
        <v>12</v>
      </c>
      <c r="E62" s="12" t="s">
        <v>155</v>
      </c>
      <c r="F62" s="12" t="s">
        <v>32</v>
      </c>
      <c r="G62" s="14">
        <v>-275656.81</v>
      </c>
      <c r="H62" s="14"/>
      <c r="I62" s="14">
        <v>-275656.81</v>
      </c>
    </row>
    <row r="63" spans="1:9" ht="12.75">
      <c r="A63" s="6" t="s">
        <v>18</v>
      </c>
      <c r="B63" s="33">
        <v>974</v>
      </c>
      <c r="C63" s="12" t="s">
        <v>19</v>
      </c>
      <c r="D63" s="12" t="s">
        <v>15</v>
      </c>
      <c r="E63" s="12"/>
      <c r="F63" s="12"/>
      <c r="G63" s="14">
        <f>G67+G73</f>
        <v>-80294.59999999998</v>
      </c>
      <c r="H63" s="14">
        <f>H67+H73</f>
        <v>312500</v>
      </c>
      <c r="I63" s="14">
        <v>-392794.6</v>
      </c>
    </row>
    <row r="64" spans="1:9" ht="22.5">
      <c r="A64" s="6" t="s">
        <v>39</v>
      </c>
      <c r="B64" s="33">
        <v>974</v>
      </c>
      <c r="C64" s="12" t="s">
        <v>19</v>
      </c>
      <c r="D64" s="12" t="s">
        <v>15</v>
      </c>
      <c r="E64" s="12" t="s">
        <v>37</v>
      </c>
      <c r="F64" s="12"/>
      <c r="G64" s="14">
        <v>-480294.6</v>
      </c>
      <c r="H64" s="14">
        <v>-87500</v>
      </c>
      <c r="I64" s="14">
        <v>-392794.6</v>
      </c>
    </row>
    <row r="65" spans="1:9" ht="22.5">
      <c r="A65" s="6" t="s">
        <v>33</v>
      </c>
      <c r="B65" s="33">
        <v>974</v>
      </c>
      <c r="C65" s="12" t="s">
        <v>19</v>
      </c>
      <c r="D65" s="12" t="s">
        <v>15</v>
      </c>
      <c r="E65" s="12" t="s">
        <v>157</v>
      </c>
      <c r="F65" s="12"/>
      <c r="G65" s="14">
        <v>-87500</v>
      </c>
      <c r="H65" s="14">
        <v>-87500</v>
      </c>
      <c r="I65" s="14"/>
    </row>
    <row r="66" spans="1:9" ht="22.5">
      <c r="A66" s="6" t="s">
        <v>33</v>
      </c>
      <c r="B66" s="33">
        <v>974</v>
      </c>
      <c r="C66" s="12" t="s">
        <v>19</v>
      </c>
      <c r="D66" s="12" t="s">
        <v>15</v>
      </c>
      <c r="E66" s="12" t="s">
        <v>156</v>
      </c>
      <c r="F66" s="12"/>
      <c r="G66" s="14">
        <v>-392794.6</v>
      </c>
      <c r="H66" s="14"/>
      <c r="I66" s="14">
        <v>-392794.6</v>
      </c>
    </row>
    <row r="67" spans="1:9" ht="22.5">
      <c r="A67" s="6" t="s">
        <v>31</v>
      </c>
      <c r="B67" s="33">
        <v>974</v>
      </c>
      <c r="C67" s="12" t="s">
        <v>19</v>
      </c>
      <c r="D67" s="12" t="s">
        <v>15</v>
      </c>
      <c r="E67" s="12" t="s">
        <v>38</v>
      </c>
      <c r="F67" s="12" t="s">
        <v>32</v>
      </c>
      <c r="G67" s="14">
        <v>-480294.6</v>
      </c>
      <c r="H67" s="14">
        <v>-87500</v>
      </c>
      <c r="I67" s="14">
        <v>-392794.6</v>
      </c>
    </row>
    <row r="68" spans="1:9" ht="22.5">
      <c r="A68" s="6" t="s">
        <v>195</v>
      </c>
      <c r="B68" s="33">
        <v>974</v>
      </c>
      <c r="C68" s="12" t="s">
        <v>19</v>
      </c>
      <c r="D68" s="12" t="s">
        <v>15</v>
      </c>
      <c r="E68" s="12" t="s">
        <v>196</v>
      </c>
      <c r="F68" s="12"/>
      <c r="G68" s="14">
        <v>8508.67</v>
      </c>
      <c r="H68" s="14">
        <v>8508.67</v>
      </c>
      <c r="I68" s="14"/>
    </row>
    <row r="69" spans="1:9" ht="22.5">
      <c r="A69" s="6" t="s">
        <v>33</v>
      </c>
      <c r="B69" s="33">
        <v>974</v>
      </c>
      <c r="C69" s="12" t="s">
        <v>19</v>
      </c>
      <c r="D69" s="12" t="s">
        <v>15</v>
      </c>
      <c r="E69" s="12" t="s">
        <v>197</v>
      </c>
      <c r="F69" s="12"/>
      <c r="G69" s="14">
        <v>8508.67</v>
      </c>
      <c r="H69" s="14">
        <v>8508.67</v>
      </c>
      <c r="I69" s="14"/>
    </row>
    <row r="70" spans="1:9" ht="22.5">
      <c r="A70" s="6" t="s">
        <v>31</v>
      </c>
      <c r="B70" s="33">
        <v>974</v>
      </c>
      <c r="C70" s="12" t="s">
        <v>19</v>
      </c>
      <c r="D70" s="12" t="s">
        <v>15</v>
      </c>
      <c r="E70" s="12" t="s">
        <v>200</v>
      </c>
      <c r="F70" s="12" t="s">
        <v>32</v>
      </c>
      <c r="G70" s="14">
        <v>8508.67</v>
      </c>
      <c r="H70" s="14">
        <v>8508.67</v>
      </c>
      <c r="I70" s="14"/>
    </row>
    <row r="71" spans="1:9" ht="22.5">
      <c r="A71" s="6" t="s">
        <v>81</v>
      </c>
      <c r="B71" s="33">
        <v>974</v>
      </c>
      <c r="C71" s="12" t="s">
        <v>19</v>
      </c>
      <c r="D71" s="12" t="s">
        <v>15</v>
      </c>
      <c r="E71" s="12" t="s">
        <v>82</v>
      </c>
      <c r="F71" s="12"/>
      <c r="G71" s="14">
        <v>400000</v>
      </c>
      <c r="H71" s="14">
        <v>400000</v>
      </c>
      <c r="I71" s="14"/>
    </row>
    <row r="72" spans="1:9" ht="33.75">
      <c r="A72" s="6" t="s">
        <v>158</v>
      </c>
      <c r="B72" s="33">
        <v>974</v>
      </c>
      <c r="C72" s="12" t="s">
        <v>19</v>
      </c>
      <c r="D72" s="12" t="s">
        <v>15</v>
      </c>
      <c r="E72" s="12" t="s">
        <v>159</v>
      </c>
      <c r="F72" s="12"/>
      <c r="G72" s="14">
        <v>400000</v>
      </c>
      <c r="H72" s="14">
        <v>400000</v>
      </c>
      <c r="I72" s="14"/>
    </row>
    <row r="73" spans="1:9" ht="22.5">
      <c r="A73" s="6" t="s">
        <v>31</v>
      </c>
      <c r="B73" s="33">
        <v>974</v>
      </c>
      <c r="C73" s="12" t="s">
        <v>19</v>
      </c>
      <c r="D73" s="12" t="s">
        <v>15</v>
      </c>
      <c r="E73" s="12" t="s">
        <v>159</v>
      </c>
      <c r="F73" s="12" t="s">
        <v>32</v>
      </c>
      <c r="G73" s="14">
        <v>400000</v>
      </c>
      <c r="H73" s="14">
        <v>400000</v>
      </c>
      <c r="I73" s="14"/>
    </row>
    <row r="74" spans="1:9" ht="22.5">
      <c r="A74" s="6" t="s">
        <v>178</v>
      </c>
      <c r="B74" s="33">
        <v>974</v>
      </c>
      <c r="C74" s="12" t="s">
        <v>19</v>
      </c>
      <c r="D74" s="12" t="s">
        <v>16</v>
      </c>
      <c r="E74" s="12" t="s">
        <v>198</v>
      </c>
      <c r="F74" s="12"/>
      <c r="G74" s="14">
        <v>2999992.2</v>
      </c>
      <c r="H74" s="14">
        <v>2999992.2</v>
      </c>
      <c r="I74" s="14"/>
    </row>
    <row r="75" spans="1:9" ht="22.5">
      <c r="A75" s="6" t="s">
        <v>199</v>
      </c>
      <c r="B75" s="33">
        <v>974</v>
      </c>
      <c r="C75" s="12" t="s">
        <v>19</v>
      </c>
      <c r="D75" s="12" t="s">
        <v>16</v>
      </c>
      <c r="E75" s="12" t="s">
        <v>170</v>
      </c>
      <c r="F75" s="12"/>
      <c r="G75" s="14">
        <v>2999992.2</v>
      </c>
      <c r="H75" s="14">
        <v>2999992.2</v>
      </c>
      <c r="I75" s="14"/>
    </row>
    <row r="76" spans="1:9" ht="22.5">
      <c r="A76" s="6" t="s">
        <v>31</v>
      </c>
      <c r="B76" s="33">
        <v>974</v>
      </c>
      <c r="C76" s="12" t="s">
        <v>19</v>
      </c>
      <c r="D76" s="12" t="s">
        <v>16</v>
      </c>
      <c r="E76" s="12" t="s">
        <v>170</v>
      </c>
      <c r="F76" s="12" t="s">
        <v>32</v>
      </c>
      <c r="G76" s="14">
        <v>2999992.2</v>
      </c>
      <c r="H76" s="14">
        <v>2999992.2</v>
      </c>
      <c r="I76" s="14"/>
    </row>
    <row r="77" spans="1:9" ht="12.75">
      <c r="A77" s="60" t="s">
        <v>83</v>
      </c>
      <c r="B77" s="33">
        <v>974</v>
      </c>
      <c r="C77" s="12" t="s">
        <v>84</v>
      </c>
      <c r="D77" s="12"/>
      <c r="E77" s="12"/>
      <c r="F77" s="12"/>
      <c r="G77" s="14">
        <v>7600</v>
      </c>
      <c r="H77" s="14">
        <v>7600</v>
      </c>
      <c r="I77" s="14"/>
    </row>
    <row r="78" spans="1:9" ht="12.75">
      <c r="A78" s="6" t="s">
        <v>85</v>
      </c>
      <c r="B78" s="33">
        <v>974</v>
      </c>
      <c r="C78" s="12" t="s">
        <v>84</v>
      </c>
      <c r="D78" s="12" t="s">
        <v>13</v>
      </c>
      <c r="E78" s="12"/>
      <c r="F78" s="12"/>
      <c r="G78" s="14">
        <v>7600</v>
      </c>
      <c r="H78" s="14">
        <v>7600</v>
      </c>
      <c r="I78" s="14"/>
    </row>
    <row r="79" spans="1:9" ht="33.75">
      <c r="A79" s="6" t="s">
        <v>184</v>
      </c>
      <c r="B79" s="33">
        <v>974</v>
      </c>
      <c r="C79" s="12" t="s">
        <v>84</v>
      </c>
      <c r="D79" s="12" t="s">
        <v>13</v>
      </c>
      <c r="E79" s="12" t="s">
        <v>160</v>
      </c>
      <c r="F79" s="12"/>
      <c r="G79" s="14">
        <v>7600</v>
      </c>
      <c r="H79" s="14">
        <v>7600</v>
      </c>
      <c r="I79" s="14"/>
    </row>
    <row r="80" spans="1:9" ht="12.75">
      <c r="A80" s="6" t="s">
        <v>86</v>
      </c>
      <c r="B80" s="33">
        <v>974</v>
      </c>
      <c r="C80" s="12" t="s">
        <v>84</v>
      </c>
      <c r="D80" s="12" t="s">
        <v>13</v>
      </c>
      <c r="E80" s="12" t="s">
        <v>160</v>
      </c>
      <c r="F80" s="12" t="s">
        <v>87</v>
      </c>
      <c r="G80" s="14">
        <v>7600</v>
      </c>
      <c r="H80" s="14">
        <v>7600</v>
      </c>
      <c r="I80" s="14"/>
    </row>
    <row r="81" spans="1:9" s="23" customFormat="1" ht="22.5">
      <c r="A81" s="5" t="s">
        <v>49</v>
      </c>
      <c r="B81" s="39">
        <v>992</v>
      </c>
      <c r="C81" s="24"/>
      <c r="D81" s="24"/>
      <c r="E81" s="24"/>
      <c r="F81" s="24"/>
      <c r="G81" s="63">
        <f>G86+G87</f>
        <v>-1312244.0699999998</v>
      </c>
      <c r="H81" s="63">
        <f>H86+H87</f>
        <v>-1312244.0699999998</v>
      </c>
      <c r="I81" s="25"/>
    </row>
    <row r="82" spans="1:9" s="23" customFormat="1" ht="12.75">
      <c r="A82" s="66" t="s">
        <v>34</v>
      </c>
      <c r="B82" s="39">
        <v>974</v>
      </c>
      <c r="C82" s="24" t="s">
        <v>19</v>
      </c>
      <c r="D82" s="24"/>
      <c r="E82" s="24"/>
      <c r="F82" s="24"/>
      <c r="G82" s="63">
        <v>-8508.67</v>
      </c>
      <c r="H82" s="63">
        <v>-8508.67</v>
      </c>
      <c r="I82" s="25"/>
    </row>
    <row r="83" spans="1:9" s="23" customFormat="1" ht="12.75">
      <c r="A83" s="66" t="s">
        <v>17</v>
      </c>
      <c r="B83" s="112">
        <v>974</v>
      </c>
      <c r="C83" s="111" t="s">
        <v>19</v>
      </c>
      <c r="D83" s="111" t="s">
        <v>12</v>
      </c>
      <c r="E83" s="111"/>
      <c r="F83" s="111"/>
      <c r="G83" s="58">
        <v>-8508.67</v>
      </c>
      <c r="H83" s="58">
        <v>-8508.67</v>
      </c>
      <c r="I83" s="25"/>
    </row>
    <row r="84" spans="1:9" s="23" customFormat="1" ht="12.75">
      <c r="A84" s="6" t="s">
        <v>35</v>
      </c>
      <c r="B84" s="112">
        <v>974</v>
      </c>
      <c r="C84" s="111" t="s">
        <v>19</v>
      </c>
      <c r="D84" s="111" t="s">
        <v>12</v>
      </c>
      <c r="E84" s="111" t="s">
        <v>36</v>
      </c>
      <c r="F84" s="111"/>
      <c r="G84" s="58">
        <v>-8508.67</v>
      </c>
      <c r="H84" s="58">
        <v>-8508.67</v>
      </c>
      <c r="I84" s="25"/>
    </row>
    <row r="85" spans="1:9" s="23" customFormat="1" ht="22.5">
      <c r="A85" s="6" t="s">
        <v>33</v>
      </c>
      <c r="B85" s="112">
        <v>974</v>
      </c>
      <c r="C85" s="111" t="s">
        <v>19</v>
      </c>
      <c r="D85" s="111" t="s">
        <v>12</v>
      </c>
      <c r="E85" s="111" t="s">
        <v>202</v>
      </c>
      <c r="F85" s="111"/>
      <c r="G85" s="58">
        <v>-8508.67</v>
      </c>
      <c r="H85" s="58">
        <v>-8508.67</v>
      </c>
      <c r="I85" s="25"/>
    </row>
    <row r="86" spans="1:9" s="23" customFormat="1" ht="22.5">
      <c r="A86" s="6" t="s">
        <v>31</v>
      </c>
      <c r="B86" s="112">
        <v>974</v>
      </c>
      <c r="C86" s="111" t="s">
        <v>19</v>
      </c>
      <c r="D86" s="111" t="s">
        <v>12</v>
      </c>
      <c r="E86" s="111" t="s">
        <v>202</v>
      </c>
      <c r="F86" s="111" t="s">
        <v>32</v>
      </c>
      <c r="G86" s="58">
        <v>-8508.67</v>
      </c>
      <c r="H86" s="58">
        <v>-8508.67</v>
      </c>
      <c r="I86" s="25"/>
    </row>
    <row r="87" spans="1:11" s="64" customFormat="1" ht="12.75">
      <c r="A87" s="60" t="s">
        <v>41</v>
      </c>
      <c r="B87" s="61">
        <v>992</v>
      </c>
      <c r="C87" s="62" t="s">
        <v>20</v>
      </c>
      <c r="D87" s="62"/>
      <c r="E87" s="62"/>
      <c r="F87" s="62"/>
      <c r="G87" s="63">
        <f>G91+G95+G99+G102++G106+G109</f>
        <v>-1303735.4</v>
      </c>
      <c r="H87" s="63">
        <f>H91+H95+H99+H102+H106+H109</f>
        <v>-1303735.4</v>
      </c>
      <c r="I87" s="63"/>
      <c r="K87" s="64" t="s">
        <v>0</v>
      </c>
    </row>
    <row r="88" spans="1:12" ht="22.5">
      <c r="A88" s="6" t="s">
        <v>65</v>
      </c>
      <c r="B88" s="33">
        <v>992</v>
      </c>
      <c r="C88" s="12" t="s">
        <v>20</v>
      </c>
      <c r="D88" s="12" t="s">
        <v>15</v>
      </c>
      <c r="E88" s="12"/>
      <c r="F88" s="12"/>
      <c r="G88" s="14">
        <f>G91+G95+G99+G102</f>
        <v>-1752850</v>
      </c>
      <c r="H88" s="14">
        <f>H91+H95+H99+H102</f>
        <v>-1752850</v>
      </c>
      <c r="I88" s="14"/>
      <c r="L88" t="s">
        <v>0</v>
      </c>
    </row>
    <row r="89" spans="1:9" ht="12.75">
      <c r="A89" s="6" t="s">
        <v>98</v>
      </c>
      <c r="B89" s="33">
        <v>992</v>
      </c>
      <c r="C89" s="12" t="s">
        <v>20</v>
      </c>
      <c r="D89" s="12" t="s">
        <v>15</v>
      </c>
      <c r="E89" s="12" t="s">
        <v>100</v>
      </c>
      <c r="F89" s="12"/>
      <c r="G89" s="14">
        <v>2203100</v>
      </c>
      <c r="H89" s="14">
        <v>2203100</v>
      </c>
      <c r="I89" s="14"/>
    </row>
    <row r="90" spans="1:9" ht="22.5">
      <c r="A90" s="6" t="s">
        <v>99</v>
      </c>
      <c r="B90" s="33">
        <v>992</v>
      </c>
      <c r="C90" s="12" t="s">
        <v>20</v>
      </c>
      <c r="D90" s="12" t="s">
        <v>15</v>
      </c>
      <c r="E90" s="12" t="s">
        <v>166</v>
      </c>
      <c r="F90" s="12"/>
      <c r="G90" s="14">
        <v>2203100</v>
      </c>
      <c r="H90" s="14">
        <v>2203100</v>
      </c>
      <c r="I90" s="14"/>
    </row>
    <row r="91" spans="1:9" ht="45">
      <c r="A91" s="6" t="s">
        <v>186</v>
      </c>
      <c r="B91" s="33">
        <v>992</v>
      </c>
      <c r="C91" s="12" t="s">
        <v>20</v>
      </c>
      <c r="D91" s="12" t="s">
        <v>15</v>
      </c>
      <c r="E91" s="12" t="s">
        <v>166</v>
      </c>
      <c r="F91" s="12" t="s">
        <v>80</v>
      </c>
      <c r="G91" s="14">
        <v>2203100</v>
      </c>
      <c r="H91" s="14">
        <v>2203100</v>
      </c>
      <c r="I91" s="14"/>
    </row>
    <row r="92" spans="1:9" ht="12.75">
      <c r="A92" s="6" t="s">
        <v>41</v>
      </c>
      <c r="B92" s="33">
        <v>992</v>
      </c>
      <c r="C92" s="12" t="s">
        <v>20</v>
      </c>
      <c r="D92" s="12" t="s">
        <v>15</v>
      </c>
      <c r="E92" s="12" t="s">
        <v>128</v>
      </c>
      <c r="F92" s="12"/>
      <c r="G92" s="14">
        <v>-50</v>
      </c>
      <c r="H92" s="14">
        <v>-50</v>
      </c>
      <c r="I92" s="14"/>
    </row>
    <row r="93" spans="1:9" ht="67.5">
      <c r="A93" s="6" t="s">
        <v>129</v>
      </c>
      <c r="B93" s="33">
        <v>992</v>
      </c>
      <c r="C93" s="12" t="s">
        <v>20</v>
      </c>
      <c r="D93" s="12" t="s">
        <v>15</v>
      </c>
      <c r="E93" s="12" t="s">
        <v>130</v>
      </c>
      <c r="F93" s="12"/>
      <c r="G93" s="14">
        <v>-50</v>
      </c>
      <c r="H93" s="14">
        <v>-50</v>
      </c>
      <c r="I93" s="14"/>
    </row>
    <row r="94" spans="1:9" ht="78.75">
      <c r="A94" s="6" t="s">
        <v>131</v>
      </c>
      <c r="B94" s="33">
        <v>992</v>
      </c>
      <c r="C94" s="12" t="s">
        <v>20</v>
      </c>
      <c r="D94" s="12" t="s">
        <v>15</v>
      </c>
      <c r="E94" s="12" t="s">
        <v>132</v>
      </c>
      <c r="F94" s="12"/>
      <c r="G94" s="14">
        <v>-50</v>
      </c>
      <c r="H94" s="14">
        <v>-50</v>
      </c>
      <c r="I94" s="14"/>
    </row>
    <row r="95" spans="1:9" ht="12.75">
      <c r="A95" s="6" t="s">
        <v>121</v>
      </c>
      <c r="B95" s="33">
        <v>992</v>
      </c>
      <c r="C95" s="12" t="s">
        <v>20</v>
      </c>
      <c r="D95" s="12" t="s">
        <v>15</v>
      </c>
      <c r="E95" s="12" t="s">
        <v>132</v>
      </c>
      <c r="F95" s="12" t="s">
        <v>80</v>
      </c>
      <c r="G95" s="14">
        <v>-50</v>
      </c>
      <c r="H95" s="14">
        <v>-50</v>
      </c>
      <c r="I95" s="14"/>
    </row>
    <row r="96" spans="1:9" ht="12.75">
      <c r="A96" s="6" t="s">
        <v>91</v>
      </c>
      <c r="B96" s="33">
        <v>992</v>
      </c>
      <c r="C96" s="12" t="s">
        <v>20</v>
      </c>
      <c r="D96" s="12" t="s">
        <v>15</v>
      </c>
      <c r="E96" s="12" t="s">
        <v>64</v>
      </c>
      <c r="F96" s="12"/>
      <c r="G96" s="14">
        <v>-4155900</v>
      </c>
      <c r="H96" s="14">
        <v>-4155900</v>
      </c>
      <c r="I96" s="14"/>
    </row>
    <row r="97" spans="1:9" ht="33.75">
      <c r="A97" s="6" t="s">
        <v>94</v>
      </c>
      <c r="B97" s="33">
        <v>992</v>
      </c>
      <c r="C97" s="12" t="s">
        <v>20</v>
      </c>
      <c r="D97" s="12" t="s">
        <v>15</v>
      </c>
      <c r="E97" s="12" t="s">
        <v>93</v>
      </c>
      <c r="F97" s="12"/>
      <c r="G97" s="14">
        <v>-4155900</v>
      </c>
      <c r="H97" s="14">
        <v>-4155900</v>
      </c>
      <c r="I97" s="14"/>
    </row>
    <row r="98" spans="1:13" ht="45">
      <c r="A98" s="6" t="s">
        <v>174</v>
      </c>
      <c r="B98" s="33">
        <v>992</v>
      </c>
      <c r="C98" s="12" t="s">
        <v>20</v>
      </c>
      <c r="D98" s="12" t="s">
        <v>15</v>
      </c>
      <c r="E98" s="12" t="s">
        <v>167</v>
      </c>
      <c r="F98" s="12"/>
      <c r="G98" s="14">
        <v>-4155900</v>
      </c>
      <c r="H98" s="14">
        <v>-4155900</v>
      </c>
      <c r="I98" s="14"/>
      <c r="M98" t="s">
        <v>0</v>
      </c>
    </row>
    <row r="99" spans="1:9" ht="12.75">
      <c r="A99" s="6" t="s">
        <v>92</v>
      </c>
      <c r="B99" s="33">
        <v>992</v>
      </c>
      <c r="C99" s="12" t="s">
        <v>20</v>
      </c>
      <c r="D99" s="12" t="s">
        <v>15</v>
      </c>
      <c r="E99" s="12" t="s">
        <v>167</v>
      </c>
      <c r="F99" s="12" t="s">
        <v>80</v>
      </c>
      <c r="G99" s="14">
        <v>-4155900</v>
      </c>
      <c r="H99" s="14">
        <v>-4155900</v>
      </c>
      <c r="I99" s="14"/>
    </row>
    <row r="100" spans="1:9" ht="33.75">
      <c r="A100" s="6" t="s">
        <v>191</v>
      </c>
      <c r="B100" s="33">
        <v>992</v>
      </c>
      <c r="C100" s="12" t="s">
        <v>20</v>
      </c>
      <c r="D100" s="12" t="s">
        <v>15</v>
      </c>
      <c r="E100" s="12" t="s">
        <v>192</v>
      </c>
      <c r="F100" s="12"/>
      <c r="G100" s="14">
        <v>200000</v>
      </c>
      <c r="H100" s="14">
        <v>200000</v>
      </c>
      <c r="I100" s="14"/>
    </row>
    <row r="101" spans="1:9" ht="22.5">
      <c r="A101" s="6" t="s">
        <v>193</v>
      </c>
      <c r="B101" s="33">
        <v>992</v>
      </c>
      <c r="C101" s="12" t="s">
        <v>20</v>
      </c>
      <c r="D101" s="12" t="s">
        <v>15</v>
      </c>
      <c r="E101" s="12" t="s">
        <v>194</v>
      </c>
      <c r="F101" s="12"/>
      <c r="G101" s="14">
        <v>200000</v>
      </c>
      <c r="H101" s="14">
        <v>200000</v>
      </c>
      <c r="I101" s="14"/>
    </row>
    <row r="102" spans="1:9" ht="12.75">
      <c r="A102" s="6" t="s">
        <v>121</v>
      </c>
      <c r="B102" s="33">
        <v>992</v>
      </c>
      <c r="C102" s="12" t="s">
        <v>20</v>
      </c>
      <c r="D102" s="12" t="s">
        <v>15</v>
      </c>
      <c r="E102" s="12" t="s">
        <v>194</v>
      </c>
      <c r="F102" s="12" t="s">
        <v>80</v>
      </c>
      <c r="G102" s="14">
        <v>200000</v>
      </c>
      <c r="H102" s="14">
        <v>200000</v>
      </c>
      <c r="I102" s="14"/>
    </row>
    <row r="103" spans="1:9" ht="27.75" customHeight="1">
      <c r="A103" s="6" t="s">
        <v>203</v>
      </c>
      <c r="B103" s="33">
        <v>992</v>
      </c>
      <c r="C103" s="12" t="s">
        <v>20</v>
      </c>
      <c r="D103" s="12" t="s">
        <v>14</v>
      </c>
      <c r="E103" s="12"/>
      <c r="F103" s="12"/>
      <c r="G103" s="14">
        <f>G104</f>
        <v>-1501700</v>
      </c>
      <c r="H103" s="14">
        <f>H104</f>
        <v>-1501700</v>
      </c>
      <c r="I103" s="14"/>
    </row>
    <row r="104" spans="1:9" ht="12.75">
      <c r="A104" s="6" t="s">
        <v>41</v>
      </c>
      <c r="B104" s="12" t="s">
        <v>182</v>
      </c>
      <c r="C104" s="12" t="s">
        <v>20</v>
      </c>
      <c r="D104" s="12" t="s">
        <v>14</v>
      </c>
      <c r="E104" s="12" t="s">
        <v>128</v>
      </c>
      <c r="F104" s="12"/>
      <c r="G104" s="14">
        <v>-1501700</v>
      </c>
      <c r="H104" s="14">
        <v>-1501700</v>
      </c>
      <c r="I104" s="14"/>
    </row>
    <row r="105" spans="1:9" ht="90">
      <c r="A105" s="6" t="s">
        <v>176</v>
      </c>
      <c r="B105" s="12" t="s">
        <v>182</v>
      </c>
      <c r="C105" s="12" t="s">
        <v>20</v>
      </c>
      <c r="D105" s="12" t="s">
        <v>14</v>
      </c>
      <c r="E105" s="12" t="s">
        <v>168</v>
      </c>
      <c r="F105" s="12"/>
      <c r="G105" s="14">
        <v>-1501700</v>
      </c>
      <c r="H105" s="14">
        <v>-1501700</v>
      </c>
      <c r="I105" s="14"/>
    </row>
    <row r="106" spans="1:9" ht="12.75">
      <c r="A106" s="6" t="s">
        <v>177</v>
      </c>
      <c r="B106" s="12" t="s">
        <v>182</v>
      </c>
      <c r="C106" s="12" t="s">
        <v>20</v>
      </c>
      <c r="D106" s="12" t="s">
        <v>14</v>
      </c>
      <c r="E106" s="12" t="s">
        <v>168</v>
      </c>
      <c r="F106" s="12" t="s">
        <v>169</v>
      </c>
      <c r="G106" s="14">
        <v>-1501700</v>
      </c>
      <c r="H106" s="14">
        <v>-1501700</v>
      </c>
      <c r="I106" s="14"/>
    </row>
    <row r="107" spans="1:9" ht="12.75">
      <c r="A107" s="6" t="s">
        <v>201</v>
      </c>
      <c r="B107" s="12" t="s">
        <v>182</v>
      </c>
      <c r="C107" s="12" t="s">
        <v>20</v>
      </c>
      <c r="D107" s="12" t="s">
        <v>13</v>
      </c>
      <c r="E107" s="12"/>
      <c r="F107" s="12"/>
      <c r="G107" s="14">
        <v>1950814.6</v>
      </c>
      <c r="H107" s="14">
        <v>1950814.6</v>
      </c>
      <c r="I107" s="14"/>
    </row>
    <row r="108" spans="1:9" ht="22.5">
      <c r="A108" s="6" t="s">
        <v>178</v>
      </c>
      <c r="B108" s="12" t="s">
        <v>182</v>
      </c>
      <c r="C108" s="12" t="s">
        <v>20</v>
      </c>
      <c r="D108" s="12" t="s">
        <v>13</v>
      </c>
      <c r="E108" s="12" t="s">
        <v>170</v>
      </c>
      <c r="F108" s="12"/>
      <c r="G108" s="14">
        <v>1950814.6</v>
      </c>
      <c r="H108" s="14">
        <v>1950814.6</v>
      </c>
      <c r="I108" s="14"/>
    </row>
    <row r="109" spans="1:9" ht="22.5">
      <c r="A109" s="6" t="s">
        <v>199</v>
      </c>
      <c r="B109" s="12" t="s">
        <v>182</v>
      </c>
      <c r="C109" s="12" t="s">
        <v>20</v>
      </c>
      <c r="D109" s="12" t="s">
        <v>15</v>
      </c>
      <c r="E109" s="12" t="s">
        <v>170</v>
      </c>
      <c r="F109" s="12" t="s">
        <v>171</v>
      </c>
      <c r="G109" s="14">
        <v>1950814.6</v>
      </c>
      <c r="H109" s="14">
        <v>1950814.6</v>
      </c>
      <c r="I109" s="14"/>
    </row>
    <row r="110" spans="1:9" s="29" customFormat="1" ht="12.75">
      <c r="A110" s="3" t="s">
        <v>56</v>
      </c>
      <c r="B110" s="3"/>
      <c r="C110" s="12"/>
      <c r="D110" s="12"/>
      <c r="E110" s="12"/>
      <c r="F110" s="12"/>
      <c r="G110" s="14">
        <f>G17+G35+G30+G57+G81</f>
        <v>-435752.2099999995</v>
      </c>
      <c r="H110" s="14">
        <f>H17+H30+H35+H57+H81</f>
        <v>232699.2000000002</v>
      </c>
      <c r="I110" s="14">
        <f>I57</f>
        <v>-668451.41</v>
      </c>
    </row>
    <row r="111" spans="1:9" s="29" customFormat="1" ht="12.75">
      <c r="A111" s="26"/>
      <c r="B111" s="34"/>
      <c r="C111" s="27"/>
      <c r="D111" s="27" t="s">
        <v>0</v>
      </c>
      <c r="E111" s="27"/>
      <c r="F111" s="27"/>
      <c r="G111" s="28"/>
      <c r="H111" s="28"/>
      <c r="I111" s="28"/>
    </row>
    <row r="112" spans="1:9" s="29" customFormat="1" ht="12.75">
      <c r="A112" s="26"/>
      <c r="B112" s="34"/>
      <c r="C112" s="27"/>
      <c r="D112" s="27"/>
      <c r="E112" s="27"/>
      <c r="F112" s="27"/>
      <c r="G112" s="28"/>
      <c r="H112" s="28"/>
      <c r="I112" s="28"/>
    </row>
    <row r="113" spans="1:9" s="29" customFormat="1" ht="12.75">
      <c r="A113" s="26"/>
      <c r="B113" s="34"/>
      <c r="C113" s="27"/>
      <c r="D113" s="27"/>
      <c r="E113" s="27"/>
      <c r="F113" s="27"/>
      <c r="G113" s="28"/>
      <c r="H113" s="28"/>
      <c r="I113" s="28"/>
    </row>
    <row r="114" spans="1:9" s="29" customFormat="1" ht="12.75">
      <c r="A114" s="26"/>
      <c r="B114" s="34"/>
      <c r="C114" s="27"/>
      <c r="D114" s="27"/>
      <c r="E114" s="27"/>
      <c r="F114" s="27"/>
      <c r="G114" s="28"/>
      <c r="H114" s="28"/>
      <c r="I114" s="28"/>
    </row>
    <row r="115" spans="1:9" s="29" customFormat="1" ht="12.75">
      <c r="A115" s="26"/>
      <c r="B115" s="34"/>
      <c r="C115" s="27"/>
      <c r="D115" s="27"/>
      <c r="E115" s="27"/>
      <c r="F115" s="27"/>
      <c r="G115" s="28"/>
      <c r="H115" s="28"/>
      <c r="I115" s="28"/>
    </row>
    <row r="116" spans="1:9" s="29" customFormat="1" ht="12.75">
      <c r="A116" s="26"/>
      <c r="B116" s="34"/>
      <c r="C116" s="27"/>
      <c r="D116" s="27"/>
      <c r="E116" s="27"/>
      <c r="F116" s="27"/>
      <c r="G116" s="28"/>
      <c r="H116" s="28"/>
      <c r="I116" s="28"/>
    </row>
    <row r="117" spans="1:9" s="29" customFormat="1" ht="12.75">
      <c r="A117" s="26"/>
      <c r="B117" s="34"/>
      <c r="C117" s="27"/>
      <c r="D117" s="27"/>
      <c r="E117" s="27"/>
      <c r="F117" s="27"/>
      <c r="G117" s="28"/>
      <c r="H117" s="28"/>
      <c r="I117" s="28"/>
    </row>
    <row r="120" ht="12.75">
      <c r="H120" s="20" t="s">
        <v>0</v>
      </c>
    </row>
  </sheetData>
  <mergeCells count="18">
    <mergeCell ref="A10:I10"/>
    <mergeCell ref="G14:G15"/>
    <mergeCell ref="H14:I14"/>
    <mergeCell ref="E13:E15"/>
    <mergeCell ref="F13:F15"/>
    <mergeCell ref="G13:I13"/>
    <mergeCell ref="A13:A15"/>
    <mergeCell ref="B13:B15"/>
    <mergeCell ref="C13:C15"/>
    <mergeCell ref="D13:D15"/>
    <mergeCell ref="E1:I1"/>
    <mergeCell ref="E2:I2"/>
    <mergeCell ref="E3:I3"/>
    <mergeCell ref="E4:I4"/>
    <mergeCell ref="E5:I5"/>
    <mergeCell ref="A7:I7"/>
    <mergeCell ref="A8:I8"/>
    <mergeCell ref="A9:I9"/>
  </mergeCells>
  <printOptions/>
  <pageMargins left="0.63" right="0.21" top="0.31" bottom="0.3" header="0.27" footer="0.26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D21"/>
  <sheetViews>
    <sheetView workbookViewId="0" topLeftCell="A1">
      <selection activeCell="E16" sqref="E16"/>
    </sheetView>
  </sheetViews>
  <sheetFormatPr defaultColWidth="9.140625" defaultRowHeight="12.75"/>
  <cols>
    <col min="1" max="1" width="41.421875" style="0" customWidth="1"/>
    <col min="2" max="2" width="16.421875" style="0" customWidth="1"/>
    <col min="3" max="3" width="15.8515625" style="0" customWidth="1"/>
    <col min="4" max="4" width="17.00390625" style="0" customWidth="1"/>
  </cols>
  <sheetData>
    <row r="1" spans="1:4" ht="12.75">
      <c r="A1" s="133" t="s">
        <v>89</v>
      </c>
      <c r="B1" s="133"/>
      <c r="C1" s="133"/>
      <c r="D1" s="133"/>
    </row>
    <row r="2" spans="1:4" ht="12.75">
      <c r="A2" s="133" t="s">
        <v>1</v>
      </c>
      <c r="B2" s="133"/>
      <c r="C2" s="133"/>
      <c r="D2" s="133"/>
    </row>
    <row r="3" spans="1:4" ht="12.75">
      <c r="A3" s="133" t="s">
        <v>213</v>
      </c>
      <c r="B3" s="133"/>
      <c r="C3" s="133"/>
      <c r="D3" s="133"/>
    </row>
    <row r="4" spans="1:4" ht="12.75">
      <c r="A4" s="133" t="s">
        <v>96</v>
      </c>
      <c r="B4" s="133"/>
      <c r="C4" s="133"/>
      <c r="D4" s="133"/>
    </row>
    <row r="5" spans="1:4" ht="12.75">
      <c r="A5" s="133" t="s">
        <v>78</v>
      </c>
      <c r="B5" s="133"/>
      <c r="C5" s="133"/>
      <c r="D5" s="133"/>
    </row>
    <row r="6" spans="3:4" ht="12.75">
      <c r="C6" s="158"/>
      <c r="D6" s="158"/>
    </row>
    <row r="7" spans="1:4" ht="12.75">
      <c r="A7" s="157" t="s">
        <v>69</v>
      </c>
      <c r="B7" s="157"/>
      <c r="C7" s="157"/>
      <c r="D7" s="157"/>
    </row>
    <row r="8" spans="1:4" ht="12.75">
      <c r="A8" s="157" t="s">
        <v>90</v>
      </c>
      <c r="B8" s="157"/>
      <c r="C8" s="157"/>
      <c r="D8" s="157"/>
    </row>
    <row r="9" spans="1:4" ht="12.75">
      <c r="A9" s="46"/>
      <c r="B9" s="46"/>
      <c r="C9" s="46"/>
      <c r="D9" s="46"/>
    </row>
    <row r="10" spans="1:4" ht="12.75">
      <c r="A10" s="46"/>
      <c r="B10" s="46"/>
      <c r="C10" s="46"/>
      <c r="D10" s="48" t="s">
        <v>11</v>
      </c>
    </row>
    <row r="11" spans="1:4" ht="12.75">
      <c r="A11" s="47" t="s">
        <v>70</v>
      </c>
      <c r="B11" s="47"/>
      <c r="C11" s="46"/>
      <c r="D11" s="50">
        <v>200000</v>
      </c>
    </row>
    <row r="12" spans="1:4" ht="12.75">
      <c r="A12" s="47" t="s">
        <v>66</v>
      </c>
      <c r="B12" s="47"/>
      <c r="C12" s="46"/>
      <c r="D12" s="48"/>
    </row>
    <row r="13" spans="1:4" ht="12.75">
      <c r="A13" s="87" t="s">
        <v>120</v>
      </c>
      <c r="B13" s="46"/>
      <c r="C13" s="46"/>
      <c r="D13" s="81">
        <v>200000</v>
      </c>
    </row>
    <row r="15" spans="1:4" ht="67.5" customHeight="1">
      <c r="A15" s="45" t="s">
        <v>68</v>
      </c>
      <c r="B15" s="45" t="s">
        <v>112</v>
      </c>
      <c r="C15" s="45" t="s">
        <v>74</v>
      </c>
      <c r="D15" s="45" t="s">
        <v>67</v>
      </c>
    </row>
    <row r="16" spans="1:4" ht="12.75">
      <c r="A16" s="79" t="s">
        <v>119</v>
      </c>
      <c r="B16" s="53">
        <v>1020102</v>
      </c>
      <c r="C16" s="94">
        <v>200000</v>
      </c>
      <c r="D16" s="48"/>
    </row>
    <row r="17" spans="1:4" s="67" customFormat="1" ht="12.75">
      <c r="A17" s="80" t="s">
        <v>66</v>
      </c>
      <c r="B17" s="80"/>
      <c r="C17" s="81"/>
      <c r="D17" s="82"/>
    </row>
    <row r="18" spans="1:4" s="71" customFormat="1" ht="12.75">
      <c r="A18" s="83" t="s">
        <v>111</v>
      </c>
      <c r="B18" s="86">
        <v>5230100</v>
      </c>
      <c r="C18" s="72">
        <v>200000</v>
      </c>
      <c r="D18" s="84"/>
    </row>
    <row r="19" spans="1:3" s="23" customFormat="1" ht="12.75">
      <c r="A19" s="64" t="s">
        <v>189</v>
      </c>
      <c r="C19" s="49"/>
    </row>
    <row r="20" spans="1:4" ht="12.75">
      <c r="A20" s="85" t="s">
        <v>190</v>
      </c>
      <c r="B20" s="67">
        <v>5230100</v>
      </c>
      <c r="C20" s="81">
        <v>200000</v>
      </c>
      <c r="D20" s="82" t="s">
        <v>76</v>
      </c>
    </row>
    <row r="21" spans="1:4" ht="12.75">
      <c r="A21" s="51"/>
      <c r="B21" s="51"/>
      <c r="C21" s="52"/>
      <c r="D21" s="40"/>
    </row>
  </sheetData>
  <mergeCells count="8">
    <mergeCell ref="A1:D1"/>
    <mergeCell ref="A2:D2"/>
    <mergeCell ref="A3:D3"/>
    <mergeCell ref="A4:D4"/>
    <mergeCell ref="A5:D5"/>
    <mergeCell ref="A7:D7"/>
    <mergeCell ref="A8:D8"/>
    <mergeCell ref="C6:D6"/>
  </mergeCells>
  <printOptions/>
  <pageMargins left="0.75" right="0.37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24" sqref="D24"/>
    </sheetView>
  </sheetViews>
  <sheetFormatPr defaultColWidth="9.140625" defaultRowHeight="12.75"/>
  <cols>
    <col min="1" max="1" width="5.28125" style="0" customWidth="1"/>
    <col min="2" max="2" width="54.57421875" style="0" customWidth="1"/>
    <col min="3" max="3" width="27.140625" style="0" customWidth="1"/>
  </cols>
  <sheetData>
    <row r="1" spans="1:3" ht="12.75">
      <c r="A1" s="133" t="s">
        <v>97</v>
      </c>
      <c r="B1" s="133"/>
      <c r="C1" s="133"/>
    </row>
    <row r="2" spans="1:3" ht="12.75">
      <c r="A2" s="133" t="s">
        <v>1</v>
      </c>
      <c r="B2" s="133"/>
      <c r="C2" s="133"/>
    </row>
    <row r="3" spans="1:3" ht="12.75">
      <c r="A3" s="133" t="s">
        <v>211</v>
      </c>
      <c r="B3" s="133"/>
      <c r="C3" s="133"/>
    </row>
    <row r="4" spans="1:3" ht="12.75">
      <c r="A4" s="133" t="s">
        <v>96</v>
      </c>
      <c r="B4" s="133"/>
      <c r="C4" s="133"/>
    </row>
    <row r="5" spans="1:3" ht="12.75">
      <c r="A5" s="133" t="s">
        <v>78</v>
      </c>
      <c r="B5" s="133"/>
      <c r="C5" s="133"/>
    </row>
    <row r="7" spans="1:3" ht="12.75">
      <c r="A7" s="159" t="s">
        <v>101</v>
      </c>
      <c r="B7" s="159"/>
      <c r="C7" s="159"/>
    </row>
    <row r="8" spans="1:3" ht="27.75" customHeight="1">
      <c r="A8" s="160" t="s">
        <v>205</v>
      </c>
      <c r="B8" s="160"/>
      <c r="C8" s="160"/>
    </row>
    <row r="9" ht="12.75">
      <c r="G9" t="s">
        <v>0</v>
      </c>
    </row>
    <row r="10" ht="12.75">
      <c r="C10" s="2" t="s">
        <v>11</v>
      </c>
    </row>
    <row r="12" spans="1:3" ht="25.5">
      <c r="A12" s="68" t="s">
        <v>102</v>
      </c>
      <c r="B12" s="69" t="s">
        <v>103</v>
      </c>
      <c r="C12" s="70" t="s">
        <v>204</v>
      </c>
    </row>
    <row r="13" spans="1:3" ht="17.25" customHeight="1">
      <c r="A13">
        <v>1</v>
      </c>
      <c r="B13" t="s">
        <v>116</v>
      </c>
      <c r="C13" s="65">
        <v>376668.8</v>
      </c>
    </row>
    <row r="14" spans="1:3" ht="17.25" customHeight="1">
      <c r="A14">
        <v>2</v>
      </c>
      <c r="B14" t="s">
        <v>117</v>
      </c>
      <c r="C14" s="65">
        <v>5689.2</v>
      </c>
    </row>
    <row r="15" spans="1:3" ht="17.25" customHeight="1">
      <c r="A15">
        <v>3</v>
      </c>
      <c r="B15" t="s">
        <v>133</v>
      </c>
      <c r="C15" s="65">
        <v>-144816</v>
      </c>
    </row>
    <row r="16" spans="1:3" ht="17.25" customHeight="1">
      <c r="A16">
        <v>4</v>
      </c>
      <c r="B16" t="s">
        <v>134</v>
      </c>
      <c r="C16" s="65">
        <v>-93096</v>
      </c>
    </row>
    <row r="17" spans="1:3" ht="17.25" customHeight="1">
      <c r="A17">
        <v>5</v>
      </c>
      <c r="B17" t="s">
        <v>113</v>
      </c>
      <c r="C17" s="65">
        <v>-341352</v>
      </c>
    </row>
    <row r="18" spans="1:3" ht="17.25" customHeight="1">
      <c r="A18">
        <v>6</v>
      </c>
      <c r="B18" t="s">
        <v>135</v>
      </c>
      <c r="C18" s="65">
        <v>-196536</v>
      </c>
    </row>
    <row r="19" spans="1:3" ht="17.25" customHeight="1">
      <c r="A19">
        <v>7</v>
      </c>
      <c r="B19" t="s">
        <v>118</v>
      </c>
      <c r="C19" s="65">
        <v>-217224</v>
      </c>
    </row>
    <row r="20" spans="1:3" ht="17.25" customHeight="1">
      <c r="A20">
        <v>8</v>
      </c>
      <c r="B20" t="s">
        <v>136</v>
      </c>
      <c r="C20" s="65">
        <v>-93096</v>
      </c>
    </row>
    <row r="21" spans="1:3" ht="17.25" customHeight="1">
      <c r="A21">
        <v>9</v>
      </c>
      <c r="B21" t="s">
        <v>137</v>
      </c>
      <c r="C21" s="65">
        <v>-186192</v>
      </c>
    </row>
    <row r="22" spans="1:3" ht="17.25" customHeight="1">
      <c r="A22">
        <v>10</v>
      </c>
      <c r="B22" t="s">
        <v>139</v>
      </c>
      <c r="C22" s="65">
        <v>-165504</v>
      </c>
    </row>
    <row r="23" spans="1:3" ht="17.25" customHeight="1">
      <c r="A23">
        <v>11</v>
      </c>
      <c r="B23" t="s">
        <v>114</v>
      </c>
      <c r="C23" s="65">
        <v>-231447</v>
      </c>
    </row>
    <row r="24" spans="1:3" ht="17.25" customHeight="1">
      <c r="A24">
        <v>12</v>
      </c>
      <c r="B24" t="s">
        <v>141</v>
      </c>
      <c r="C24" s="65">
        <v>-334887</v>
      </c>
    </row>
    <row r="25" spans="1:3" ht="17.25" customHeight="1">
      <c r="A25">
        <v>13</v>
      </c>
      <c r="B25" t="s">
        <v>142</v>
      </c>
      <c r="C25" s="65">
        <v>-258600</v>
      </c>
    </row>
    <row r="26" spans="1:3" ht="17.25" customHeight="1">
      <c r="A26">
        <v>14</v>
      </c>
      <c r="B26" t="s">
        <v>115</v>
      </c>
      <c r="C26" s="65">
        <v>-72408</v>
      </c>
    </row>
    <row r="27" spans="2:3" ht="17.25" customHeight="1">
      <c r="B27" s="40" t="s">
        <v>56</v>
      </c>
      <c r="C27" s="65">
        <f>SUM(C13:C26)</f>
        <v>-1952800</v>
      </c>
    </row>
    <row r="29" ht="12.75">
      <c r="F29" t="s">
        <v>0</v>
      </c>
    </row>
  </sheetData>
  <mergeCells count="7">
    <mergeCell ref="A5:C5"/>
    <mergeCell ref="A7:C7"/>
    <mergeCell ref="A8:C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3" sqref="A3:C3"/>
    </sheetView>
  </sheetViews>
  <sheetFormatPr defaultColWidth="9.140625" defaultRowHeight="12.75"/>
  <cols>
    <col min="1" max="1" width="5.28125" style="0" customWidth="1"/>
    <col min="2" max="2" width="54.57421875" style="0" customWidth="1"/>
    <col min="3" max="3" width="27.140625" style="0" customWidth="1"/>
  </cols>
  <sheetData>
    <row r="1" spans="1:3" ht="12.75">
      <c r="A1" s="133" t="s">
        <v>104</v>
      </c>
      <c r="B1" s="133"/>
      <c r="C1" s="133"/>
    </row>
    <row r="2" spans="1:3" ht="12.75">
      <c r="A2" s="133" t="s">
        <v>1</v>
      </c>
      <c r="B2" s="133"/>
      <c r="C2" s="133"/>
    </row>
    <row r="3" spans="1:3" ht="12.75">
      <c r="A3" s="133" t="s">
        <v>214</v>
      </c>
      <c r="B3" s="133"/>
      <c r="C3" s="133"/>
    </row>
    <row r="4" spans="1:3" ht="12.75">
      <c r="A4" s="133" t="s">
        <v>96</v>
      </c>
      <c r="B4" s="133"/>
      <c r="C4" s="133"/>
    </row>
    <row r="5" spans="1:3" ht="12.75">
      <c r="A5" s="133" t="s">
        <v>78</v>
      </c>
      <c r="B5" s="133"/>
      <c r="C5" s="133"/>
    </row>
    <row r="7" spans="1:3" ht="12.75">
      <c r="A7" s="159" t="s">
        <v>101</v>
      </c>
      <c r="B7" s="159"/>
      <c r="C7" s="159"/>
    </row>
    <row r="8" spans="1:3" ht="29.25" customHeight="1">
      <c r="A8" s="160" t="s">
        <v>206</v>
      </c>
      <c r="B8" s="160"/>
      <c r="C8" s="160"/>
    </row>
    <row r="9" ht="12.75">
      <c r="G9" t="s">
        <v>0</v>
      </c>
    </row>
    <row r="10" ht="12.75">
      <c r="C10" s="2" t="s">
        <v>11</v>
      </c>
    </row>
    <row r="12" spans="1:3" ht="25.5">
      <c r="A12" s="68" t="s">
        <v>102</v>
      </c>
      <c r="B12" s="69" t="s">
        <v>103</v>
      </c>
      <c r="C12" s="70" t="s">
        <v>207</v>
      </c>
    </row>
    <row r="13" spans="1:3" ht="17.25" customHeight="1">
      <c r="A13">
        <v>1</v>
      </c>
      <c r="B13" t="s">
        <v>134</v>
      </c>
      <c r="C13" s="65">
        <v>98360.4</v>
      </c>
    </row>
    <row r="14" spans="1:3" ht="17.25" customHeight="1">
      <c r="A14">
        <v>2</v>
      </c>
      <c r="B14" t="s">
        <v>133</v>
      </c>
      <c r="C14" s="65">
        <v>81967</v>
      </c>
    </row>
    <row r="15" spans="1:3" ht="17.25" customHeight="1">
      <c r="A15">
        <v>3</v>
      </c>
      <c r="B15" t="s">
        <v>113</v>
      </c>
      <c r="C15" s="65">
        <v>65573.6</v>
      </c>
    </row>
    <row r="16" spans="1:3" ht="17.25" customHeight="1">
      <c r="A16">
        <v>4</v>
      </c>
      <c r="B16" t="s">
        <v>209</v>
      </c>
      <c r="C16" s="65">
        <v>147540.6</v>
      </c>
    </row>
    <row r="17" spans="1:3" ht="17.25" customHeight="1">
      <c r="A17">
        <v>5</v>
      </c>
      <c r="B17" t="s">
        <v>118</v>
      </c>
      <c r="C17" s="65">
        <v>98360.4</v>
      </c>
    </row>
    <row r="18" spans="1:3" ht="17.25" customHeight="1">
      <c r="A18">
        <v>6</v>
      </c>
      <c r="B18" t="s">
        <v>138</v>
      </c>
      <c r="C18" s="65">
        <v>49180.2</v>
      </c>
    </row>
    <row r="19" spans="1:3" ht="17.25" customHeight="1">
      <c r="A19">
        <v>7</v>
      </c>
      <c r="B19" t="s">
        <v>137</v>
      </c>
      <c r="C19" s="65">
        <v>94209.94</v>
      </c>
    </row>
    <row r="20" spans="1:3" ht="12.75">
      <c r="A20">
        <v>8</v>
      </c>
      <c r="B20" t="s">
        <v>140</v>
      </c>
      <c r="C20" s="65">
        <v>213114.2</v>
      </c>
    </row>
    <row r="21" spans="1:3" ht="12.75">
      <c r="A21">
        <v>9</v>
      </c>
      <c r="B21" t="s">
        <v>136</v>
      </c>
      <c r="C21" s="40">
        <v>137704.4</v>
      </c>
    </row>
    <row r="22" spans="1:3" ht="12.75">
      <c r="A22">
        <v>10</v>
      </c>
      <c r="B22" t="s">
        <v>139</v>
      </c>
      <c r="C22" s="65">
        <v>65573.6</v>
      </c>
    </row>
    <row r="23" spans="1:3" ht="12.75">
      <c r="A23">
        <v>11</v>
      </c>
      <c r="B23" t="s">
        <v>114</v>
      </c>
      <c r="C23" s="65">
        <v>73223.84</v>
      </c>
    </row>
    <row r="24" spans="1:3" ht="12.75">
      <c r="A24">
        <v>12</v>
      </c>
      <c r="B24" t="s">
        <v>141</v>
      </c>
      <c r="C24" s="65">
        <v>81967</v>
      </c>
    </row>
    <row r="25" spans="1:3" ht="12.75">
      <c r="A25">
        <v>13</v>
      </c>
      <c r="B25" t="s">
        <v>142</v>
      </c>
      <c r="C25" s="65">
        <v>98360.4</v>
      </c>
    </row>
    <row r="26" spans="1:3" ht="12.75">
      <c r="A26">
        <v>14</v>
      </c>
      <c r="B26" t="s">
        <v>115</v>
      </c>
      <c r="C26" s="65">
        <v>49180.2</v>
      </c>
    </row>
    <row r="27" spans="1:3" ht="12.75">
      <c r="A27">
        <v>15</v>
      </c>
      <c r="B27" t="s">
        <v>143</v>
      </c>
      <c r="C27" s="65">
        <v>81967</v>
      </c>
    </row>
    <row r="28" spans="1:3" ht="12.75">
      <c r="A28">
        <v>16</v>
      </c>
      <c r="B28" t="s">
        <v>117</v>
      </c>
      <c r="C28" s="65">
        <v>131147.2</v>
      </c>
    </row>
    <row r="29" spans="1:3" ht="12.75">
      <c r="A29">
        <v>17</v>
      </c>
      <c r="B29" t="s">
        <v>116</v>
      </c>
      <c r="C29" s="65">
        <v>383384.62</v>
      </c>
    </row>
    <row r="30" spans="2:3" ht="12.75">
      <c r="B30" s="40" t="s">
        <v>56</v>
      </c>
      <c r="C30" s="65">
        <f>SUM(C13:C29)</f>
        <v>1950814.5999999996</v>
      </c>
    </row>
  </sheetData>
  <mergeCells count="7">
    <mergeCell ref="A5:C5"/>
    <mergeCell ref="A7:C7"/>
    <mergeCell ref="A8:C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12" sqref="D12"/>
    </sheetView>
  </sheetViews>
  <sheetFormatPr defaultColWidth="9.140625" defaultRowHeight="12.75"/>
  <cols>
    <col min="1" max="1" width="5.28125" style="0" customWidth="1"/>
    <col min="2" max="2" width="54.57421875" style="0" customWidth="1"/>
    <col min="3" max="3" width="27.00390625" style="0" customWidth="1"/>
  </cols>
  <sheetData>
    <row r="1" spans="1:3" ht="12.75">
      <c r="A1" s="133" t="s">
        <v>105</v>
      </c>
      <c r="B1" s="133"/>
      <c r="C1" s="133"/>
    </row>
    <row r="2" spans="1:3" ht="12.75">
      <c r="A2" s="133" t="s">
        <v>1</v>
      </c>
      <c r="B2" s="133"/>
      <c r="C2" s="133"/>
    </row>
    <row r="3" spans="1:3" ht="12.75">
      <c r="A3" s="133" t="s">
        <v>215</v>
      </c>
      <c r="B3" s="133"/>
      <c r="C3" s="133"/>
    </row>
    <row r="4" spans="1:3" ht="12.75">
      <c r="A4" s="133" t="s">
        <v>96</v>
      </c>
      <c r="B4" s="133"/>
      <c r="C4" s="133"/>
    </row>
    <row r="5" spans="1:3" ht="12.75">
      <c r="A5" s="133" t="s">
        <v>78</v>
      </c>
      <c r="B5" s="133"/>
      <c r="C5" s="133"/>
    </row>
    <row r="7" spans="1:3" ht="12.75">
      <c r="A7" s="159" t="s">
        <v>101</v>
      </c>
      <c r="B7" s="159"/>
      <c r="C7" s="159"/>
    </row>
    <row r="8" spans="1:3" ht="63.75" customHeight="1">
      <c r="A8" s="160" t="s">
        <v>208</v>
      </c>
      <c r="B8" s="160"/>
      <c r="C8" s="160"/>
    </row>
    <row r="10" ht="12.75">
      <c r="C10" s="2" t="s">
        <v>11</v>
      </c>
    </row>
    <row r="12" spans="1:3" ht="25.5">
      <c r="A12" s="68" t="s">
        <v>102</v>
      </c>
      <c r="B12" s="69" t="s">
        <v>103</v>
      </c>
      <c r="C12" s="70" t="s">
        <v>63</v>
      </c>
    </row>
    <row r="13" spans="1:3" ht="12.75">
      <c r="A13">
        <v>1</v>
      </c>
      <c r="B13" t="s">
        <v>136</v>
      </c>
      <c r="C13" s="65">
        <v>-375425</v>
      </c>
    </row>
    <row r="14" spans="1:3" ht="12.75">
      <c r="A14">
        <v>2</v>
      </c>
      <c r="B14" t="s">
        <v>114</v>
      </c>
      <c r="C14" s="65">
        <v>-375425</v>
      </c>
    </row>
    <row r="15" spans="1:3" ht="12.75">
      <c r="A15">
        <v>3</v>
      </c>
      <c r="B15" t="s">
        <v>135</v>
      </c>
      <c r="C15" s="65">
        <v>-375425</v>
      </c>
    </row>
    <row r="16" spans="1:3" ht="12.75">
      <c r="A16">
        <v>4</v>
      </c>
      <c r="B16" t="s">
        <v>116</v>
      </c>
      <c r="C16" s="65">
        <v>-375425</v>
      </c>
    </row>
    <row r="17" spans="2:3" ht="12.75">
      <c r="B17" s="40" t="s">
        <v>56</v>
      </c>
      <c r="C17" s="65">
        <f>SUM(C13:C16)</f>
        <v>-1501700</v>
      </c>
    </row>
  </sheetData>
  <mergeCells count="7">
    <mergeCell ref="A5:C5"/>
    <mergeCell ref="A7:C7"/>
    <mergeCell ref="A8:C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7" sqref="D7"/>
    </sheetView>
  </sheetViews>
  <sheetFormatPr defaultColWidth="9.140625" defaultRowHeight="12.75"/>
  <cols>
    <col min="1" max="1" width="5.28125" style="0" customWidth="1"/>
    <col min="2" max="2" width="54.57421875" style="0" customWidth="1"/>
    <col min="3" max="3" width="27.00390625" style="0" customWidth="1"/>
  </cols>
  <sheetData>
    <row r="1" spans="1:3" ht="12.75">
      <c r="A1" s="133" t="s">
        <v>216</v>
      </c>
      <c r="B1" s="133"/>
      <c r="C1" s="133"/>
    </row>
    <row r="2" spans="1:3" ht="12.75">
      <c r="A2" s="133" t="s">
        <v>1</v>
      </c>
      <c r="B2" s="133"/>
      <c r="C2" s="133"/>
    </row>
    <row r="3" spans="1:3" ht="12.75">
      <c r="A3" s="133" t="s">
        <v>212</v>
      </c>
      <c r="B3" s="133"/>
      <c r="C3" s="133"/>
    </row>
    <row r="4" spans="1:3" ht="12.75">
      <c r="A4" s="133" t="s">
        <v>96</v>
      </c>
      <c r="B4" s="133"/>
      <c r="C4" s="133"/>
    </row>
    <row r="5" spans="1:3" ht="12.75">
      <c r="A5" s="133" t="s">
        <v>78</v>
      </c>
      <c r="B5" s="133"/>
      <c r="C5" s="133"/>
    </row>
    <row r="7" spans="1:3" ht="12.75">
      <c r="A7" s="159" t="s">
        <v>101</v>
      </c>
      <c r="B7" s="159"/>
      <c r="C7" s="159"/>
    </row>
    <row r="8" spans="1:3" ht="50.25" customHeight="1">
      <c r="A8" s="160" t="s">
        <v>217</v>
      </c>
      <c r="B8" s="160"/>
      <c r="C8" s="160"/>
    </row>
    <row r="10" ht="12.75">
      <c r="C10" s="2" t="s">
        <v>11</v>
      </c>
    </row>
    <row r="12" spans="1:3" ht="25.5">
      <c r="A12" s="68" t="s">
        <v>102</v>
      </c>
      <c r="B12" s="69" t="s">
        <v>103</v>
      </c>
      <c r="C12" s="70" t="s">
        <v>63</v>
      </c>
    </row>
    <row r="13" spans="1:3" ht="12.75">
      <c r="A13" t="s">
        <v>218</v>
      </c>
      <c r="B13" t="s">
        <v>141</v>
      </c>
      <c r="C13" s="65">
        <v>-50</v>
      </c>
    </row>
    <row r="14" spans="2:3" ht="12.75">
      <c r="B14" s="40" t="s">
        <v>56</v>
      </c>
      <c r="C14" s="65">
        <f>SUM(C13:C13)</f>
        <v>-50</v>
      </c>
    </row>
  </sheetData>
  <mergeCells count="7">
    <mergeCell ref="A5:C5"/>
    <mergeCell ref="A7:C7"/>
    <mergeCell ref="A8:C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INFO4</cp:lastModifiedBy>
  <cp:lastPrinted>2009-08-24T10:43:28Z</cp:lastPrinted>
  <dcterms:created xsi:type="dcterms:W3CDTF">1996-10-08T23:32:33Z</dcterms:created>
  <dcterms:modified xsi:type="dcterms:W3CDTF">2009-08-26T10:08:10Z</dcterms:modified>
  <cp:category/>
  <cp:version/>
  <cp:contentType/>
  <cp:contentStatus/>
</cp:coreProperties>
</file>