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65" windowWidth="14400" windowHeight="91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<sst xmlns="http://schemas.openxmlformats.org/spreadsheetml/2006/main" count="60" uniqueCount="44">
  <si>
    <t>Исполнение консолидированного бюджета Чувашской Республики на 1 октября 2007 г.</t>
  </si>
  <si>
    <t>(рублей)</t>
  </si>
  <si>
    <t>№ п/п</t>
  </si>
  <si>
    <t>Наименование муниципальных образований</t>
  </si>
  <si>
    <t>Доходы - всего</t>
  </si>
  <si>
    <t>в том числе</t>
  </si>
  <si>
    <t>Расходы - всего</t>
  </si>
  <si>
    <t>Налоговые и неналоговые доходы</t>
  </si>
  <si>
    <t xml:space="preserve">Безвозмездные поступления </t>
  </si>
  <si>
    <t xml:space="preserve">из них дотация на выравнивание уровня бюджетной обеспеченности </t>
  </si>
  <si>
    <t>Доходы от предпринимательской и иной приносящей доход деятельности</t>
  </si>
  <si>
    <t>Назначено на год</t>
  </si>
  <si>
    <t>Исполнено</t>
  </si>
  <si>
    <t>%</t>
  </si>
  <si>
    <t>Назначено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</si>
  <si>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</si>
  <si>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</si>
  <si>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</si>
  <si>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</si>
  <si>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</si>
  <si>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</si>
  <si>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</si>
  <si>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</si>
  <si>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</si>
  <si>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</si>
  <si>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</si>
  <si>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</si>
  <si>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</si>
  <si>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</si>
  <si>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</si>
  <si>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</si>
  <si>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</si>
  <si>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</si>
  <si>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</si>
  <si>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</si>
  <si>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</si>
  <si>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</si>
  <si>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</si>
  <si>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</si>
  <si>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</si>
  <si>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</si>
  <si>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Итого по районам и городам</t>
  </si>
  <si>
    <t>Консолидированный бюджет ЧР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</si>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</sst>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b/>
      <sz val="12"/>
      <name val="Times New Roman Cyr"/>
      <family val="1"/>
    </font>
    <font>
      <sz val="10"/>
      <name val="Arial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5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3" fontId="4" fillId="0" borderId="0" xfId="17" applyNumberFormat="1" applyFont="1" applyFill="1" applyAlignment="1">
      <alignment vertical="center" wrapText="1"/>
      <protection/>
    </xf>
    <xf numFmtId="164" fontId="4" fillId="0" borderId="0" xfId="17" applyNumberFormat="1" applyFont="1" applyFill="1" applyAlignment="1">
      <alignment vertical="center" wrapText="1"/>
      <protection/>
    </xf>
    <xf numFmtId="164" fontId="5" fillId="0" borderId="0" xfId="17" applyNumberFormat="1" applyFont="1" applyFill="1" applyAlignment="1">
      <alignment vertical="center" wrapText="1"/>
      <protection/>
    </xf>
    <xf numFmtId="165" fontId="4" fillId="0" borderId="0" xfId="17" applyNumberFormat="1" applyFont="1" applyFill="1" applyAlignment="1">
      <alignment vertical="center" wrapText="1"/>
      <protection/>
    </xf>
    <xf numFmtId="164" fontId="5" fillId="0" borderId="1" xfId="17" applyNumberFormat="1" applyFont="1" applyFill="1" applyBorder="1" applyAlignment="1">
      <alignment horizontal="center" vertical="center" wrapText="1"/>
      <protection/>
    </xf>
    <xf numFmtId="1" fontId="5" fillId="0" borderId="1" xfId="17" applyNumberFormat="1" applyFont="1" applyFill="1" applyBorder="1" applyAlignment="1">
      <alignment horizontal="center" vertical="center" wrapText="1"/>
      <protection/>
    </xf>
    <xf numFmtId="1" fontId="5" fillId="0" borderId="2" xfId="17" applyNumberFormat="1" applyFont="1" applyFill="1" applyBorder="1" applyAlignment="1">
      <alignment horizontal="center" vertical="center" wrapText="1"/>
      <protection/>
    </xf>
    <xf numFmtId="1" fontId="5" fillId="0" borderId="3" xfId="17" applyNumberFormat="1" applyFont="1" applyFill="1" applyBorder="1" applyAlignment="1">
      <alignment horizontal="center" vertical="center" wrapText="1"/>
      <protection/>
    </xf>
    <xf numFmtId="1" fontId="5" fillId="0" borderId="4" xfId="17" applyNumberFormat="1" applyFont="1" applyFill="1" applyBorder="1" applyAlignment="1">
      <alignment horizontal="center" vertical="center" wrapText="1"/>
      <protection/>
    </xf>
    <xf numFmtId="1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3" fontId="5" fillId="0" borderId="5" xfId="17" applyNumberFormat="1" applyFont="1" applyFill="1" applyBorder="1" applyAlignment="1">
      <alignment horizontal="right" vertical="center" wrapText="1"/>
      <protection/>
    </xf>
    <xf numFmtId="164" fontId="5" fillId="0" borderId="6" xfId="17" applyNumberFormat="1" applyFont="1" applyFill="1" applyBorder="1" applyAlignment="1">
      <alignment vertical="center" wrapText="1"/>
      <protection/>
    </xf>
    <xf numFmtId="4" fontId="3" fillId="0" borderId="7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8" xfId="17" applyNumberFormat="1" applyFont="1" applyFill="1" applyBorder="1" applyAlignment="1">
      <alignment horizontal="right" vertical="center" wrapText="1"/>
      <protection/>
    </xf>
    <xf numFmtId="4" fontId="5" fillId="0" borderId="0" xfId="17" applyNumberFormat="1" applyFont="1" applyFill="1" applyBorder="1" applyAlignment="1">
      <alignment horizontal="right" vertical="center" wrapText="1"/>
      <protection/>
    </xf>
    <xf numFmtId="165" fontId="5" fillId="0" borderId="7" xfId="17" applyNumberFormat="1" applyFont="1" applyFill="1" applyBorder="1" applyAlignment="1">
      <alignment vertical="center" wrapText="1"/>
      <protection/>
    </xf>
    <xf numFmtId="4" fontId="5" fillId="0" borderId="7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3" fillId="0" borderId="0" xfId="17" applyNumberFormat="1" applyFont="1" applyFill="1" applyBorder="1" applyAlignment="1">
      <alignment vertical="center" wrapText="1"/>
      <protection/>
    </xf>
    <xf numFmtId="165" fontId="5" fillId="0" borderId="7" xfId="17" applyNumberFormat="1" applyFont="1" applyFill="1" applyBorder="1" applyAlignment="1">
      <alignment vertical="center" wrapText="1"/>
      <protection/>
    </xf>
    <xf numFmtId="164" fontId="5" fillId="0" borderId="5" xfId="17" applyNumberFormat="1" applyFont="1" applyFill="1" applyBorder="1" applyAlignment="1">
      <alignment vertical="center" wrapText="1"/>
      <protection/>
    </xf>
    <xf numFmtId="165" fontId="5" fillId="0" borderId="0" xfId="17" applyNumberFormat="1" applyFont="1" applyFill="1" applyBorder="1" applyAlignment="1">
      <alignment vertical="center" wrapText="1"/>
      <protection/>
    </xf>
    <xf numFmtId="4" fontId="5" fillId="0" borderId="9" xfId="17" applyNumberFormat="1" applyFont="1" applyFill="1" applyBorder="1" applyAlignment="1">
      <alignment horizontal="right" vertical="center" wrapText="1"/>
      <protection/>
    </xf>
    <xf numFmtId="4" fontId="5" fillId="0" borderId="10" xfId="17" applyNumberFormat="1" applyFont="1" applyFill="1" applyBorder="1" applyAlignment="1">
      <alignment horizontal="right" vertical="center" wrapText="1"/>
      <protection/>
    </xf>
    <xf numFmtId="4" fontId="5" fillId="0" borderId="0" xfId="0" applyNumberFormat="1" applyFont="1" applyFill="1" applyAlignment="1">
      <alignment vertical="center" wrapText="1"/>
    </xf>
    <xf numFmtId="164" fontId="5" fillId="0" borderId="11" xfId="17" applyNumberFormat="1" applyFont="1" applyFill="1" applyBorder="1" applyAlignment="1">
      <alignment vertical="center" wrapText="1"/>
      <protection/>
    </xf>
    <xf numFmtId="165" fontId="5" fillId="0" borderId="12" xfId="17" applyNumberFormat="1" applyFont="1" applyFill="1" applyBorder="1" applyAlignment="1">
      <alignment vertical="center" wrapText="1"/>
      <protection/>
    </xf>
    <xf numFmtId="4" fontId="5" fillId="0" borderId="1" xfId="17" applyNumberFormat="1" applyFont="1" applyFill="1" applyBorder="1" applyAlignment="1">
      <alignment horizontal="right" vertical="center" wrapText="1"/>
      <protection/>
    </xf>
    <xf numFmtId="165" fontId="5" fillId="0" borderId="1" xfId="17" applyNumberFormat="1" applyFont="1" applyFill="1" applyBorder="1" applyAlignment="1">
      <alignment vertical="center" wrapText="1"/>
      <protection/>
    </xf>
    <xf numFmtId="4" fontId="3" fillId="0" borderId="1" xfId="0" applyNumberFormat="1" applyFont="1" applyFill="1" applyBorder="1" applyAlignment="1">
      <alignment vertical="center" wrapText="1"/>
    </xf>
    <xf numFmtId="4" fontId="5" fillId="0" borderId="1" xfId="17" applyNumberFormat="1" applyFont="1" applyFill="1" applyBorder="1" applyAlignment="1">
      <alignment vertical="center" wrapText="1"/>
      <protection/>
    </xf>
    <xf numFmtId="165" fontId="5" fillId="0" borderId="1" xfId="17" applyNumberFormat="1" applyFont="1" applyFill="1" applyBorder="1" applyAlignment="1">
      <alignment vertical="center" wrapText="1"/>
      <protection/>
    </xf>
    <xf numFmtId="4" fontId="3" fillId="0" borderId="1" xfId="0" applyNumberFormat="1" applyFont="1" applyBorder="1" applyAlignment="1">
      <alignment vertical="center" wrapText="1"/>
    </xf>
    <xf numFmtId="165" fontId="5" fillId="0" borderId="1" xfId="17" applyNumberFormat="1" applyFont="1" applyFill="1" applyBorder="1" applyAlignment="1">
      <alignment horizontal="right" vertical="center" wrapText="1"/>
      <protection/>
    </xf>
    <xf numFmtId="3" fontId="5" fillId="0" borderId="0" xfId="17" applyNumberFormat="1" applyFont="1" applyFill="1" applyBorder="1" applyAlignment="1">
      <alignment vertical="center" wrapText="1"/>
      <protection/>
    </xf>
    <xf numFmtId="164" fontId="5" fillId="0" borderId="0" xfId="17" applyNumberFormat="1" applyFont="1" applyFill="1" applyBorder="1" applyAlignment="1">
      <alignment vertical="center" wrapText="1"/>
      <protection/>
    </xf>
    <xf numFmtId="4" fontId="0" fillId="0" borderId="0" xfId="0" applyNumberFormat="1" applyFont="1" applyFill="1" applyBorder="1" applyAlignment="1">
      <alignment vertical="center" wrapText="1"/>
    </xf>
    <xf numFmtId="165" fontId="5" fillId="0" borderId="0" xfId="17" applyNumberFormat="1" applyFont="1" applyFill="1" applyBorder="1" applyAlignment="1">
      <alignment vertical="center" wrapText="1"/>
      <protection/>
    </xf>
    <xf numFmtId="164" fontId="5" fillId="0" borderId="0" xfId="17" applyNumberFormat="1" applyFont="1" applyFill="1" applyBorder="1" applyAlignment="1">
      <alignment vertical="center" wrapText="1"/>
      <protection/>
    </xf>
    <xf numFmtId="165" fontId="5" fillId="0" borderId="0" xfId="17" applyNumberFormat="1" applyFont="1" applyFill="1" applyBorder="1" applyAlignment="1">
      <alignment vertical="center" wrapText="1"/>
      <protection/>
    </xf>
    <xf numFmtId="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5" fillId="0" borderId="0" xfId="17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164" fontId="5" fillId="0" borderId="4" xfId="17" applyNumberFormat="1" applyFont="1" applyFill="1" applyBorder="1" applyAlignment="1">
      <alignment horizontal="center" vertical="center" wrapText="1"/>
      <protection/>
    </xf>
    <xf numFmtId="164" fontId="5" fillId="0" borderId="3" xfId="17" applyNumberFormat="1" applyFont="1" applyFill="1" applyBorder="1" applyAlignment="1">
      <alignment horizontal="center" vertical="center" wrapText="1"/>
      <protection/>
    </xf>
    <xf numFmtId="164" fontId="5" fillId="0" borderId="2" xfId="17" applyNumberFormat="1" applyFont="1" applyFill="1" applyBorder="1" applyAlignment="1">
      <alignment horizontal="center" vertical="center" wrapText="1"/>
      <protection/>
    </xf>
    <xf numFmtId="164" fontId="5" fillId="0" borderId="1" xfId="17" applyNumberFormat="1" applyFont="1" applyFill="1" applyBorder="1" applyAlignment="1">
      <alignment vertical="center" wrapText="1"/>
      <protection/>
    </xf>
    <xf numFmtId="164" fontId="1" fillId="0" borderId="0" xfId="17" applyNumberFormat="1" applyFont="1" applyFill="1" applyAlignment="1">
      <alignment horizontal="center" vertical="center" wrapText="1"/>
      <protection/>
    </xf>
    <xf numFmtId="164" fontId="6" fillId="0" borderId="12" xfId="17" applyNumberFormat="1" applyFont="1" applyFill="1" applyBorder="1" applyAlignment="1">
      <alignment horizontal="center" vertical="center" wrapText="1"/>
      <protection/>
    </xf>
    <xf numFmtId="3" fontId="5" fillId="0" borderId="13" xfId="17" applyNumberFormat="1" applyFont="1" applyFill="1" applyBorder="1" applyAlignment="1">
      <alignment horizontal="center" vertical="center" wrapText="1"/>
      <protection/>
    </xf>
    <xf numFmtId="3" fontId="5" fillId="0" borderId="7" xfId="17" applyNumberFormat="1" applyFont="1" applyFill="1" applyBorder="1" applyAlignment="1">
      <alignment horizontal="center" vertical="center" wrapText="1"/>
      <protection/>
    </xf>
    <xf numFmtId="3" fontId="5" fillId="0" borderId="14" xfId="17" applyNumberFormat="1" applyFont="1" applyFill="1" applyBorder="1" applyAlignment="1">
      <alignment horizontal="center" vertical="center" wrapText="1"/>
      <protection/>
    </xf>
    <xf numFmtId="164" fontId="5" fillId="0" borderId="13" xfId="17" applyNumberFormat="1" applyFont="1" applyFill="1" applyBorder="1" applyAlignment="1">
      <alignment horizontal="center" vertical="center" wrapText="1"/>
      <protection/>
    </xf>
    <xf numFmtId="164" fontId="5" fillId="0" borderId="7" xfId="17" applyNumberFormat="1" applyFont="1" applyFill="1" applyBorder="1" applyAlignment="1">
      <alignment horizontal="center" vertical="center" wrapText="1"/>
      <protection/>
    </xf>
    <xf numFmtId="164" fontId="5" fillId="0" borderId="14" xfId="17" applyNumberFormat="1" applyFont="1" applyFill="1" applyBorder="1" applyAlignment="1">
      <alignment horizontal="center" vertical="center" wrapText="1"/>
      <protection/>
    </xf>
    <xf numFmtId="164" fontId="5" fillId="0" borderId="6" xfId="17" applyNumberFormat="1" applyFont="1" applyFill="1" applyBorder="1" applyAlignment="1">
      <alignment horizontal="center" vertical="center" wrapText="1"/>
      <protection/>
    </xf>
    <xf numFmtId="164" fontId="5" fillId="0" borderId="10" xfId="17" applyNumberFormat="1" applyFont="1" applyFill="1" applyBorder="1" applyAlignment="1">
      <alignment horizontal="center" vertical="center" wrapText="1"/>
      <protection/>
    </xf>
    <xf numFmtId="164" fontId="5" fillId="0" borderId="9" xfId="17" applyNumberFormat="1" applyFont="1" applyFill="1" applyBorder="1" applyAlignment="1">
      <alignment horizontal="center" vertical="center" wrapText="1"/>
      <protection/>
    </xf>
    <xf numFmtId="164" fontId="5" fillId="0" borderId="11" xfId="17" applyNumberFormat="1" applyFont="1" applyFill="1" applyBorder="1" applyAlignment="1">
      <alignment horizontal="center" vertical="center" wrapText="1"/>
      <protection/>
    </xf>
    <xf numFmtId="164" fontId="5" fillId="0" borderId="12" xfId="17" applyNumberFormat="1" applyFont="1" applyFill="1" applyBorder="1" applyAlignment="1">
      <alignment horizontal="center" vertical="center" wrapText="1"/>
      <protection/>
    </xf>
    <xf numFmtId="164" fontId="5" fillId="0" borderId="15" xfId="17" applyNumberFormat="1" applyFont="1" applyFill="1" applyBorder="1" applyAlignment="1">
      <alignment horizontal="center" vertical="center" wrapText="1"/>
      <protection/>
    </xf>
    <xf numFmtId="3" fontId="5" fillId="2" borderId="5" xfId="17" applyNumberFormat="1" applyFont="1" applyFill="1" applyBorder="1" applyAlignment="1">
      <alignment horizontal="right" vertical="center" wrapText="1"/>
      <protection/>
    </xf>
    <xf numFmtId="164" fontId="5" fillId="2" borderId="5" xfId="17" applyNumberFormat="1" applyFont="1" applyFill="1" applyBorder="1" applyAlignment="1">
      <alignment vertical="center" wrapText="1"/>
      <protection/>
    </xf>
    <xf numFmtId="4" fontId="3" fillId="2" borderId="7" xfId="0" applyNumberFormat="1" applyFont="1" applyFill="1" applyBorder="1" applyAlignment="1">
      <alignment vertical="center" wrapText="1"/>
    </xf>
    <xf numFmtId="165" fontId="5" fillId="2" borderId="0" xfId="17" applyNumberFormat="1" applyFont="1" applyFill="1" applyBorder="1" applyAlignment="1">
      <alignment vertical="center" wrapText="1"/>
      <protection/>
    </xf>
    <xf numFmtId="4" fontId="3" fillId="2" borderId="0" xfId="0" applyNumberFormat="1" applyFont="1" applyFill="1" applyAlignment="1">
      <alignment vertical="center" wrapText="1"/>
    </xf>
    <xf numFmtId="4" fontId="5" fillId="2" borderId="9" xfId="17" applyNumberFormat="1" applyFont="1" applyFill="1" applyBorder="1" applyAlignment="1">
      <alignment horizontal="right" vertical="center" wrapText="1"/>
      <protection/>
    </xf>
    <xf numFmtId="4" fontId="5" fillId="2" borderId="10" xfId="17" applyNumberFormat="1" applyFont="1" applyFill="1" applyBorder="1" applyAlignment="1">
      <alignment horizontal="right" vertical="center" wrapText="1"/>
      <protection/>
    </xf>
    <xf numFmtId="165" fontId="5" fillId="2" borderId="7" xfId="17" applyNumberFormat="1" applyFont="1" applyFill="1" applyBorder="1" applyAlignment="1">
      <alignment vertical="center" wrapText="1"/>
      <protection/>
    </xf>
    <xf numFmtId="4" fontId="3" fillId="2" borderId="0" xfId="0" applyNumberFormat="1" applyFont="1" applyFill="1" applyAlignment="1">
      <alignment vertical="center" wrapText="1"/>
    </xf>
    <xf numFmtId="4" fontId="5" fillId="2" borderId="7" xfId="0" applyNumberFormat="1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vertical="center" wrapText="1"/>
    </xf>
    <xf numFmtId="4" fontId="3" fillId="2" borderId="0" xfId="17" applyNumberFormat="1" applyFont="1" applyFill="1" applyBorder="1" applyAlignment="1">
      <alignment vertical="center" wrapText="1"/>
      <protection/>
    </xf>
    <xf numFmtId="165" fontId="5" fillId="2" borderId="7" xfId="17" applyNumberFormat="1" applyFont="1" applyFill="1" applyBorder="1" applyAlignment="1">
      <alignment vertic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N_FORM\SOBF2\2007\&#1073;&#1102;&#1076;&#1078;&#1077;&#1090;%202007%20(&#1072;&#1085;&#1072;&#1083;&#1080;&#1079;)\&#1048;&#1058;&#1054;&#1043;&#1048;%209%20&#1084;&#1077;&#1089;&#1103;&#1094;&#1077;&#1074;\&#1040;&#1085;&#1072;&#1083;&#1080;&#1079;&#1099;_&#1082;&#1086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М ЧР"/>
      <sheetName val="Сайт"/>
      <sheetName val="Конс_руб"/>
      <sheetName val="Конс_тыс.руб"/>
      <sheetName val="Конс_собст_руб"/>
      <sheetName val="Конс_собст_тыс.руб"/>
      <sheetName val="РД_К_Д"/>
    </sheetNames>
    <sheetDataSet>
      <sheetData sheetId="2">
        <row r="6">
          <cell r="C6">
            <v>190548807</v>
          </cell>
          <cell r="D6">
            <v>146900513.51</v>
          </cell>
          <cell r="F6">
            <v>15010500</v>
          </cell>
          <cell r="G6">
            <v>13141766.14</v>
          </cell>
          <cell r="O6">
            <v>147858118</v>
          </cell>
          <cell r="P6">
            <v>116254258</v>
          </cell>
          <cell r="R6">
            <v>52242700</v>
          </cell>
          <cell r="S6">
            <v>40059200</v>
          </cell>
          <cell r="X6">
            <v>27680189</v>
          </cell>
          <cell r="Y6">
            <v>17504489.37</v>
          </cell>
          <cell r="AA6">
            <v>193352257</v>
          </cell>
          <cell r="AB6">
            <v>137250738.21</v>
          </cell>
        </row>
        <row r="7">
          <cell r="C7">
            <v>188219713.13</v>
          </cell>
          <cell r="D7">
            <v>135544346.13</v>
          </cell>
          <cell r="F7">
            <v>20550800</v>
          </cell>
          <cell r="G7">
            <v>15253946.64</v>
          </cell>
          <cell r="O7">
            <v>155775591</v>
          </cell>
          <cell r="P7">
            <v>112343846</v>
          </cell>
          <cell r="R7">
            <v>47682400</v>
          </cell>
          <cell r="S7">
            <v>36538600</v>
          </cell>
          <cell r="X7">
            <v>11893322.13</v>
          </cell>
          <cell r="Y7">
            <v>7946553.49</v>
          </cell>
          <cell r="AA7">
            <v>191124188.79</v>
          </cell>
          <cell r="AB7">
            <v>131088638.9</v>
          </cell>
        </row>
        <row r="8">
          <cell r="C8">
            <v>363490205</v>
          </cell>
          <cell r="D8">
            <v>268905328.29</v>
          </cell>
          <cell r="F8">
            <v>43863320</v>
          </cell>
          <cell r="G8">
            <v>32380596.080000002</v>
          </cell>
          <cell r="O8">
            <v>306081618</v>
          </cell>
          <cell r="P8">
            <v>226478486.94</v>
          </cell>
          <cell r="R8">
            <v>93123600</v>
          </cell>
          <cell r="S8">
            <v>71349800</v>
          </cell>
          <cell r="X8">
            <v>13545267</v>
          </cell>
          <cell r="Y8">
            <v>10046245.27</v>
          </cell>
          <cell r="AA8">
            <v>366669065.52</v>
          </cell>
          <cell r="AB8">
            <v>244255056.01999998</v>
          </cell>
        </row>
        <row r="9">
          <cell r="C9">
            <v>314373362</v>
          </cell>
          <cell r="D9">
            <v>234425136.14000002</v>
          </cell>
          <cell r="F9">
            <v>58653342</v>
          </cell>
          <cell r="G9">
            <v>45320118.65</v>
          </cell>
          <cell r="O9">
            <v>248111972</v>
          </cell>
          <cell r="P9">
            <v>182259945</v>
          </cell>
          <cell r="R9">
            <v>76766900</v>
          </cell>
          <cell r="S9">
            <v>58732800</v>
          </cell>
          <cell r="X9">
            <v>7608048</v>
          </cell>
          <cell r="Y9">
            <v>6845072.489999999</v>
          </cell>
          <cell r="AA9">
            <v>320926471.1</v>
          </cell>
          <cell r="AB9">
            <v>206962415.32</v>
          </cell>
        </row>
        <row r="10">
          <cell r="C10">
            <v>260765308</v>
          </cell>
          <cell r="D10">
            <v>203317200.64000002</v>
          </cell>
          <cell r="F10">
            <v>30324234</v>
          </cell>
          <cell r="G10">
            <v>23259604.8</v>
          </cell>
          <cell r="O10">
            <v>218922791</v>
          </cell>
          <cell r="P10">
            <v>172480936</v>
          </cell>
          <cell r="R10">
            <v>65445500</v>
          </cell>
          <cell r="S10">
            <v>50147700</v>
          </cell>
          <cell r="X10">
            <v>11518283</v>
          </cell>
          <cell r="Y10">
            <v>7576659.84</v>
          </cell>
          <cell r="AA10">
            <v>264630413.17000002</v>
          </cell>
          <cell r="AB10">
            <v>182021208.31</v>
          </cell>
        </row>
        <row r="11">
          <cell r="C11">
            <v>311472808.52</v>
          </cell>
          <cell r="D11">
            <v>234594077.6</v>
          </cell>
          <cell r="F11">
            <v>30879500</v>
          </cell>
          <cell r="G11">
            <v>25290692.98</v>
          </cell>
          <cell r="O11">
            <v>266648978</v>
          </cell>
          <cell r="P11">
            <v>198393221.1</v>
          </cell>
          <cell r="R11">
            <v>112273600</v>
          </cell>
          <cell r="S11">
            <v>86025198.1</v>
          </cell>
          <cell r="X11">
            <v>13944330.52</v>
          </cell>
          <cell r="Y11">
            <v>10910163.520000001</v>
          </cell>
          <cell r="AA11">
            <v>315000887.81000006</v>
          </cell>
          <cell r="AB11">
            <v>214001699.46</v>
          </cell>
        </row>
        <row r="12">
          <cell r="C12">
            <v>217071625.54999998</v>
          </cell>
          <cell r="D12">
            <v>154194367.84</v>
          </cell>
          <cell r="F12">
            <v>37411000</v>
          </cell>
          <cell r="G12">
            <v>27244361.830000002</v>
          </cell>
          <cell r="O12">
            <v>173103510.67</v>
          </cell>
          <cell r="P12">
            <v>121511433.25999999</v>
          </cell>
          <cell r="R12">
            <v>48850100</v>
          </cell>
          <cell r="S12">
            <v>37354135.54</v>
          </cell>
          <cell r="X12">
            <v>6557114.88</v>
          </cell>
          <cell r="Y12">
            <v>5438572.75</v>
          </cell>
          <cell r="AA12">
            <v>220561826.48</v>
          </cell>
          <cell r="AB12">
            <v>143771003.76</v>
          </cell>
        </row>
        <row r="13">
          <cell r="C13">
            <v>219138543</v>
          </cell>
          <cell r="D13">
            <v>168295487.86</v>
          </cell>
          <cell r="F13">
            <v>32271100</v>
          </cell>
          <cell r="G13">
            <v>25429316.25</v>
          </cell>
          <cell r="O13">
            <v>178073123</v>
          </cell>
          <cell r="P13">
            <v>136038807.65</v>
          </cell>
          <cell r="R13">
            <v>60082800</v>
          </cell>
          <cell r="S13">
            <v>46017500</v>
          </cell>
          <cell r="X13">
            <v>8794320</v>
          </cell>
          <cell r="Y13">
            <v>6827363.96</v>
          </cell>
          <cell r="AA13">
            <v>221433543</v>
          </cell>
          <cell r="AB13">
            <v>153518458.74</v>
          </cell>
        </row>
        <row r="14">
          <cell r="C14">
            <v>143054728</v>
          </cell>
          <cell r="D14">
            <v>104635131.54</v>
          </cell>
          <cell r="F14">
            <v>37230191</v>
          </cell>
          <cell r="G14">
            <v>26781794.619999997</v>
          </cell>
          <cell r="O14">
            <v>100309467</v>
          </cell>
          <cell r="P14">
            <v>74179744.44</v>
          </cell>
          <cell r="R14">
            <v>20110900</v>
          </cell>
          <cell r="S14">
            <v>15309700</v>
          </cell>
          <cell r="X14">
            <v>5515070</v>
          </cell>
          <cell r="Y14">
            <v>3673592.48</v>
          </cell>
          <cell r="AA14">
            <v>144838268.72</v>
          </cell>
          <cell r="AB14">
            <v>96909308.92</v>
          </cell>
        </row>
        <row r="15">
          <cell r="C15">
            <v>153843648.62</v>
          </cell>
          <cell r="D15">
            <v>115423589.05999999</v>
          </cell>
          <cell r="F15">
            <v>17724300</v>
          </cell>
          <cell r="G15">
            <v>13030321.69</v>
          </cell>
          <cell r="O15">
            <v>131800750</v>
          </cell>
          <cell r="P15">
            <v>99116743.52</v>
          </cell>
          <cell r="R15">
            <v>50845400</v>
          </cell>
          <cell r="S15">
            <v>38973900</v>
          </cell>
          <cell r="X15">
            <v>4318598.62</v>
          </cell>
          <cell r="Y15">
            <v>3276523.85</v>
          </cell>
          <cell r="AA15">
            <v>158032609.37</v>
          </cell>
          <cell r="AB15">
            <v>107296597.87</v>
          </cell>
        </row>
        <row r="16">
          <cell r="C16">
            <v>278027108.42</v>
          </cell>
          <cell r="D16">
            <v>224557913.42</v>
          </cell>
          <cell r="F16">
            <v>36998449</v>
          </cell>
          <cell r="G16">
            <v>30879053.849999998</v>
          </cell>
          <cell r="O16">
            <v>233514239.32</v>
          </cell>
          <cell r="P16">
            <v>188105121.84</v>
          </cell>
          <cell r="R16">
            <v>56217100</v>
          </cell>
          <cell r="S16">
            <v>42963427.52</v>
          </cell>
          <cell r="X16">
            <v>7514420.1</v>
          </cell>
          <cell r="Y16">
            <v>5573737.7299999995</v>
          </cell>
          <cell r="AA16">
            <v>280866252.44</v>
          </cell>
          <cell r="AB16">
            <v>213186564.98</v>
          </cell>
        </row>
        <row r="17">
          <cell r="C17">
            <v>302556651</v>
          </cell>
          <cell r="D17">
            <v>229796527.52999997</v>
          </cell>
          <cell r="F17">
            <v>45242700</v>
          </cell>
          <cell r="G17">
            <v>38740181.58</v>
          </cell>
          <cell r="O17">
            <v>240800447</v>
          </cell>
          <cell r="P17">
            <v>180712687</v>
          </cell>
          <cell r="R17">
            <v>81976800</v>
          </cell>
          <cell r="S17">
            <v>62794200</v>
          </cell>
          <cell r="X17">
            <v>16513504</v>
          </cell>
          <cell r="Y17">
            <v>10343658.95</v>
          </cell>
          <cell r="AA17">
            <v>307558984</v>
          </cell>
          <cell r="AB17">
            <v>203068582.45000002</v>
          </cell>
        </row>
        <row r="18">
          <cell r="C18">
            <v>168312001</v>
          </cell>
          <cell r="D18">
            <v>127497518.55000001</v>
          </cell>
          <cell r="F18">
            <v>25805308</v>
          </cell>
          <cell r="G18">
            <v>21344910.93</v>
          </cell>
          <cell r="O18">
            <v>137815831</v>
          </cell>
          <cell r="P18">
            <v>102640446</v>
          </cell>
          <cell r="R18">
            <v>30624000</v>
          </cell>
          <cell r="S18">
            <v>23427700</v>
          </cell>
          <cell r="X18">
            <v>4690862</v>
          </cell>
          <cell r="Y18">
            <v>3512161.62</v>
          </cell>
          <cell r="AA18">
            <v>170222041</v>
          </cell>
          <cell r="AB18">
            <v>118153882.46000001</v>
          </cell>
        </row>
        <row r="19">
          <cell r="C19">
            <v>245278875</v>
          </cell>
          <cell r="D19">
            <v>193761861.99</v>
          </cell>
          <cell r="F19">
            <v>25847600</v>
          </cell>
          <cell r="G19">
            <v>22028462.279999997</v>
          </cell>
          <cell r="O19">
            <v>210919735</v>
          </cell>
          <cell r="P19">
            <v>164854565</v>
          </cell>
          <cell r="R19">
            <v>67261300</v>
          </cell>
          <cell r="S19">
            <v>51549800</v>
          </cell>
          <cell r="X19">
            <v>8511540</v>
          </cell>
          <cell r="Y19">
            <v>6878834.71</v>
          </cell>
          <cell r="AA19">
            <v>248388229.99999997</v>
          </cell>
          <cell r="AB19">
            <v>167592816.65</v>
          </cell>
        </row>
        <row r="20">
          <cell r="C20">
            <v>293738260.03</v>
          </cell>
          <cell r="D20">
            <v>218367667.37</v>
          </cell>
          <cell r="F20">
            <v>66700847</v>
          </cell>
          <cell r="G20">
            <v>52882604.28</v>
          </cell>
          <cell r="O20">
            <v>210006155</v>
          </cell>
          <cell r="P20">
            <v>154522009.88</v>
          </cell>
          <cell r="R20">
            <v>63387500</v>
          </cell>
          <cell r="S20">
            <v>48424057</v>
          </cell>
          <cell r="X20">
            <v>17031258.03</v>
          </cell>
          <cell r="Y20">
            <v>10963053.21</v>
          </cell>
          <cell r="AA20">
            <v>296557200.09</v>
          </cell>
          <cell r="AB20">
            <v>191816771.31</v>
          </cell>
        </row>
        <row r="21">
          <cell r="C21">
            <v>436239019</v>
          </cell>
          <cell r="D21">
            <v>324315108.56</v>
          </cell>
          <cell r="F21">
            <v>123421943</v>
          </cell>
          <cell r="G21">
            <v>101809728.97999999</v>
          </cell>
          <cell r="O21">
            <v>294003198</v>
          </cell>
          <cell r="P21">
            <v>210722628</v>
          </cell>
          <cell r="R21">
            <v>76834900</v>
          </cell>
          <cell r="S21">
            <v>58570300</v>
          </cell>
          <cell r="X21">
            <v>18813878</v>
          </cell>
          <cell r="Y21">
            <v>11782751.58</v>
          </cell>
          <cell r="AA21">
            <v>447510056</v>
          </cell>
          <cell r="AB21">
            <v>298969024.84</v>
          </cell>
        </row>
        <row r="22">
          <cell r="C22">
            <v>190416268</v>
          </cell>
          <cell r="D22">
            <v>153049310.22</v>
          </cell>
          <cell r="F22">
            <v>17428200</v>
          </cell>
          <cell r="G22">
            <v>12702273.7</v>
          </cell>
          <cell r="O22">
            <v>168394093</v>
          </cell>
          <cell r="P22">
            <v>137033313.4</v>
          </cell>
          <cell r="R22">
            <v>36756700</v>
          </cell>
          <cell r="S22">
            <v>28147460</v>
          </cell>
          <cell r="X22">
            <v>4593975</v>
          </cell>
          <cell r="Y22">
            <v>3313723.12</v>
          </cell>
          <cell r="AA22">
            <v>192431268</v>
          </cell>
          <cell r="AB22">
            <v>131839268.57999998</v>
          </cell>
        </row>
        <row r="23">
          <cell r="C23">
            <v>126953384.28</v>
          </cell>
          <cell r="D23">
            <v>92743628.75999999</v>
          </cell>
          <cell r="F23">
            <v>14161500</v>
          </cell>
          <cell r="G23">
            <v>10297355.78</v>
          </cell>
          <cell r="O23">
            <v>93356928</v>
          </cell>
          <cell r="P23">
            <v>68531692.94</v>
          </cell>
          <cell r="R23">
            <v>32550900</v>
          </cell>
          <cell r="S23">
            <v>24955900</v>
          </cell>
          <cell r="X23">
            <v>19434956.28</v>
          </cell>
          <cell r="Y23">
            <v>13914580.04</v>
          </cell>
          <cell r="AA23">
            <v>129683424.28</v>
          </cell>
          <cell r="AB23">
            <v>90990624.06</v>
          </cell>
        </row>
        <row r="24">
          <cell r="C24">
            <v>357133757.74</v>
          </cell>
          <cell r="D24">
            <v>280314619.3</v>
          </cell>
          <cell r="F24">
            <v>60691859</v>
          </cell>
          <cell r="G24">
            <v>45542682.12</v>
          </cell>
          <cell r="O24">
            <v>279834485</v>
          </cell>
          <cell r="P24">
            <v>224780467.45</v>
          </cell>
          <cell r="R24">
            <v>54292900</v>
          </cell>
          <cell r="S24">
            <v>41487400</v>
          </cell>
          <cell r="X24">
            <v>16607413.739999998</v>
          </cell>
          <cell r="Y24">
            <v>9991469.73</v>
          </cell>
          <cell r="AA24">
            <v>365223788.13</v>
          </cell>
          <cell r="AB24">
            <v>252413879.42</v>
          </cell>
        </row>
        <row r="25">
          <cell r="C25">
            <v>190633473.4</v>
          </cell>
          <cell r="D25">
            <v>142673273.74</v>
          </cell>
          <cell r="F25">
            <v>28791800</v>
          </cell>
          <cell r="G25">
            <v>21317737.18</v>
          </cell>
          <cell r="O25">
            <v>154642662</v>
          </cell>
          <cell r="P25">
            <v>116682847</v>
          </cell>
          <cell r="R25">
            <v>55101200</v>
          </cell>
          <cell r="S25">
            <v>42224200</v>
          </cell>
          <cell r="X25">
            <v>7199011.4</v>
          </cell>
          <cell r="Y25">
            <v>4672689.5600000005</v>
          </cell>
          <cell r="AA25">
            <v>193555817.8</v>
          </cell>
          <cell r="AB25">
            <v>127297384.84</v>
          </cell>
        </row>
        <row r="26">
          <cell r="C26">
            <v>169317724</v>
          </cell>
          <cell r="D26">
            <v>113058532.22999999</v>
          </cell>
          <cell r="F26">
            <v>19737800</v>
          </cell>
          <cell r="G26">
            <v>14550064.04</v>
          </cell>
          <cell r="O26">
            <v>144477190</v>
          </cell>
          <cell r="P26">
            <v>95083410</v>
          </cell>
          <cell r="R26">
            <v>42915000</v>
          </cell>
          <cell r="S26">
            <v>32885300</v>
          </cell>
          <cell r="X26">
            <v>5102734</v>
          </cell>
          <cell r="Y26">
            <v>3425058.19</v>
          </cell>
          <cell r="AA26">
            <v>171594019</v>
          </cell>
          <cell r="AB26">
            <v>101677941.22</v>
          </cell>
        </row>
        <row r="27">
          <cell r="C27">
            <v>297446161.87</v>
          </cell>
          <cell r="D27">
            <v>225854668.9</v>
          </cell>
          <cell r="F27">
            <v>99800000</v>
          </cell>
          <cell r="G27">
            <v>80459551.8</v>
          </cell>
          <cell r="O27">
            <v>175154563.23</v>
          </cell>
          <cell r="P27">
            <v>128583786.23</v>
          </cell>
          <cell r="R27">
            <v>76416500</v>
          </cell>
          <cell r="S27">
            <v>58332000</v>
          </cell>
          <cell r="X27">
            <v>22491598.64</v>
          </cell>
          <cell r="Y27">
            <v>16811330.87</v>
          </cell>
          <cell r="AA27">
            <v>306117450.39</v>
          </cell>
          <cell r="AB27">
            <v>207986677.89</v>
          </cell>
        </row>
        <row r="28">
          <cell r="C28">
            <v>363611366.33000004</v>
          </cell>
          <cell r="D28">
            <v>267472762.7</v>
          </cell>
          <cell r="F28">
            <v>153051000</v>
          </cell>
          <cell r="G28">
            <v>123210025.57</v>
          </cell>
          <cell r="O28">
            <v>180910195.33</v>
          </cell>
          <cell r="P28">
            <v>122923958.95</v>
          </cell>
          <cell r="R28">
            <v>54897800</v>
          </cell>
          <cell r="S28">
            <v>41647300</v>
          </cell>
          <cell r="X28">
            <v>29650171</v>
          </cell>
          <cell r="Y28">
            <v>21338778.18</v>
          </cell>
          <cell r="AA28">
            <v>373700836</v>
          </cell>
          <cell r="AB28">
            <v>250603456.4</v>
          </cell>
        </row>
        <row r="29">
          <cell r="C29">
            <v>971170304</v>
          </cell>
          <cell r="D29">
            <v>718973082.78</v>
          </cell>
          <cell r="F29">
            <v>497382827</v>
          </cell>
          <cell r="G29">
            <v>399879066.45</v>
          </cell>
          <cell r="O29">
            <v>356526247</v>
          </cell>
          <cell r="P29">
            <v>242270186.52</v>
          </cell>
          <cell r="R29">
            <v>97209000</v>
          </cell>
          <cell r="S29">
            <v>73087077.1</v>
          </cell>
          <cell r="X29">
            <v>117261230</v>
          </cell>
          <cell r="Y29">
            <v>76823829.81</v>
          </cell>
          <cell r="AA29">
            <v>1025170229.61</v>
          </cell>
          <cell r="AB29">
            <v>591898980.98</v>
          </cell>
        </row>
        <row r="30">
          <cell r="C30">
            <v>323071877.11</v>
          </cell>
          <cell r="D30">
            <v>226744495.01</v>
          </cell>
          <cell r="F30">
            <v>85227600</v>
          </cell>
          <cell r="G30">
            <v>61986796.38</v>
          </cell>
          <cell r="O30">
            <v>218319516</v>
          </cell>
          <cell r="P30">
            <v>151443926.26</v>
          </cell>
          <cell r="R30">
            <v>66680000</v>
          </cell>
          <cell r="S30">
            <v>50932100</v>
          </cell>
          <cell r="X30">
            <v>19524761.11</v>
          </cell>
          <cell r="Y30">
            <v>13313772.37</v>
          </cell>
          <cell r="AA30">
            <v>328915636.66</v>
          </cell>
          <cell r="AB30">
            <v>213190597.43</v>
          </cell>
        </row>
        <row r="31">
          <cell r="C31">
            <v>4575914168.809999</v>
          </cell>
          <cell r="D31">
            <v>3091722860.91</v>
          </cell>
          <cell r="F31">
            <v>2266727000</v>
          </cell>
          <cell r="G31">
            <v>1603154559.34</v>
          </cell>
          <cell r="O31">
            <v>1888578512.81</v>
          </cell>
          <cell r="P31">
            <v>1174542913.64</v>
          </cell>
          <cell r="R31">
            <v>12536800</v>
          </cell>
          <cell r="S31">
            <v>3134200</v>
          </cell>
          <cell r="X31">
            <v>420608656</v>
          </cell>
          <cell r="Y31">
            <v>314025387.93</v>
          </cell>
          <cell r="AA31">
            <v>4772763577.21</v>
          </cell>
          <cell r="AB31">
            <v>2868802179.83</v>
          </cell>
        </row>
        <row r="33">
          <cell r="C33">
            <v>25328272573.03</v>
          </cell>
          <cell r="D33">
            <v>19365202547.46</v>
          </cell>
          <cell r="F33">
            <v>14232914520</v>
          </cell>
          <cell r="G33">
            <v>11013392078.62</v>
          </cell>
          <cell r="O33">
            <v>9332720126</v>
          </cell>
          <cell r="P33">
            <v>6976702137.5</v>
          </cell>
          <cell r="R33">
            <v>4870681700</v>
          </cell>
          <cell r="S33">
            <v>3866346960</v>
          </cell>
          <cell r="X33">
            <v>1762637927.03</v>
          </cell>
          <cell r="Y33">
            <v>1375108331.34</v>
          </cell>
          <cell r="AA33">
            <v>26916912700.86</v>
          </cell>
          <cell r="AB33">
            <v>17437052265.1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view="pageBreakPreview" zoomScaleSheetLayoutView="100" workbookViewId="0" topLeftCell="P1">
      <selection activeCell="AD18" sqref="AD18"/>
    </sheetView>
  </sheetViews>
  <sheetFormatPr defaultColWidth="9.00390625" defaultRowHeight="12.75"/>
  <cols>
    <col min="1" max="1" width="3.375" style="54" customWidth="1"/>
    <col min="2" max="2" width="21.625" style="2" customWidth="1"/>
    <col min="3" max="3" width="13.875" style="55" customWidth="1"/>
    <col min="4" max="4" width="13.875" style="2" customWidth="1"/>
    <col min="5" max="5" width="4.875" style="1" customWidth="1"/>
    <col min="6" max="6" width="13.875" style="2" customWidth="1"/>
    <col min="7" max="7" width="14.375" style="2" customWidth="1"/>
    <col min="8" max="9" width="10.75390625" style="2" hidden="1" customWidth="1"/>
    <col min="10" max="11" width="9.125" style="2" hidden="1" customWidth="1"/>
    <col min="12" max="12" width="5.125" style="1" customWidth="1"/>
    <col min="13" max="14" width="9.25390625" style="2" hidden="1" customWidth="1"/>
    <col min="15" max="15" width="13.625" style="2" customWidth="1"/>
    <col min="16" max="16" width="14.75390625" style="2" customWidth="1"/>
    <col min="17" max="17" width="4.25390625" style="1" customWidth="1"/>
    <col min="18" max="18" width="13.375" style="2" customWidth="1"/>
    <col min="19" max="19" width="13.25390625" style="2" customWidth="1"/>
    <col min="20" max="20" width="5.375" style="1" customWidth="1"/>
    <col min="21" max="21" width="9.75390625" style="2" hidden="1" customWidth="1"/>
    <col min="22" max="22" width="10.75390625" style="2" hidden="1" customWidth="1"/>
    <col min="23" max="23" width="5.125" style="2" hidden="1" customWidth="1"/>
    <col min="24" max="24" width="12.875" style="2" customWidth="1"/>
    <col min="25" max="25" width="13.00390625" style="2" customWidth="1"/>
    <col min="26" max="26" width="7.25390625" style="1" customWidth="1"/>
    <col min="27" max="27" width="14.00390625" style="2" customWidth="1"/>
    <col min="28" max="28" width="13.875" style="2" customWidth="1"/>
    <col min="29" max="29" width="5.375" style="1" customWidth="1"/>
    <col min="30" max="30" width="12.00390625" style="3" customWidth="1"/>
    <col min="31" max="31" width="12.00390625" style="3" hidden="1" customWidth="1"/>
    <col min="32" max="32" width="12.625" style="3" hidden="1" customWidth="1"/>
    <col min="33" max="33" width="0" style="3" hidden="1" customWidth="1"/>
    <col min="34" max="16384" width="9.125" style="2" customWidth="1"/>
  </cols>
  <sheetData>
    <row r="1" spans="1:25" ht="15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9" ht="11.25">
      <c r="A2" s="4"/>
      <c r="B2" s="5"/>
      <c r="C2" s="6"/>
      <c r="D2" s="5"/>
      <c r="E2" s="7"/>
      <c r="F2" s="5"/>
      <c r="G2" s="5"/>
      <c r="H2" s="5"/>
      <c r="I2" s="5"/>
      <c r="J2" s="5"/>
      <c r="K2" s="5"/>
      <c r="L2" s="7"/>
      <c r="M2" s="5"/>
      <c r="N2" s="5"/>
      <c r="O2" s="5"/>
      <c r="P2" s="5"/>
      <c r="Q2" s="7"/>
      <c r="R2" s="5"/>
      <c r="S2" s="5"/>
      <c r="T2" s="7"/>
      <c r="U2" s="5"/>
      <c r="V2" s="5"/>
      <c r="W2" s="5"/>
      <c r="AB2" s="62" t="s">
        <v>1</v>
      </c>
      <c r="AC2" s="62"/>
    </row>
    <row r="3" spans="1:29" ht="14.25" customHeight="1">
      <c r="A3" s="63" t="s">
        <v>2</v>
      </c>
      <c r="B3" s="66" t="s">
        <v>3</v>
      </c>
      <c r="C3" s="69" t="s">
        <v>4</v>
      </c>
      <c r="D3" s="70"/>
      <c r="E3" s="71"/>
      <c r="F3" s="57" t="s">
        <v>5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9" t="s">
        <v>6</v>
      </c>
      <c r="AB3" s="70"/>
      <c r="AC3" s="71"/>
    </row>
    <row r="4" spans="1:29" ht="47.25" customHeight="1">
      <c r="A4" s="64"/>
      <c r="B4" s="67"/>
      <c r="C4" s="72"/>
      <c r="D4" s="73"/>
      <c r="E4" s="74"/>
      <c r="F4" s="57" t="s">
        <v>7</v>
      </c>
      <c r="G4" s="58"/>
      <c r="H4" s="58"/>
      <c r="I4" s="58"/>
      <c r="J4" s="58"/>
      <c r="K4" s="58"/>
      <c r="L4" s="59"/>
      <c r="M4" s="8"/>
      <c r="N4" s="8"/>
      <c r="O4" s="57" t="s">
        <v>8</v>
      </c>
      <c r="P4" s="58"/>
      <c r="Q4" s="59"/>
      <c r="R4" s="57" t="s">
        <v>9</v>
      </c>
      <c r="S4" s="58"/>
      <c r="T4" s="59"/>
      <c r="U4" s="57" t="s">
        <v>10</v>
      </c>
      <c r="V4" s="58"/>
      <c r="W4" s="58"/>
      <c r="X4" s="58"/>
      <c r="Y4" s="58"/>
      <c r="Z4" s="59"/>
      <c r="AA4" s="72"/>
      <c r="AB4" s="73"/>
      <c r="AC4" s="74"/>
    </row>
    <row r="5" spans="1:33" s="14" customFormat="1" ht="22.5" customHeight="1">
      <c r="A5" s="65"/>
      <c r="B5" s="68"/>
      <c r="C5" s="9" t="s">
        <v>11</v>
      </c>
      <c r="D5" s="9" t="s">
        <v>12</v>
      </c>
      <c r="E5" s="9" t="s">
        <v>13</v>
      </c>
      <c r="F5" s="9" t="s">
        <v>11</v>
      </c>
      <c r="G5" s="10" t="s">
        <v>12</v>
      </c>
      <c r="H5" s="10"/>
      <c r="I5" s="10"/>
      <c r="J5" s="10"/>
      <c r="K5" s="10"/>
      <c r="L5" s="10" t="s">
        <v>13</v>
      </c>
      <c r="M5" s="10"/>
      <c r="N5" s="11"/>
      <c r="O5" s="12" t="s">
        <v>11</v>
      </c>
      <c r="P5" s="9" t="s">
        <v>12</v>
      </c>
      <c r="Q5" s="10" t="s">
        <v>13</v>
      </c>
      <c r="R5" s="9" t="s">
        <v>11</v>
      </c>
      <c r="S5" s="10" t="s">
        <v>12</v>
      </c>
      <c r="T5" s="9" t="s">
        <v>13</v>
      </c>
      <c r="U5" s="9" t="s">
        <v>11</v>
      </c>
      <c r="V5" s="10" t="s">
        <v>12</v>
      </c>
      <c r="W5" s="10"/>
      <c r="X5" s="9" t="s">
        <v>11</v>
      </c>
      <c r="Y5" s="10" t="s">
        <v>12</v>
      </c>
      <c r="Z5" s="10" t="s">
        <v>13</v>
      </c>
      <c r="AA5" s="9" t="s">
        <v>14</v>
      </c>
      <c r="AB5" s="10" t="s">
        <v>12</v>
      </c>
      <c r="AC5" s="9" t="s">
        <v>13</v>
      </c>
      <c r="AD5" s="13"/>
      <c r="AE5" s="13"/>
      <c r="AF5" s="13"/>
      <c r="AG5" s="13"/>
    </row>
    <row r="6" spans="1:29" ht="11.25">
      <c r="A6" s="15">
        <v>1</v>
      </c>
      <c r="B6" s="16" t="s">
        <v>15</v>
      </c>
      <c r="C6" s="17">
        <f>'[1]Конс_руб'!C6</f>
        <v>190548807</v>
      </c>
      <c r="D6" s="17">
        <f>'[1]Конс_руб'!D6</f>
        <v>146900513.51</v>
      </c>
      <c r="E6" s="18">
        <f aca="true" t="shared" si="0" ref="E6:E33">+D6/C6*100</f>
        <v>77.09337876358364</v>
      </c>
      <c r="F6" s="17">
        <f>'[1]Конс_руб'!F6</f>
        <v>15010500</v>
      </c>
      <c r="G6" s="17">
        <f>'[1]Конс_руб'!G6</f>
        <v>13141766.14</v>
      </c>
      <c r="H6" s="19">
        <v>34629</v>
      </c>
      <c r="I6" s="19">
        <v>21298</v>
      </c>
      <c r="J6" s="20" t="e">
        <f>+#REF!-H6</f>
        <v>#REF!</v>
      </c>
      <c r="K6" s="21" t="e">
        <f>+#REF!-I6</f>
        <v>#REF!</v>
      </c>
      <c r="L6" s="22">
        <f aca="true" t="shared" si="1" ref="L6:L33">+G6/F6*100</f>
        <v>87.55048892441958</v>
      </c>
      <c r="M6" s="3">
        <v>110520.8</v>
      </c>
      <c r="N6" s="3">
        <v>109978.9</v>
      </c>
      <c r="O6" s="17">
        <f>'[1]Конс_руб'!O6</f>
        <v>147858118</v>
      </c>
      <c r="P6" s="17">
        <f>'[1]Конс_руб'!P6</f>
        <v>116254258</v>
      </c>
      <c r="Q6" s="22">
        <f aca="true" t="shared" si="2" ref="Q6:Q33">+P6/O6*100</f>
        <v>78.62554966376618</v>
      </c>
      <c r="R6" s="17">
        <f>'[1]Конс_руб'!R6</f>
        <v>52242700</v>
      </c>
      <c r="S6" s="17">
        <f>'[1]Конс_руб'!S6</f>
        <v>40059200</v>
      </c>
      <c r="T6" s="22">
        <f aca="true" t="shared" si="3" ref="T6:T30">+S6/R6*100</f>
        <v>76.67903841110815</v>
      </c>
      <c r="U6" s="23">
        <v>18850000</v>
      </c>
      <c r="V6" s="24">
        <v>102220.49</v>
      </c>
      <c r="W6" s="25">
        <v>49364</v>
      </c>
      <c r="X6" s="17">
        <f>'[1]Конс_руб'!X6</f>
        <v>27680189</v>
      </c>
      <c r="Y6" s="17">
        <f>'[1]Конс_руб'!Y6</f>
        <v>17504489.37</v>
      </c>
      <c r="Z6" s="26">
        <f aca="true" t="shared" si="4" ref="Z6:Z33">+Y6/X6*100</f>
        <v>63.23833038134241</v>
      </c>
      <c r="AA6" s="17">
        <f>'[1]Конс_руб'!AA6</f>
        <v>193352257</v>
      </c>
      <c r="AB6" s="17">
        <f>'[1]Конс_руб'!AB6</f>
        <v>137250738.21</v>
      </c>
      <c r="AC6" s="26">
        <f aca="true" t="shared" si="5" ref="AC6:AC33">AB6/AA6*100</f>
        <v>70.984813076167</v>
      </c>
    </row>
    <row r="7" spans="1:29" ht="11.25">
      <c r="A7" s="15">
        <v>2</v>
      </c>
      <c r="B7" s="27" t="s">
        <v>16</v>
      </c>
      <c r="C7" s="17">
        <f>'[1]Конс_руб'!C7</f>
        <v>188219713.13</v>
      </c>
      <c r="D7" s="17">
        <f>'[1]Конс_руб'!D7</f>
        <v>135544346.13</v>
      </c>
      <c r="E7" s="28">
        <f t="shared" si="0"/>
        <v>72.01389475946227</v>
      </c>
      <c r="F7" s="17">
        <f>'[1]Конс_руб'!F7</f>
        <v>20550800</v>
      </c>
      <c r="G7" s="17">
        <f>'[1]Конс_руб'!G7</f>
        <v>15253946.64</v>
      </c>
      <c r="H7" s="19">
        <v>23477</v>
      </c>
      <c r="I7" s="19">
        <v>15341</v>
      </c>
      <c r="J7" s="29" t="e">
        <f>+#REF!-H7</f>
        <v>#REF!</v>
      </c>
      <c r="K7" s="30" t="e">
        <f>+#REF!-I7</f>
        <v>#REF!</v>
      </c>
      <c r="L7" s="22">
        <f t="shared" si="1"/>
        <v>74.22556124335793</v>
      </c>
      <c r="M7" s="3">
        <v>133040.7</v>
      </c>
      <c r="N7" s="3">
        <v>131392.5</v>
      </c>
      <c r="O7" s="17">
        <f>'[1]Конс_руб'!O7</f>
        <v>155775591</v>
      </c>
      <c r="P7" s="17">
        <f>'[1]Конс_руб'!P7</f>
        <v>112343846</v>
      </c>
      <c r="Q7" s="22">
        <f t="shared" si="2"/>
        <v>72.11903050972857</v>
      </c>
      <c r="R7" s="17">
        <f>'[1]Конс_руб'!R7</f>
        <v>47682400</v>
      </c>
      <c r="S7" s="17">
        <f>'[1]Конс_руб'!S7</f>
        <v>36538600</v>
      </c>
      <c r="T7" s="22">
        <f t="shared" si="3"/>
        <v>76.62911262855896</v>
      </c>
      <c r="U7" s="23">
        <v>9495900</v>
      </c>
      <c r="V7" s="24">
        <v>361326</v>
      </c>
      <c r="W7" s="25">
        <v>66320</v>
      </c>
      <c r="X7" s="17">
        <f>'[1]Конс_руб'!X7</f>
        <v>11893322.13</v>
      </c>
      <c r="Y7" s="17">
        <f>'[1]Конс_руб'!Y7</f>
        <v>7946553.49</v>
      </c>
      <c r="Z7" s="26">
        <f t="shared" si="4"/>
        <v>66.8152548391456</v>
      </c>
      <c r="AA7" s="17">
        <f>'[1]Конс_руб'!AA7</f>
        <v>191124188.79</v>
      </c>
      <c r="AB7" s="17">
        <f>'[1]Конс_руб'!AB7</f>
        <v>131088638.9</v>
      </c>
      <c r="AC7" s="26">
        <f t="shared" si="5"/>
        <v>68.58819897675811</v>
      </c>
    </row>
    <row r="8" spans="1:29" ht="11.25">
      <c r="A8" s="15">
        <v>3</v>
      </c>
      <c r="B8" s="27" t="s">
        <v>17</v>
      </c>
      <c r="C8" s="17">
        <f>'[1]Конс_руб'!C8</f>
        <v>363490205</v>
      </c>
      <c r="D8" s="17">
        <f>'[1]Конс_руб'!D8</f>
        <v>268905328.29</v>
      </c>
      <c r="E8" s="28">
        <f t="shared" si="0"/>
        <v>73.97870000100829</v>
      </c>
      <c r="F8" s="17">
        <f>'[1]Конс_руб'!F8</f>
        <v>43863320</v>
      </c>
      <c r="G8" s="17">
        <f>'[1]Конс_руб'!G8</f>
        <v>32380596.080000002</v>
      </c>
      <c r="H8" s="19">
        <v>33078</v>
      </c>
      <c r="I8" s="19">
        <v>21432</v>
      </c>
      <c r="J8" s="29" t="e">
        <f>+#REF!-H8</f>
        <v>#REF!</v>
      </c>
      <c r="K8" s="30" t="e">
        <f>+#REF!-I8</f>
        <v>#REF!</v>
      </c>
      <c r="L8" s="22">
        <f t="shared" si="1"/>
        <v>73.8215804913992</v>
      </c>
      <c r="M8" s="3">
        <v>257007.1</v>
      </c>
      <c r="N8" s="3">
        <v>255575.6</v>
      </c>
      <c r="O8" s="17">
        <f>'[1]Конс_руб'!O8</f>
        <v>306081618</v>
      </c>
      <c r="P8" s="17">
        <f>'[1]Конс_руб'!P8</f>
        <v>226478486.94</v>
      </c>
      <c r="Q8" s="22">
        <f t="shared" si="2"/>
        <v>73.99284165441128</v>
      </c>
      <c r="R8" s="17">
        <f>'[1]Конс_руб'!R8</f>
        <v>93123600</v>
      </c>
      <c r="S8" s="17">
        <f>'[1]Конс_руб'!S8</f>
        <v>71349800</v>
      </c>
      <c r="T8" s="22">
        <f t="shared" si="3"/>
        <v>76.61838674621686</v>
      </c>
      <c r="U8" s="23">
        <v>5547558</v>
      </c>
      <c r="V8" s="24">
        <v>170140.19</v>
      </c>
      <c r="W8" s="25">
        <v>132654</v>
      </c>
      <c r="X8" s="17">
        <f>'[1]Конс_руб'!X8</f>
        <v>13545267</v>
      </c>
      <c r="Y8" s="17">
        <f>'[1]Конс_руб'!Y8</f>
        <v>10046245.27</v>
      </c>
      <c r="Z8" s="26">
        <f t="shared" si="4"/>
        <v>74.16793829165567</v>
      </c>
      <c r="AA8" s="17">
        <f>'[1]Конс_руб'!AA8</f>
        <v>366669065.52</v>
      </c>
      <c r="AB8" s="17">
        <f>'[1]Конс_руб'!AB8</f>
        <v>244255056.01999998</v>
      </c>
      <c r="AC8" s="26">
        <f t="shared" si="5"/>
        <v>66.61457946380183</v>
      </c>
    </row>
    <row r="9" spans="1:29" ht="11.25">
      <c r="A9" s="15">
        <v>4</v>
      </c>
      <c r="B9" s="27" t="s">
        <v>18</v>
      </c>
      <c r="C9" s="17">
        <f>'[1]Конс_руб'!C9</f>
        <v>314373362</v>
      </c>
      <c r="D9" s="17">
        <f>'[1]Конс_руб'!D9</f>
        <v>234425136.14000002</v>
      </c>
      <c r="E9" s="28">
        <f t="shared" si="0"/>
        <v>74.56902030395311</v>
      </c>
      <c r="F9" s="17">
        <f>'[1]Конс_руб'!F9</f>
        <v>58653342</v>
      </c>
      <c r="G9" s="17">
        <f>'[1]Конс_руб'!G9</f>
        <v>45320118.65</v>
      </c>
      <c r="H9" s="19">
        <v>45183</v>
      </c>
      <c r="I9" s="19">
        <v>29242</v>
      </c>
      <c r="J9" s="29" t="e">
        <f>+#REF!-H9</f>
        <v>#REF!</v>
      </c>
      <c r="K9" s="30" t="e">
        <f>+#REF!-I9</f>
        <v>#REF!</v>
      </c>
      <c r="L9" s="22">
        <f t="shared" si="1"/>
        <v>77.26775168241905</v>
      </c>
      <c r="M9" s="3">
        <v>235079.1</v>
      </c>
      <c r="N9" s="3">
        <v>228185.9</v>
      </c>
      <c r="O9" s="17">
        <f>'[1]Конс_руб'!O9</f>
        <v>248111972</v>
      </c>
      <c r="P9" s="17">
        <f>'[1]Конс_руб'!P9</f>
        <v>182259945</v>
      </c>
      <c r="Q9" s="22">
        <f t="shared" si="2"/>
        <v>73.45874668232454</v>
      </c>
      <c r="R9" s="17">
        <f>'[1]Конс_руб'!R9</f>
        <v>76766900</v>
      </c>
      <c r="S9" s="17">
        <f>'[1]Конс_руб'!S9</f>
        <v>58732800</v>
      </c>
      <c r="T9" s="22">
        <f t="shared" si="3"/>
        <v>76.50797413989623</v>
      </c>
      <c r="U9" s="23">
        <v>8081200</v>
      </c>
      <c r="V9" s="24">
        <v>35641.32</v>
      </c>
      <c r="W9" s="25">
        <v>114702</v>
      </c>
      <c r="X9" s="17">
        <f>'[1]Конс_руб'!X9</f>
        <v>7608048</v>
      </c>
      <c r="Y9" s="17">
        <f>'[1]Конс_руб'!Y9</f>
        <v>6845072.489999999</v>
      </c>
      <c r="Z9" s="26">
        <f t="shared" si="4"/>
        <v>89.97146823994801</v>
      </c>
      <c r="AA9" s="17">
        <f>'[1]Конс_руб'!AA9</f>
        <v>320926471.1</v>
      </c>
      <c r="AB9" s="17">
        <f>'[1]Конс_руб'!AB9</f>
        <v>206962415.32</v>
      </c>
      <c r="AC9" s="26">
        <f t="shared" si="5"/>
        <v>64.48904467450768</v>
      </c>
    </row>
    <row r="10" spans="1:29" ht="11.25">
      <c r="A10" s="15">
        <v>5</v>
      </c>
      <c r="B10" s="27" t="s">
        <v>19</v>
      </c>
      <c r="C10" s="17">
        <f>'[1]Конс_руб'!C10</f>
        <v>260765308</v>
      </c>
      <c r="D10" s="17">
        <f>'[1]Конс_руб'!D10</f>
        <v>203317200.64000002</v>
      </c>
      <c r="E10" s="28">
        <f t="shared" si="0"/>
        <v>77.96942093232741</v>
      </c>
      <c r="F10" s="17">
        <f>'[1]Конс_руб'!F10</f>
        <v>30324234</v>
      </c>
      <c r="G10" s="17">
        <f>'[1]Конс_руб'!G10</f>
        <v>23259604.8</v>
      </c>
      <c r="H10" s="19">
        <v>24663</v>
      </c>
      <c r="I10" s="19">
        <v>17887</v>
      </c>
      <c r="J10" s="29" t="e">
        <f>+#REF!-H10</f>
        <v>#REF!</v>
      </c>
      <c r="K10" s="30" t="e">
        <f>+#REF!-I10</f>
        <v>#REF!</v>
      </c>
      <c r="L10" s="22">
        <f t="shared" si="1"/>
        <v>76.70302504590882</v>
      </c>
      <c r="M10" s="3">
        <v>155198.1</v>
      </c>
      <c r="N10" s="3">
        <v>152740.1</v>
      </c>
      <c r="O10" s="17">
        <f>'[1]Конс_руб'!O10</f>
        <v>218922791</v>
      </c>
      <c r="P10" s="17">
        <f>'[1]Конс_руб'!P10</f>
        <v>172480936</v>
      </c>
      <c r="Q10" s="22">
        <f t="shared" si="2"/>
        <v>78.78619453558858</v>
      </c>
      <c r="R10" s="17">
        <f>'[1]Конс_руб'!R10</f>
        <v>65445500</v>
      </c>
      <c r="S10" s="17">
        <f>'[1]Конс_руб'!S10</f>
        <v>50147700</v>
      </c>
      <c r="T10" s="22">
        <f t="shared" si="3"/>
        <v>76.62513083405275</v>
      </c>
      <c r="U10" s="23">
        <v>6289200</v>
      </c>
      <c r="V10" s="24">
        <v>203044.93</v>
      </c>
      <c r="W10" s="25">
        <v>73944</v>
      </c>
      <c r="X10" s="17">
        <f>'[1]Конс_руб'!X10</f>
        <v>11518283</v>
      </c>
      <c r="Y10" s="17">
        <f>'[1]Конс_руб'!Y10</f>
        <v>7576659.84</v>
      </c>
      <c r="Z10" s="26">
        <f t="shared" si="4"/>
        <v>65.77942076957129</v>
      </c>
      <c r="AA10" s="17">
        <f>'[1]Конс_руб'!AA10</f>
        <v>264630413.17000002</v>
      </c>
      <c r="AB10" s="17">
        <f>'[1]Конс_руб'!AB10</f>
        <v>182021208.31</v>
      </c>
      <c r="AC10" s="26">
        <f t="shared" si="5"/>
        <v>68.78317806693994</v>
      </c>
    </row>
    <row r="11" spans="1:29" ht="11.25">
      <c r="A11" s="15">
        <v>6</v>
      </c>
      <c r="B11" s="27" t="s">
        <v>20</v>
      </c>
      <c r="C11" s="17">
        <f>'[1]Конс_руб'!C11</f>
        <v>311472808.52</v>
      </c>
      <c r="D11" s="17">
        <f>'[1]Конс_руб'!D11</f>
        <v>234594077.6</v>
      </c>
      <c r="E11" s="28">
        <f t="shared" si="0"/>
        <v>75.31767498893454</v>
      </c>
      <c r="F11" s="17">
        <f>'[1]Конс_руб'!F11</f>
        <v>30879500</v>
      </c>
      <c r="G11" s="17">
        <f>'[1]Конс_руб'!G11</f>
        <v>25290692.98</v>
      </c>
      <c r="H11" s="19">
        <v>34692</v>
      </c>
      <c r="I11" s="19">
        <v>22961</v>
      </c>
      <c r="J11" s="29" t="e">
        <f>+#REF!-H11</f>
        <v>#REF!</v>
      </c>
      <c r="K11" s="30" t="e">
        <f>+#REF!-I11</f>
        <v>#REF!</v>
      </c>
      <c r="L11" s="22">
        <f t="shared" si="1"/>
        <v>81.90123862109166</v>
      </c>
      <c r="M11" s="3">
        <v>229475.6</v>
      </c>
      <c r="N11" s="3">
        <v>226467.7</v>
      </c>
      <c r="O11" s="17">
        <f>'[1]Конс_руб'!O11</f>
        <v>266648978</v>
      </c>
      <c r="P11" s="17">
        <f>'[1]Конс_руб'!P11</f>
        <v>198393221.1</v>
      </c>
      <c r="Q11" s="22">
        <f t="shared" si="2"/>
        <v>74.40239320924755</v>
      </c>
      <c r="R11" s="17">
        <f>'[1]Конс_руб'!R11</f>
        <v>112273600</v>
      </c>
      <c r="S11" s="17">
        <f>'[1]Конс_руб'!S11</f>
        <v>86025198.1</v>
      </c>
      <c r="T11" s="22">
        <f t="shared" si="3"/>
        <v>76.6210383384874</v>
      </c>
      <c r="U11" s="23">
        <v>7538200</v>
      </c>
      <c r="V11" s="24">
        <v>64629.85</v>
      </c>
      <c r="W11" s="25">
        <v>105309</v>
      </c>
      <c r="X11" s="17">
        <f>'[1]Конс_руб'!X11</f>
        <v>13944330.52</v>
      </c>
      <c r="Y11" s="17">
        <f>'[1]Конс_руб'!Y11</f>
        <v>10910163.520000001</v>
      </c>
      <c r="Z11" s="26">
        <f t="shared" si="4"/>
        <v>78.2408556965272</v>
      </c>
      <c r="AA11" s="17">
        <f>'[1]Конс_руб'!AA11</f>
        <v>315000887.81000006</v>
      </c>
      <c r="AB11" s="17">
        <f>'[1]Конс_руб'!AB11</f>
        <v>214001699.46</v>
      </c>
      <c r="AC11" s="26">
        <f t="shared" si="5"/>
        <v>67.93685597136475</v>
      </c>
    </row>
    <row r="12" spans="1:29" ht="11.25">
      <c r="A12" s="15">
        <v>7</v>
      </c>
      <c r="B12" s="27" t="s">
        <v>21</v>
      </c>
      <c r="C12" s="17">
        <f>'[1]Конс_руб'!C12</f>
        <v>217071625.54999998</v>
      </c>
      <c r="D12" s="17">
        <f>'[1]Конс_руб'!D12</f>
        <v>154194367.84</v>
      </c>
      <c r="E12" s="28">
        <f t="shared" si="0"/>
        <v>71.0338661026349</v>
      </c>
      <c r="F12" s="17">
        <f>'[1]Конс_руб'!F12</f>
        <v>37411000</v>
      </c>
      <c r="G12" s="17">
        <f>'[1]Конс_руб'!G12</f>
        <v>27244361.830000002</v>
      </c>
      <c r="H12" s="19">
        <v>27654</v>
      </c>
      <c r="I12" s="19">
        <v>17376</v>
      </c>
      <c r="J12" s="29" t="e">
        <f>+#REF!-H12</f>
        <v>#REF!</v>
      </c>
      <c r="K12" s="30" t="e">
        <f>+#REF!-I12</f>
        <v>#REF!</v>
      </c>
      <c r="L12" s="22">
        <f t="shared" si="1"/>
        <v>72.8244682847291</v>
      </c>
      <c r="M12" s="3">
        <v>146239.1</v>
      </c>
      <c r="N12" s="3">
        <v>145890.6</v>
      </c>
      <c r="O12" s="17">
        <f>'[1]Конс_руб'!O12</f>
        <v>173103510.67</v>
      </c>
      <c r="P12" s="17">
        <f>'[1]Конс_руб'!P12</f>
        <v>121511433.25999999</v>
      </c>
      <c r="Q12" s="22">
        <f t="shared" si="2"/>
        <v>70.19582259752445</v>
      </c>
      <c r="R12" s="17">
        <f>'[1]Конс_руб'!R12</f>
        <v>48850100</v>
      </c>
      <c r="S12" s="17">
        <f>'[1]Конс_руб'!S12</f>
        <v>37354135.54</v>
      </c>
      <c r="T12" s="22">
        <f t="shared" si="3"/>
        <v>76.46685583038725</v>
      </c>
      <c r="U12" s="23">
        <v>2662720</v>
      </c>
      <c r="V12" s="24">
        <v>200766.13</v>
      </c>
      <c r="W12" s="25">
        <v>75592</v>
      </c>
      <c r="X12" s="17">
        <f>'[1]Конс_руб'!X12</f>
        <v>6557114.88</v>
      </c>
      <c r="Y12" s="17">
        <f>'[1]Конс_руб'!Y12</f>
        <v>5438572.75</v>
      </c>
      <c r="Z12" s="26">
        <f t="shared" si="4"/>
        <v>82.94155050704252</v>
      </c>
      <c r="AA12" s="17">
        <f>'[1]Конс_руб'!AA12</f>
        <v>220561826.48</v>
      </c>
      <c r="AB12" s="17">
        <f>'[1]Конс_руб'!AB12</f>
        <v>143771003.76</v>
      </c>
      <c r="AC12" s="26">
        <f t="shared" si="5"/>
        <v>65.1839921959645</v>
      </c>
    </row>
    <row r="13" spans="1:29" ht="11.25">
      <c r="A13" s="15">
        <v>8</v>
      </c>
      <c r="B13" s="27" t="s">
        <v>22</v>
      </c>
      <c r="C13" s="17">
        <f>'[1]Конс_руб'!C13</f>
        <v>219138543</v>
      </c>
      <c r="D13" s="17">
        <f>'[1]Конс_руб'!D13</f>
        <v>168295487.86</v>
      </c>
      <c r="E13" s="28">
        <f t="shared" si="0"/>
        <v>76.79867062910974</v>
      </c>
      <c r="F13" s="17">
        <f>'[1]Конс_руб'!F13</f>
        <v>32271100</v>
      </c>
      <c r="G13" s="17">
        <f>'[1]Конс_руб'!G13</f>
        <v>25429316.25</v>
      </c>
      <c r="H13" s="19">
        <v>29385</v>
      </c>
      <c r="I13" s="19">
        <v>16603</v>
      </c>
      <c r="J13" s="29" t="e">
        <f>+#REF!-H13</f>
        <v>#REF!</v>
      </c>
      <c r="K13" s="30" t="e">
        <f>+#REF!-I13</f>
        <v>#REF!</v>
      </c>
      <c r="L13" s="22">
        <f t="shared" si="1"/>
        <v>78.79903768387194</v>
      </c>
      <c r="M13" s="3">
        <v>146695.5</v>
      </c>
      <c r="N13" s="3">
        <v>144663.8</v>
      </c>
      <c r="O13" s="17">
        <f>'[1]Конс_руб'!O13</f>
        <v>178073123</v>
      </c>
      <c r="P13" s="17">
        <f>'[1]Конс_руб'!P13</f>
        <v>136038807.65</v>
      </c>
      <c r="Q13" s="22">
        <f t="shared" si="2"/>
        <v>76.39491314475346</v>
      </c>
      <c r="R13" s="17">
        <f>'[1]Конс_руб'!R13</f>
        <v>60082800</v>
      </c>
      <c r="S13" s="17">
        <f>'[1]Конс_руб'!S13</f>
        <v>46017500</v>
      </c>
      <c r="T13" s="22">
        <f t="shared" si="3"/>
        <v>76.59013894159393</v>
      </c>
      <c r="U13" s="23">
        <v>5294692</v>
      </c>
      <c r="V13" s="24">
        <v>143768.51</v>
      </c>
      <c r="W13" s="25">
        <v>72465</v>
      </c>
      <c r="X13" s="17">
        <f>'[1]Конс_руб'!X13</f>
        <v>8794320</v>
      </c>
      <c r="Y13" s="17">
        <f>'[1]Конс_руб'!Y13</f>
        <v>6827363.96</v>
      </c>
      <c r="Z13" s="26">
        <f t="shared" si="4"/>
        <v>77.63379044656095</v>
      </c>
      <c r="AA13" s="17">
        <f>'[1]Конс_руб'!AA13</f>
        <v>221433543</v>
      </c>
      <c r="AB13" s="17">
        <f>'[1]Конс_руб'!AB13</f>
        <v>153518458.74</v>
      </c>
      <c r="AC13" s="26">
        <f t="shared" si="5"/>
        <v>69.3293602496348</v>
      </c>
    </row>
    <row r="14" spans="1:29" ht="11.25">
      <c r="A14" s="15">
        <v>9</v>
      </c>
      <c r="B14" s="27" t="s">
        <v>23</v>
      </c>
      <c r="C14" s="17">
        <f>'[1]Конс_руб'!C14</f>
        <v>143054728</v>
      </c>
      <c r="D14" s="17">
        <f>'[1]Конс_руб'!D14</f>
        <v>104635131.54</v>
      </c>
      <c r="E14" s="28">
        <f t="shared" si="0"/>
        <v>73.14342769572775</v>
      </c>
      <c r="F14" s="17">
        <f>'[1]Конс_руб'!F14</f>
        <v>37230191</v>
      </c>
      <c r="G14" s="17">
        <f>'[1]Конс_руб'!G14</f>
        <v>26781794.619999997</v>
      </c>
      <c r="H14" s="19">
        <v>26856</v>
      </c>
      <c r="I14" s="19">
        <v>16744</v>
      </c>
      <c r="J14" s="29" t="e">
        <f>+#REF!-H14</f>
        <v>#REF!</v>
      </c>
      <c r="K14" s="30" t="e">
        <f>+#REF!-I14</f>
        <v>#REF!</v>
      </c>
      <c r="L14" s="22">
        <f t="shared" si="1"/>
        <v>71.9356895590463</v>
      </c>
      <c r="M14" s="3">
        <v>92577.1</v>
      </c>
      <c r="N14" s="3">
        <v>91734.2</v>
      </c>
      <c r="O14" s="17">
        <f>'[1]Конс_руб'!O14</f>
        <v>100309467</v>
      </c>
      <c r="P14" s="17">
        <f>'[1]Конс_руб'!P14</f>
        <v>74179744.44</v>
      </c>
      <c r="Q14" s="22">
        <f t="shared" si="2"/>
        <v>73.95089083665452</v>
      </c>
      <c r="R14" s="17">
        <f>'[1]Конс_руб'!R14</f>
        <v>20110900</v>
      </c>
      <c r="S14" s="17">
        <f>'[1]Конс_руб'!S14</f>
        <v>15309700</v>
      </c>
      <c r="T14" s="22">
        <f t="shared" si="3"/>
        <v>76.12637922718525</v>
      </c>
      <c r="U14" s="23">
        <v>2748800</v>
      </c>
      <c r="V14" s="24">
        <v>153279.88</v>
      </c>
      <c r="W14" s="25">
        <v>47064</v>
      </c>
      <c r="X14" s="17">
        <f>'[1]Конс_руб'!X14</f>
        <v>5515070</v>
      </c>
      <c r="Y14" s="17">
        <f>'[1]Конс_руб'!Y14</f>
        <v>3673592.48</v>
      </c>
      <c r="Z14" s="26">
        <f t="shared" si="4"/>
        <v>66.61007892918856</v>
      </c>
      <c r="AA14" s="17">
        <f>'[1]Конс_руб'!AA14</f>
        <v>144838268.72</v>
      </c>
      <c r="AB14" s="17">
        <f>'[1]Конс_руб'!AB14</f>
        <v>96909308.92</v>
      </c>
      <c r="AC14" s="26">
        <f t="shared" si="5"/>
        <v>66.90863524980692</v>
      </c>
    </row>
    <row r="15" spans="1:29" ht="11.25">
      <c r="A15" s="15">
        <v>10</v>
      </c>
      <c r="B15" s="27" t="s">
        <v>24</v>
      </c>
      <c r="C15" s="17">
        <f>'[1]Конс_руб'!C15</f>
        <v>153843648.62</v>
      </c>
      <c r="D15" s="17">
        <f>'[1]Конс_руб'!D15</f>
        <v>115423589.05999999</v>
      </c>
      <c r="E15" s="28">
        <f t="shared" si="0"/>
        <v>75.02655461916461</v>
      </c>
      <c r="F15" s="17">
        <f>'[1]Конс_руб'!F15</f>
        <v>17724300</v>
      </c>
      <c r="G15" s="17">
        <f>'[1]Конс_руб'!G15</f>
        <v>13030321.69</v>
      </c>
      <c r="H15" s="19">
        <v>16775</v>
      </c>
      <c r="I15" s="19">
        <v>10227</v>
      </c>
      <c r="J15" s="29" t="e">
        <f>+#REF!-H15</f>
        <v>#REF!</v>
      </c>
      <c r="K15" s="30" t="e">
        <f>+#REF!-I15</f>
        <v>#REF!</v>
      </c>
      <c r="L15" s="22">
        <f t="shared" si="1"/>
        <v>73.516706950345</v>
      </c>
      <c r="M15" s="3">
        <v>109617.6</v>
      </c>
      <c r="N15" s="3">
        <v>109322.3</v>
      </c>
      <c r="O15" s="17">
        <f>'[1]Конс_руб'!O15</f>
        <v>131800750</v>
      </c>
      <c r="P15" s="17">
        <f>'[1]Конс_руб'!P15</f>
        <v>99116743.52</v>
      </c>
      <c r="Q15" s="22">
        <f t="shared" si="2"/>
        <v>75.20195713605575</v>
      </c>
      <c r="R15" s="17">
        <f>'[1]Конс_руб'!R15</f>
        <v>50845400</v>
      </c>
      <c r="S15" s="17">
        <f>'[1]Конс_руб'!S15</f>
        <v>38973900</v>
      </c>
      <c r="T15" s="22">
        <f t="shared" si="3"/>
        <v>76.65177184170052</v>
      </c>
      <c r="U15" s="23">
        <v>2170000</v>
      </c>
      <c r="V15" s="24">
        <v>110413.9</v>
      </c>
      <c r="W15" s="25">
        <v>49443</v>
      </c>
      <c r="X15" s="17">
        <f>'[1]Конс_руб'!X15</f>
        <v>4318598.62</v>
      </c>
      <c r="Y15" s="17">
        <f>'[1]Конс_руб'!Y15</f>
        <v>3276523.85</v>
      </c>
      <c r="Z15" s="26">
        <f t="shared" si="4"/>
        <v>75.8700712501038</v>
      </c>
      <c r="AA15" s="17">
        <f>'[1]Конс_руб'!AA15</f>
        <v>158032609.37</v>
      </c>
      <c r="AB15" s="17">
        <f>'[1]Конс_руб'!AB15</f>
        <v>107296597.87</v>
      </c>
      <c r="AC15" s="26">
        <f t="shared" si="5"/>
        <v>67.89522636988652</v>
      </c>
    </row>
    <row r="16" spans="1:29" ht="11.25">
      <c r="A16" s="15">
        <v>11</v>
      </c>
      <c r="B16" s="27" t="s">
        <v>25</v>
      </c>
      <c r="C16" s="17">
        <f>'[1]Конс_руб'!C16</f>
        <v>278027108.42</v>
      </c>
      <c r="D16" s="17">
        <f>'[1]Конс_руб'!D16</f>
        <v>224557913.42</v>
      </c>
      <c r="E16" s="28">
        <f t="shared" si="0"/>
        <v>80.76835194098156</v>
      </c>
      <c r="F16" s="17">
        <f>'[1]Конс_руб'!F16</f>
        <v>36998449</v>
      </c>
      <c r="G16" s="17">
        <f>'[1]Конс_руб'!G16</f>
        <v>30879053.849999998</v>
      </c>
      <c r="H16" s="19">
        <v>24141</v>
      </c>
      <c r="I16" s="19">
        <v>15827</v>
      </c>
      <c r="J16" s="29" t="e">
        <f>+#REF!-H16</f>
        <v>#REF!</v>
      </c>
      <c r="K16" s="30" t="e">
        <f>+#REF!-I16</f>
        <v>#REF!</v>
      </c>
      <c r="L16" s="22">
        <f t="shared" si="1"/>
        <v>83.46040086707418</v>
      </c>
      <c r="M16" s="3">
        <v>144559.2</v>
      </c>
      <c r="N16" s="3">
        <v>140678.7</v>
      </c>
      <c r="O16" s="17">
        <f>'[1]Конс_руб'!O16</f>
        <v>233514239.32</v>
      </c>
      <c r="P16" s="17">
        <f>'[1]Конс_руб'!P16</f>
        <v>188105121.84</v>
      </c>
      <c r="Q16" s="22">
        <f t="shared" si="2"/>
        <v>80.55402633593883</v>
      </c>
      <c r="R16" s="17">
        <f>'[1]Конс_руб'!R16</f>
        <v>56217100</v>
      </c>
      <c r="S16" s="17">
        <f>'[1]Конс_руб'!S16</f>
        <v>42963427.52</v>
      </c>
      <c r="T16" s="22">
        <f t="shared" si="3"/>
        <v>76.4241263245525</v>
      </c>
      <c r="U16" s="23">
        <v>2980070</v>
      </c>
      <c r="V16" s="24">
        <v>175667.41</v>
      </c>
      <c r="W16" s="25">
        <v>65444</v>
      </c>
      <c r="X16" s="17">
        <f>'[1]Конс_руб'!X16</f>
        <v>7514420.1</v>
      </c>
      <c r="Y16" s="17">
        <f>'[1]Конс_руб'!Y16</f>
        <v>5573737.7299999995</v>
      </c>
      <c r="Z16" s="26">
        <f t="shared" si="4"/>
        <v>74.17389041105115</v>
      </c>
      <c r="AA16" s="17">
        <f>'[1]Конс_руб'!AA16</f>
        <v>280866252.44</v>
      </c>
      <c r="AB16" s="17">
        <f>'[1]Конс_руб'!AB16</f>
        <v>213186564.98</v>
      </c>
      <c r="AC16" s="26">
        <f t="shared" si="5"/>
        <v>75.9032326340246</v>
      </c>
    </row>
    <row r="17" spans="1:29" ht="11.25">
      <c r="A17" s="15">
        <v>12</v>
      </c>
      <c r="B17" s="27" t="s">
        <v>26</v>
      </c>
      <c r="C17" s="17">
        <f>'[1]Конс_руб'!C17</f>
        <v>302556651</v>
      </c>
      <c r="D17" s="17">
        <f>'[1]Конс_руб'!D17</f>
        <v>229796527.52999997</v>
      </c>
      <c r="E17" s="28">
        <f t="shared" si="0"/>
        <v>75.95157031600009</v>
      </c>
      <c r="F17" s="17">
        <f>'[1]Конс_руб'!F17</f>
        <v>45242700</v>
      </c>
      <c r="G17" s="17">
        <f>'[1]Конс_руб'!G17</f>
        <v>38740181.58</v>
      </c>
      <c r="H17" s="19">
        <v>34044</v>
      </c>
      <c r="I17" s="19">
        <v>24421</v>
      </c>
      <c r="J17" s="29" t="e">
        <f>+#REF!-H17</f>
        <v>#REF!</v>
      </c>
      <c r="K17" s="30" t="e">
        <f>+#REF!-I17</f>
        <v>#REF!</v>
      </c>
      <c r="L17" s="22">
        <f t="shared" si="1"/>
        <v>85.62747488545112</v>
      </c>
      <c r="M17" s="3">
        <v>201731.5</v>
      </c>
      <c r="N17" s="3">
        <v>197911.7</v>
      </c>
      <c r="O17" s="17">
        <f>'[1]Конс_руб'!O17</f>
        <v>240800447</v>
      </c>
      <c r="P17" s="17">
        <f>'[1]Конс_руб'!P17</f>
        <v>180712687</v>
      </c>
      <c r="Q17" s="22">
        <f t="shared" si="2"/>
        <v>75.04665761687727</v>
      </c>
      <c r="R17" s="17">
        <f>'[1]Конс_руб'!R17</f>
        <v>81976800</v>
      </c>
      <c r="S17" s="17">
        <f>'[1]Конс_руб'!S17</f>
        <v>62794200</v>
      </c>
      <c r="T17" s="22">
        <f t="shared" si="3"/>
        <v>76.59996486810903</v>
      </c>
      <c r="U17" s="23">
        <v>9997600</v>
      </c>
      <c r="V17" s="24">
        <v>445565.33</v>
      </c>
      <c r="W17" s="25">
        <v>95988</v>
      </c>
      <c r="X17" s="17">
        <f>'[1]Конс_руб'!X17</f>
        <v>16513504</v>
      </c>
      <c r="Y17" s="17">
        <f>'[1]Конс_руб'!Y17</f>
        <v>10343658.95</v>
      </c>
      <c r="Z17" s="26">
        <f t="shared" si="4"/>
        <v>62.63757800888291</v>
      </c>
      <c r="AA17" s="17">
        <f>'[1]Конс_руб'!AA17</f>
        <v>307558984</v>
      </c>
      <c r="AB17" s="17">
        <f>'[1]Конс_руб'!AB17</f>
        <v>203068582.45000002</v>
      </c>
      <c r="AC17" s="26">
        <f t="shared" si="5"/>
        <v>66.02589845010023</v>
      </c>
    </row>
    <row r="18" spans="1:29" ht="11.25">
      <c r="A18" s="15">
        <v>13</v>
      </c>
      <c r="B18" s="27" t="s">
        <v>27</v>
      </c>
      <c r="C18" s="17">
        <f>'[1]Конс_руб'!C18</f>
        <v>168312001</v>
      </c>
      <c r="D18" s="17">
        <f>'[1]Конс_руб'!D18</f>
        <v>127497518.55000001</v>
      </c>
      <c r="E18" s="28">
        <f t="shared" si="0"/>
        <v>75.75069976739212</v>
      </c>
      <c r="F18" s="17">
        <f>'[1]Конс_руб'!F18</f>
        <v>25805308</v>
      </c>
      <c r="G18" s="17">
        <f>'[1]Конс_руб'!G18</f>
        <v>21344910.93</v>
      </c>
      <c r="H18" s="19">
        <v>18578</v>
      </c>
      <c r="I18" s="19">
        <v>12632</v>
      </c>
      <c r="J18" s="29" t="e">
        <f>+#REF!-H18</f>
        <v>#REF!</v>
      </c>
      <c r="K18" s="30" t="e">
        <f>+#REF!-I18</f>
        <v>#REF!</v>
      </c>
      <c r="L18" s="22">
        <f t="shared" si="1"/>
        <v>82.71519537763315</v>
      </c>
      <c r="M18" s="3">
        <v>92695.1</v>
      </c>
      <c r="N18" s="3">
        <v>91849.6</v>
      </c>
      <c r="O18" s="17">
        <f>'[1]Конс_руб'!O18</f>
        <v>137815831</v>
      </c>
      <c r="P18" s="17">
        <f>'[1]Конс_руб'!P18</f>
        <v>102640446</v>
      </c>
      <c r="Q18" s="22">
        <f t="shared" si="2"/>
        <v>74.47652802674027</v>
      </c>
      <c r="R18" s="17">
        <f>'[1]Конс_руб'!R18</f>
        <v>30624000</v>
      </c>
      <c r="S18" s="17">
        <f>'[1]Конс_руб'!S18</f>
        <v>23427700</v>
      </c>
      <c r="T18" s="22">
        <f t="shared" si="3"/>
        <v>76.50111024033438</v>
      </c>
      <c r="U18" s="23">
        <v>1857014</v>
      </c>
      <c r="V18" s="24">
        <v>128430</v>
      </c>
      <c r="W18" s="25">
        <v>48354</v>
      </c>
      <c r="X18" s="17">
        <f>'[1]Конс_руб'!X18</f>
        <v>4690862</v>
      </c>
      <c r="Y18" s="17">
        <f>'[1]Конс_руб'!Y18</f>
        <v>3512161.62</v>
      </c>
      <c r="Z18" s="26">
        <f t="shared" si="4"/>
        <v>74.8724140680327</v>
      </c>
      <c r="AA18" s="17">
        <f>'[1]Конс_руб'!AA18</f>
        <v>170222041</v>
      </c>
      <c r="AB18" s="17">
        <f>'[1]Конс_руб'!AB18</f>
        <v>118153882.46000001</v>
      </c>
      <c r="AC18" s="26">
        <f t="shared" si="5"/>
        <v>69.41162364514241</v>
      </c>
    </row>
    <row r="19" spans="1:29" ht="11.25">
      <c r="A19" s="15">
        <v>14</v>
      </c>
      <c r="B19" s="27" t="s">
        <v>28</v>
      </c>
      <c r="C19" s="17">
        <f>'[1]Конс_руб'!C19</f>
        <v>245278875</v>
      </c>
      <c r="D19" s="17">
        <f>'[1]Конс_руб'!D19</f>
        <v>193761861.99</v>
      </c>
      <c r="E19" s="28">
        <f t="shared" si="0"/>
        <v>78.9965552434958</v>
      </c>
      <c r="F19" s="17">
        <f>'[1]Конс_руб'!F19</f>
        <v>25847600</v>
      </c>
      <c r="G19" s="17">
        <f>'[1]Конс_руб'!G19</f>
        <v>22028462.279999997</v>
      </c>
      <c r="H19" s="19">
        <v>21807</v>
      </c>
      <c r="I19" s="19">
        <v>17904</v>
      </c>
      <c r="J19" s="29" t="e">
        <f>+#REF!-H19</f>
        <v>#REF!</v>
      </c>
      <c r="K19" s="30" t="e">
        <f>+#REF!-I19</f>
        <v>#REF!</v>
      </c>
      <c r="L19" s="22">
        <f t="shared" si="1"/>
        <v>85.22440102756154</v>
      </c>
      <c r="M19" s="3">
        <v>157810</v>
      </c>
      <c r="N19" s="3">
        <v>155486.3</v>
      </c>
      <c r="O19" s="17">
        <f>'[1]Конс_руб'!O19</f>
        <v>210919735</v>
      </c>
      <c r="P19" s="17">
        <f>'[1]Конс_руб'!P19</f>
        <v>164854565</v>
      </c>
      <c r="Q19" s="22">
        <f t="shared" si="2"/>
        <v>78.15985782458905</v>
      </c>
      <c r="R19" s="17">
        <f>'[1]Конс_руб'!R19</f>
        <v>67261300</v>
      </c>
      <c r="S19" s="17">
        <f>'[1]Конс_руб'!S19</f>
        <v>51549800</v>
      </c>
      <c r="T19" s="22">
        <f t="shared" si="3"/>
        <v>76.6410997111266</v>
      </c>
      <c r="U19" s="23">
        <v>8499000</v>
      </c>
      <c r="V19" s="24">
        <v>196765.74</v>
      </c>
      <c r="W19" s="25">
        <v>71981</v>
      </c>
      <c r="X19" s="17">
        <f>'[1]Конс_руб'!X19</f>
        <v>8511540</v>
      </c>
      <c r="Y19" s="17">
        <f>'[1]Конс_руб'!Y19</f>
        <v>6878834.71</v>
      </c>
      <c r="Z19" s="26">
        <f t="shared" si="4"/>
        <v>80.81774520239581</v>
      </c>
      <c r="AA19" s="17">
        <f>'[1]Конс_руб'!AA19</f>
        <v>248388229.99999997</v>
      </c>
      <c r="AB19" s="17">
        <f>'[1]Конс_руб'!AB19</f>
        <v>167592816.65</v>
      </c>
      <c r="AC19" s="26">
        <f t="shared" si="5"/>
        <v>67.47212484665638</v>
      </c>
    </row>
    <row r="20" spans="1:29" ht="11.25">
      <c r="A20" s="15">
        <v>15</v>
      </c>
      <c r="B20" s="27" t="s">
        <v>29</v>
      </c>
      <c r="C20" s="17">
        <f>'[1]Конс_руб'!C20</f>
        <v>293738260.03</v>
      </c>
      <c r="D20" s="17">
        <f>'[1]Конс_руб'!D20</f>
        <v>218367667.37</v>
      </c>
      <c r="E20" s="28">
        <f t="shared" si="0"/>
        <v>74.3409004151171</v>
      </c>
      <c r="F20" s="17">
        <f>'[1]Конс_руб'!F20</f>
        <v>66700847</v>
      </c>
      <c r="G20" s="17">
        <f>'[1]Конс_руб'!G20</f>
        <v>52882604.28</v>
      </c>
      <c r="H20" s="19">
        <v>50974</v>
      </c>
      <c r="I20" s="19">
        <v>32698</v>
      </c>
      <c r="J20" s="29" t="e">
        <f>+#REF!-H20</f>
        <v>#REF!</v>
      </c>
      <c r="K20" s="30" t="e">
        <f>+#REF!-I20</f>
        <v>#REF!</v>
      </c>
      <c r="L20" s="22">
        <f t="shared" si="1"/>
        <v>79.28325749746476</v>
      </c>
      <c r="M20" s="3">
        <v>187447.9</v>
      </c>
      <c r="N20" s="3">
        <v>184579.2</v>
      </c>
      <c r="O20" s="17">
        <f>'[1]Конс_руб'!O20</f>
        <v>210006155</v>
      </c>
      <c r="P20" s="17">
        <f>'[1]Конс_руб'!P20</f>
        <v>154522009.88</v>
      </c>
      <c r="Q20" s="22">
        <f t="shared" si="2"/>
        <v>73.57975287914775</v>
      </c>
      <c r="R20" s="17">
        <f>'[1]Конс_руб'!R20</f>
        <v>63387500</v>
      </c>
      <c r="S20" s="17">
        <f>'[1]Конс_руб'!S20</f>
        <v>48424057</v>
      </c>
      <c r="T20" s="22">
        <f t="shared" si="3"/>
        <v>76.39370065075923</v>
      </c>
      <c r="U20" s="23">
        <v>10805716</v>
      </c>
      <c r="V20" s="24">
        <v>224195.03</v>
      </c>
      <c r="W20" s="25">
        <v>90328</v>
      </c>
      <c r="X20" s="17">
        <f>'[1]Конс_руб'!X20</f>
        <v>17031258.03</v>
      </c>
      <c r="Y20" s="17">
        <f>'[1]Конс_руб'!Y20</f>
        <v>10963053.21</v>
      </c>
      <c r="Z20" s="26">
        <f t="shared" si="4"/>
        <v>64.3701903329099</v>
      </c>
      <c r="AA20" s="17">
        <f>'[1]Конс_руб'!AA20</f>
        <v>296557200.09</v>
      </c>
      <c r="AB20" s="17">
        <f>'[1]Конс_руб'!AB20</f>
        <v>191816771.31</v>
      </c>
      <c r="AC20" s="26">
        <f t="shared" si="5"/>
        <v>64.68120526218448</v>
      </c>
    </row>
    <row r="21" spans="1:29" ht="11.25">
      <c r="A21" s="15">
        <v>16</v>
      </c>
      <c r="B21" s="27" t="s">
        <v>30</v>
      </c>
      <c r="C21" s="17">
        <f>'[1]Конс_руб'!C21</f>
        <v>436239019</v>
      </c>
      <c r="D21" s="17">
        <f>'[1]Конс_руб'!D21</f>
        <v>324315108.56</v>
      </c>
      <c r="E21" s="28">
        <f t="shared" si="0"/>
        <v>74.34344348734197</v>
      </c>
      <c r="F21" s="17">
        <f>'[1]Конс_руб'!F21</f>
        <v>123421943</v>
      </c>
      <c r="G21" s="17">
        <f>'[1]Конс_руб'!G21</f>
        <v>101809728.97999999</v>
      </c>
      <c r="H21" s="19">
        <v>83928</v>
      </c>
      <c r="I21" s="19">
        <v>55316</v>
      </c>
      <c r="J21" s="29" t="e">
        <f>+#REF!-H21</f>
        <v>#REF!</v>
      </c>
      <c r="K21" s="30" t="e">
        <f>+#REF!-I21</f>
        <v>#REF!</v>
      </c>
      <c r="L21" s="22">
        <f t="shared" si="1"/>
        <v>82.48916400546375</v>
      </c>
      <c r="M21" s="3">
        <v>280544.1</v>
      </c>
      <c r="N21" s="3">
        <v>277916.2</v>
      </c>
      <c r="O21" s="17">
        <f>'[1]Конс_руб'!O21</f>
        <v>294003198</v>
      </c>
      <c r="P21" s="17">
        <f>'[1]Конс_руб'!P21</f>
        <v>210722628</v>
      </c>
      <c r="Q21" s="22">
        <f t="shared" si="2"/>
        <v>71.67358363224335</v>
      </c>
      <c r="R21" s="17">
        <f>'[1]Конс_руб'!R21</f>
        <v>76834900</v>
      </c>
      <c r="S21" s="17">
        <f>'[1]Конс_руб'!S21</f>
        <v>58570300</v>
      </c>
      <c r="T21" s="22">
        <f t="shared" si="3"/>
        <v>76.22877104024343</v>
      </c>
      <c r="U21" s="23">
        <v>9507200</v>
      </c>
      <c r="V21" s="24">
        <v>451832.93</v>
      </c>
      <c r="W21" s="25">
        <v>147365</v>
      </c>
      <c r="X21" s="17">
        <f>'[1]Конс_руб'!X21</f>
        <v>18813878</v>
      </c>
      <c r="Y21" s="17">
        <f>'[1]Конс_руб'!Y21</f>
        <v>11782751.58</v>
      </c>
      <c r="Z21" s="26">
        <f t="shared" si="4"/>
        <v>62.627979090754174</v>
      </c>
      <c r="AA21" s="17">
        <f>'[1]Конс_руб'!AA21</f>
        <v>447510056</v>
      </c>
      <c r="AB21" s="17">
        <f>'[1]Конс_руб'!AB21</f>
        <v>298969024.84</v>
      </c>
      <c r="AC21" s="26">
        <f t="shared" si="5"/>
        <v>66.80721937564684</v>
      </c>
    </row>
    <row r="22" spans="1:29" ht="11.25">
      <c r="A22" s="15">
        <v>17</v>
      </c>
      <c r="B22" s="27" t="s">
        <v>31</v>
      </c>
      <c r="C22" s="17">
        <f>'[1]Конс_руб'!C22</f>
        <v>190416268</v>
      </c>
      <c r="D22" s="17">
        <f>'[1]Конс_руб'!D22</f>
        <v>153049310.22</v>
      </c>
      <c r="E22" s="28">
        <f t="shared" si="0"/>
        <v>80.37617364709617</v>
      </c>
      <c r="F22" s="17">
        <f>'[1]Конс_руб'!F22</f>
        <v>17428200</v>
      </c>
      <c r="G22" s="17">
        <f>'[1]Конс_руб'!G22</f>
        <v>12702273.7</v>
      </c>
      <c r="H22" s="19">
        <v>12987</v>
      </c>
      <c r="I22" s="19">
        <v>9223</v>
      </c>
      <c r="J22" s="29" t="e">
        <f>+#REF!-H22</f>
        <v>#REF!</v>
      </c>
      <c r="K22" s="30" t="e">
        <f>+#REF!-I22</f>
        <v>#REF!</v>
      </c>
      <c r="L22" s="22">
        <f t="shared" si="1"/>
        <v>72.88345153257364</v>
      </c>
      <c r="M22" s="3">
        <v>107863.6</v>
      </c>
      <c r="N22" s="3">
        <v>106947.2</v>
      </c>
      <c r="O22" s="17">
        <f>'[1]Конс_руб'!O22</f>
        <v>168394093</v>
      </c>
      <c r="P22" s="17">
        <f>'[1]Конс_руб'!P22</f>
        <v>137033313.4</v>
      </c>
      <c r="Q22" s="22">
        <f t="shared" si="2"/>
        <v>81.37655600544136</v>
      </c>
      <c r="R22" s="17">
        <f>'[1]Конс_руб'!R22</f>
        <v>36756700</v>
      </c>
      <c r="S22" s="17">
        <f>'[1]Конс_руб'!S22</f>
        <v>28147460</v>
      </c>
      <c r="T22" s="22">
        <f t="shared" si="3"/>
        <v>76.57776677449282</v>
      </c>
      <c r="U22" s="23">
        <v>1670000</v>
      </c>
      <c r="V22" s="24">
        <v>50926.72</v>
      </c>
      <c r="W22" s="25">
        <v>44855</v>
      </c>
      <c r="X22" s="17">
        <f>'[1]Конс_руб'!X22</f>
        <v>4593975</v>
      </c>
      <c r="Y22" s="17">
        <f>'[1]Конс_руб'!Y22</f>
        <v>3313723.12</v>
      </c>
      <c r="Z22" s="26">
        <f t="shared" si="4"/>
        <v>72.13193628611388</v>
      </c>
      <c r="AA22" s="17">
        <f>'[1]Конс_руб'!AA22</f>
        <v>192431268</v>
      </c>
      <c r="AB22" s="17">
        <f>'[1]Конс_руб'!AB22</f>
        <v>131839268.57999998</v>
      </c>
      <c r="AC22" s="26">
        <f t="shared" si="5"/>
        <v>68.51239403567199</v>
      </c>
    </row>
    <row r="23" spans="1:29" ht="11.25">
      <c r="A23" s="75">
        <v>18</v>
      </c>
      <c r="B23" s="76" t="s">
        <v>32</v>
      </c>
      <c r="C23" s="77">
        <f>'[1]Конс_руб'!C23</f>
        <v>126953384.28</v>
      </c>
      <c r="D23" s="77">
        <f>'[1]Конс_руб'!D23</f>
        <v>92743628.75999999</v>
      </c>
      <c r="E23" s="78">
        <f t="shared" si="0"/>
        <v>73.05329376289077</v>
      </c>
      <c r="F23" s="77">
        <f>'[1]Конс_руб'!F23</f>
        <v>14161500</v>
      </c>
      <c r="G23" s="77">
        <f>'[1]Конс_руб'!G23</f>
        <v>10297355.78</v>
      </c>
      <c r="H23" s="79">
        <v>21800</v>
      </c>
      <c r="I23" s="79">
        <v>15443</v>
      </c>
      <c r="J23" s="80" t="e">
        <f>+#REF!-H23</f>
        <v>#REF!</v>
      </c>
      <c r="K23" s="81" t="e">
        <f>+#REF!-I23</f>
        <v>#REF!</v>
      </c>
      <c r="L23" s="82">
        <f t="shared" si="1"/>
        <v>72.71373639798043</v>
      </c>
      <c r="M23" s="83">
        <v>70278.6</v>
      </c>
      <c r="N23" s="83">
        <v>69525.5</v>
      </c>
      <c r="O23" s="77">
        <f>'[1]Конс_руб'!O23</f>
        <v>93356928</v>
      </c>
      <c r="P23" s="77">
        <f>'[1]Конс_руб'!P23</f>
        <v>68531692.94</v>
      </c>
      <c r="Q23" s="82">
        <f t="shared" si="2"/>
        <v>73.40825625710391</v>
      </c>
      <c r="R23" s="77">
        <f>'[1]Конс_руб'!R23</f>
        <v>32550900</v>
      </c>
      <c r="S23" s="77">
        <f>'[1]Конс_руб'!S23</f>
        <v>24955900</v>
      </c>
      <c r="T23" s="82">
        <f t="shared" si="3"/>
        <v>76.66731181011892</v>
      </c>
      <c r="U23" s="84">
        <v>10600000</v>
      </c>
      <c r="V23" s="85">
        <v>724608.25</v>
      </c>
      <c r="W23" s="86">
        <v>29112</v>
      </c>
      <c r="X23" s="77">
        <f>'[1]Конс_руб'!X23</f>
        <v>19434956.28</v>
      </c>
      <c r="Y23" s="77">
        <f>'[1]Конс_руб'!Y23</f>
        <v>13914580.04</v>
      </c>
      <c r="Z23" s="87">
        <f t="shared" si="4"/>
        <v>71.59563335019757</v>
      </c>
      <c r="AA23" s="77">
        <f>'[1]Конс_руб'!AA23</f>
        <v>129683424.28</v>
      </c>
      <c r="AB23" s="77">
        <f>'[1]Конс_руб'!AB23</f>
        <v>90990624.06</v>
      </c>
      <c r="AC23" s="87">
        <f t="shared" si="5"/>
        <v>70.16365010808303</v>
      </c>
    </row>
    <row r="24" spans="1:29" ht="11.25">
      <c r="A24" s="15">
        <v>19</v>
      </c>
      <c r="B24" s="27" t="s">
        <v>33</v>
      </c>
      <c r="C24" s="17">
        <f>'[1]Конс_руб'!C24</f>
        <v>357133757.74</v>
      </c>
      <c r="D24" s="17">
        <f>'[1]Конс_руб'!D24</f>
        <v>280314619.3</v>
      </c>
      <c r="E24" s="28">
        <f t="shared" si="0"/>
        <v>78.4900932003393</v>
      </c>
      <c r="F24" s="17">
        <f>'[1]Конс_руб'!F24</f>
        <v>60691859</v>
      </c>
      <c r="G24" s="17">
        <f>'[1]Конс_руб'!G24</f>
        <v>45542682.12</v>
      </c>
      <c r="H24" s="19">
        <v>44908</v>
      </c>
      <c r="I24" s="19">
        <v>29299</v>
      </c>
      <c r="J24" s="29" t="e">
        <f>+#REF!-H24</f>
        <v>#REF!</v>
      </c>
      <c r="K24" s="30" t="e">
        <f>+#REF!-I24</f>
        <v>#REF!</v>
      </c>
      <c r="L24" s="22">
        <f t="shared" si="1"/>
        <v>75.03919449888657</v>
      </c>
      <c r="M24" s="3">
        <v>208811.5</v>
      </c>
      <c r="N24" s="3">
        <v>208239.8</v>
      </c>
      <c r="O24" s="17">
        <f>'[1]Конс_руб'!O24</f>
        <v>279834485</v>
      </c>
      <c r="P24" s="17">
        <f>'[1]Конс_руб'!P24</f>
        <v>224780467.45</v>
      </c>
      <c r="Q24" s="22">
        <f t="shared" si="2"/>
        <v>80.32622121251424</v>
      </c>
      <c r="R24" s="17">
        <f>'[1]Конс_руб'!R24</f>
        <v>54292900</v>
      </c>
      <c r="S24" s="17">
        <f>'[1]Конс_руб'!S24</f>
        <v>41487400</v>
      </c>
      <c r="T24" s="22">
        <f t="shared" si="3"/>
        <v>76.41404308850697</v>
      </c>
      <c r="U24" s="23">
        <v>6842570</v>
      </c>
      <c r="V24" s="24">
        <v>398745.71</v>
      </c>
      <c r="W24" s="25">
        <v>103711</v>
      </c>
      <c r="X24" s="17">
        <f>'[1]Конс_руб'!X24</f>
        <v>16607413.739999998</v>
      </c>
      <c r="Y24" s="17">
        <f>'[1]Конс_руб'!Y24</f>
        <v>9991469.73</v>
      </c>
      <c r="Z24" s="26">
        <f t="shared" si="4"/>
        <v>60.16270736926918</v>
      </c>
      <c r="AA24" s="17">
        <f>'[1]Конс_руб'!AA24</f>
        <v>365223788.13</v>
      </c>
      <c r="AB24" s="17">
        <f>'[1]Конс_руб'!AB24</f>
        <v>252413879.42</v>
      </c>
      <c r="AC24" s="26">
        <f t="shared" si="5"/>
        <v>69.11211362008935</v>
      </c>
    </row>
    <row r="25" spans="1:29" ht="11.25">
      <c r="A25" s="15">
        <v>20</v>
      </c>
      <c r="B25" s="27" t="s">
        <v>34</v>
      </c>
      <c r="C25" s="17">
        <f>'[1]Конс_руб'!C25</f>
        <v>190633473.4</v>
      </c>
      <c r="D25" s="17">
        <f>'[1]Конс_руб'!D25</f>
        <v>142673273.74</v>
      </c>
      <c r="E25" s="28">
        <f t="shared" si="0"/>
        <v>74.84166930150474</v>
      </c>
      <c r="F25" s="17">
        <f>'[1]Конс_руб'!F25</f>
        <v>28791800</v>
      </c>
      <c r="G25" s="17">
        <f>'[1]Конс_руб'!G25</f>
        <v>21317737.18</v>
      </c>
      <c r="H25" s="19">
        <v>19275</v>
      </c>
      <c r="I25" s="19">
        <v>11905</v>
      </c>
      <c r="J25" s="29" t="e">
        <f>+#REF!-H25</f>
        <v>#REF!</v>
      </c>
      <c r="K25" s="30" t="e">
        <f>+#REF!-I25</f>
        <v>#REF!</v>
      </c>
      <c r="L25" s="22">
        <f t="shared" si="1"/>
        <v>74.04100188248043</v>
      </c>
      <c r="M25" s="3">
        <v>139245</v>
      </c>
      <c r="N25" s="3">
        <v>138217.7</v>
      </c>
      <c r="O25" s="17">
        <f>'[1]Конс_руб'!O25</f>
        <v>154642662</v>
      </c>
      <c r="P25" s="17">
        <f>'[1]Конс_руб'!P25</f>
        <v>116682847</v>
      </c>
      <c r="Q25" s="22">
        <f t="shared" si="2"/>
        <v>75.45320643794918</v>
      </c>
      <c r="R25" s="17">
        <f>'[1]Конс_руб'!R25</f>
        <v>55101200</v>
      </c>
      <c r="S25" s="17">
        <f>'[1]Конс_руб'!S25</f>
        <v>42224200</v>
      </c>
      <c r="T25" s="22">
        <f t="shared" si="3"/>
        <v>76.6302730249069</v>
      </c>
      <c r="U25" s="23">
        <v>3581265</v>
      </c>
      <c r="V25" s="24">
        <v>132161.2</v>
      </c>
      <c r="W25" s="25">
        <v>70595</v>
      </c>
      <c r="X25" s="17">
        <f>'[1]Конс_руб'!X25</f>
        <v>7199011.4</v>
      </c>
      <c r="Y25" s="17">
        <f>'[1]Конс_руб'!Y25</f>
        <v>4672689.5600000005</v>
      </c>
      <c r="Z25" s="26">
        <f t="shared" si="4"/>
        <v>64.90737825474203</v>
      </c>
      <c r="AA25" s="17">
        <f>'[1]Конс_руб'!AA25</f>
        <v>193555817.8</v>
      </c>
      <c r="AB25" s="17">
        <f>'[1]Конс_руб'!AB25</f>
        <v>127297384.84</v>
      </c>
      <c r="AC25" s="26">
        <f t="shared" si="5"/>
        <v>65.76779054584428</v>
      </c>
    </row>
    <row r="26" spans="1:29" ht="11.25">
      <c r="A26" s="15">
        <v>21</v>
      </c>
      <c r="B26" s="27" t="s">
        <v>35</v>
      </c>
      <c r="C26" s="17">
        <f>'[1]Конс_руб'!C26</f>
        <v>169317724</v>
      </c>
      <c r="D26" s="17">
        <f>'[1]Конс_руб'!D26</f>
        <v>113058532.22999999</v>
      </c>
      <c r="E26" s="28">
        <f t="shared" si="0"/>
        <v>66.77300495133042</v>
      </c>
      <c r="F26" s="17">
        <f>'[1]Конс_руб'!F26</f>
        <v>19737800</v>
      </c>
      <c r="G26" s="17">
        <f>'[1]Конс_руб'!G26</f>
        <v>14550064.04</v>
      </c>
      <c r="H26" s="19">
        <v>16600</v>
      </c>
      <c r="I26" s="19">
        <v>8592</v>
      </c>
      <c r="J26" s="29" t="e">
        <f>+#REF!-H26</f>
        <v>#REF!</v>
      </c>
      <c r="K26" s="30" t="e">
        <f>+#REF!-I26</f>
        <v>#REF!</v>
      </c>
      <c r="L26" s="22">
        <f t="shared" si="1"/>
        <v>73.71674674989107</v>
      </c>
      <c r="M26" s="3">
        <v>116735.8</v>
      </c>
      <c r="N26" s="3">
        <v>115819.3</v>
      </c>
      <c r="O26" s="17">
        <f>'[1]Конс_руб'!O26</f>
        <v>144477190</v>
      </c>
      <c r="P26" s="17">
        <f>'[1]Конс_руб'!P26</f>
        <v>95083410</v>
      </c>
      <c r="Q26" s="22">
        <f t="shared" si="2"/>
        <v>65.81205656062386</v>
      </c>
      <c r="R26" s="17">
        <f>'[1]Конс_руб'!R26</f>
        <v>42915000</v>
      </c>
      <c r="S26" s="17">
        <f>'[1]Конс_руб'!S26</f>
        <v>32885300</v>
      </c>
      <c r="T26" s="22">
        <f t="shared" si="3"/>
        <v>76.62891762786904</v>
      </c>
      <c r="U26" s="23">
        <v>3145000</v>
      </c>
      <c r="V26" s="24">
        <v>62229.66</v>
      </c>
      <c r="W26" s="25">
        <v>60328</v>
      </c>
      <c r="X26" s="17">
        <f>'[1]Конс_руб'!X26</f>
        <v>5102734</v>
      </c>
      <c r="Y26" s="17">
        <f>'[1]Конс_руб'!Y26</f>
        <v>3425058.19</v>
      </c>
      <c r="Z26" s="26">
        <f t="shared" si="4"/>
        <v>67.122021057731</v>
      </c>
      <c r="AA26" s="17">
        <f>'[1]Конс_руб'!AA26</f>
        <v>171594019</v>
      </c>
      <c r="AB26" s="17">
        <f>'[1]Конс_руб'!AB26</f>
        <v>101677941.22</v>
      </c>
      <c r="AC26" s="26">
        <f t="shared" si="5"/>
        <v>59.25494478918871</v>
      </c>
    </row>
    <row r="27" spans="1:29" ht="11.25">
      <c r="A27" s="15">
        <v>22</v>
      </c>
      <c r="B27" s="27" t="s">
        <v>36</v>
      </c>
      <c r="C27" s="17">
        <f>'[1]Конс_руб'!C27</f>
        <v>297446161.87</v>
      </c>
      <c r="D27" s="17">
        <f>'[1]Конс_руб'!D27</f>
        <v>225854668.9</v>
      </c>
      <c r="E27" s="28">
        <f t="shared" si="0"/>
        <v>75.93127693431481</v>
      </c>
      <c r="F27" s="17">
        <f>'[1]Конс_руб'!F27</f>
        <v>99800000</v>
      </c>
      <c r="G27" s="17">
        <f>'[1]Конс_руб'!G27</f>
        <v>80459551.8</v>
      </c>
      <c r="H27" s="31">
        <v>96707</v>
      </c>
      <c r="I27" s="31">
        <v>63011</v>
      </c>
      <c r="J27" s="31" t="e">
        <f>+#REF!-H27</f>
        <v>#REF!</v>
      </c>
      <c r="K27" s="31" t="e">
        <f>+#REF!-I27</f>
        <v>#REF!</v>
      </c>
      <c r="L27" s="22">
        <f t="shared" si="1"/>
        <v>80.62079338677354</v>
      </c>
      <c r="M27" s="31">
        <v>110049.4</v>
      </c>
      <c r="N27" s="31">
        <v>109299.8</v>
      </c>
      <c r="O27" s="17">
        <f>'[1]Конс_руб'!O27</f>
        <v>175154563.23</v>
      </c>
      <c r="P27" s="17">
        <f>'[1]Конс_руб'!P27</f>
        <v>128583786.23</v>
      </c>
      <c r="Q27" s="22">
        <f t="shared" si="2"/>
        <v>73.4116107846721</v>
      </c>
      <c r="R27" s="17">
        <f>'[1]Конс_руб'!R27</f>
        <v>76416500</v>
      </c>
      <c r="S27" s="17">
        <f>'[1]Конс_руб'!S27</f>
        <v>58332000</v>
      </c>
      <c r="T27" s="22">
        <f t="shared" si="3"/>
        <v>76.33429952955186</v>
      </c>
      <c r="U27" s="23">
        <v>16649000</v>
      </c>
      <c r="V27" s="24">
        <v>525947.55</v>
      </c>
      <c r="W27" s="24">
        <v>81834</v>
      </c>
      <c r="X27" s="17">
        <f>'[1]Конс_руб'!X27</f>
        <v>22491598.64</v>
      </c>
      <c r="Y27" s="17">
        <f>'[1]Конс_руб'!Y27</f>
        <v>16811330.87</v>
      </c>
      <c r="Z27" s="26">
        <f t="shared" si="4"/>
        <v>74.74493538268119</v>
      </c>
      <c r="AA27" s="17">
        <f>'[1]Конс_руб'!AA27</f>
        <v>306117450.39</v>
      </c>
      <c r="AB27" s="17">
        <f>'[1]Конс_руб'!AB27</f>
        <v>207986677.89</v>
      </c>
      <c r="AC27" s="26">
        <f t="shared" si="5"/>
        <v>67.94342420695737</v>
      </c>
    </row>
    <row r="28" spans="1:29" ht="11.25">
      <c r="A28" s="15">
        <v>23</v>
      </c>
      <c r="B28" s="27" t="s">
        <v>37</v>
      </c>
      <c r="C28" s="17">
        <f>'[1]Конс_руб'!C28</f>
        <v>363611366.33000004</v>
      </c>
      <c r="D28" s="17">
        <f>'[1]Конс_руб'!D28</f>
        <v>267472762.7</v>
      </c>
      <c r="E28" s="28">
        <f t="shared" si="0"/>
        <v>73.56006645217238</v>
      </c>
      <c r="F28" s="17">
        <f>'[1]Конс_руб'!F28</f>
        <v>153051000</v>
      </c>
      <c r="G28" s="17">
        <f>'[1]Конс_руб'!G28</f>
        <v>123210025.57</v>
      </c>
      <c r="H28" s="31">
        <v>123489</v>
      </c>
      <c r="I28" s="31">
        <v>82639</v>
      </c>
      <c r="J28" s="31" t="e">
        <f>+#REF!-H28</f>
        <v>#REF!</v>
      </c>
      <c r="K28" s="31" t="e">
        <f>+#REF!-I28</f>
        <v>#REF!</v>
      </c>
      <c r="L28" s="22">
        <f t="shared" si="1"/>
        <v>80.50259427903117</v>
      </c>
      <c r="M28" s="31">
        <v>150309.4</v>
      </c>
      <c r="N28" s="31">
        <v>147159.9</v>
      </c>
      <c r="O28" s="17">
        <f>'[1]Конс_руб'!O28</f>
        <v>180910195.33</v>
      </c>
      <c r="P28" s="17">
        <f>'[1]Конс_руб'!P28</f>
        <v>122923958.95</v>
      </c>
      <c r="Q28" s="22">
        <f t="shared" si="2"/>
        <v>67.947502198963</v>
      </c>
      <c r="R28" s="17">
        <f>'[1]Конс_руб'!R28</f>
        <v>54897800</v>
      </c>
      <c r="S28" s="17">
        <f>'[1]Конс_руб'!S28</f>
        <v>41647300</v>
      </c>
      <c r="T28" s="22">
        <f t="shared" si="3"/>
        <v>75.86333149962293</v>
      </c>
      <c r="U28" s="23">
        <v>15035300</v>
      </c>
      <c r="V28" s="24">
        <v>887366.63</v>
      </c>
      <c r="W28" s="24">
        <v>115380</v>
      </c>
      <c r="X28" s="17">
        <f>'[1]Конс_руб'!X28</f>
        <v>29650171</v>
      </c>
      <c r="Y28" s="17">
        <f>'[1]Конс_руб'!Y28</f>
        <v>21338778.18</v>
      </c>
      <c r="Z28" s="26">
        <f t="shared" si="4"/>
        <v>71.96848267755352</v>
      </c>
      <c r="AA28" s="17">
        <f>'[1]Конс_руб'!AA28</f>
        <v>373700836</v>
      </c>
      <c r="AB28" s="17">
        <f>'[1]Конс_руб'!AB28</f>
        <v>250603456.4</v>
      </c>
      <c r="AC28" s="26">
        <f t="shared" si="5"/>
        <v>67.05991324033323</v>
      </c>
    </row>
    <row r="29" spans="1:29" ht="11.25">
      <c r="A29" s="15">
        <v>24</v>
      </c>
      <c r="B29" s="27" t="s">
        <v>38</v>
      </c>
      <c r="C29" s="17">
        <f>'[1]Конс_руб'!C29</f>
        <v>971170304</v>
      </c>
      <c r="D29" s="17">
        <f>'[1]Конс_руб'!D29</f>
        <v>718973082.78</v>
      </c>
      <c r="E29" s="28">
        <f t="shared" si="0"/>
        <v>74.03161729912202</v>
      </c>
      <c r="F29" s="17">
        <f>'[1]Конс_руб'!F29</f>
        <v>497382827</v>
      </c>
      <c r="G29" s="17">
        <f>'[1]Конс_руб'!G29</f>
        <v>399879066.45</v>
      </c>
      <c r="H29" s="31">
        <v>426431</v>
      </c>
      <c r="I29" s="31">
        <v>267291</v>
      </c>
      <c r="J29" s="31" t="e">
        <f>+#REF!-H29</f>
        <v>#REF!</v>
      </c>
      <c r="K29" s="31" t="e">
        <f>+#REF!-I29</f>
        <v>#REF!</v>
      </c>
      <c r="L29" s="22">
        <f t="shared" si="1"/>
        <v>80.39663710584844</v>
      </c>
      <c r="M29" s="31">
        <v>302406</v>
      </c>
      <c r="N29" s="31">
        <v>294355.5</v>
      </c>
      <c r="O29" s="17">
        <f>'[1]Конс_руб'!O29</f>
        <v>356526247</v>
      </c>
      <c r="P29" s="17">
        <f>'[1]Конс_руб'!P29</f>
        <v>242270186.52</v>
      </c>
      <c r="Q29" s="22">
        <f t="shared" si="2"/>
        <v>67.95297360533459</v>
      </c>
      <c r="R29" s="17">
        <f>'[1]Конс_руб'!R29</f>
        <v>97209000</v>
      </c>
      <c r="S29" s="17">
        <f>'[1]Конс_руб'!S29</f>
        <v>73087077.1</v>
      </c>
      <c r="T29" s="22">
        <f t="shared" si="3"/>
        <v>75.18550453147341</v>
      </c>
      <c r="U29" s="23">
        <v>74516060</v>
      </c>
      <c r="V29" s="24">
        <v>5497842.31</v>
      </c>
      <c r="W29" s="24">
        <v>301140</v>
      </c>
      <c r="X29" s="17">
        <f>'[1]Конс_руб'!X29</f>
        <v>117261230</v>
      </c>
      <c r="Y29" s="17">
        <f>'[1]Конс_руб'!Y29</f>
        <v>76823829.81</v>
      </c>
      <c r="Z29" s="26">
        <f t="shared" si="4"/>
        <v>65.51511510667251</v>
      </c>
      <c r="AA29" s="17">
        <f>'[1]Конс_руб'!AA29</f>
        <v>1025170229.61</v>
      </c>
      <c r="AB29" s="17">
        <f>'[1]Конс_руб'!AB29</f>
        <v>591898980.98</v>
      </c>
      <c r="AC29" s="26">
        <f t="shared" si="5"/>
        <v>57.736653278077824</v>
      </c>
    </row>
    <row r="30" spans="1:29" ht="11.25">
      <c r="A30" s="15">
        <v>25</v>
      </c>
      <c r="B30" s="27" t="s">
        <v>39</v>
      </c>
      <c r="C30" s="17">
        <f>'[1]Конс_руб'!C30</f>
        <v>323071877.11</v>
      </c>
      <c r="D30" s="17">
        <f>'[1]Конс_руб'!D30</f>
        <v>226744495.01</v>
      </c>
      <c r="E30" s="28">
        <f t="shared" si="0"/>
        <v>70.18391604936807</v>
      </c>
      <c r="F30" s="17">
        <f>'[1]Конс_руб'!F30</f>
        <v>85227600</v>
      </c>
      <c r="G30" s="17">
        <f>'[1]Конс_руб'!G30</f>
        <v>61986796.38</v>
      </c>
      <c r="H30" s="31">
        <v>69856</v>
      </c>
      <c r="I30" s="31">
        <v>45007</v>
      </c>
      <c r="J30" s="31" t="e">
        <f>+#REF!-H30</f>
        <v>#REF!</v>
      </c>
      <c r="K30" s="31" t="e">
        <f>+#REF!-I30</f>
        <v>#REF!</v>
      </c>
      <c r="L30" s="22">
        <f t="shared" si="1"/>
        <v>72.7308951325627</v>
      </c>
      <c r="M30" s="31">
        <v>120211.7</v>
      </c>
      <c r="N30" s="31">
        <v>119046.2</v>
      </c>
      <c r="O30" s="17">
        <f>'[1]Конс_руб'!O30</f>
        <v>218319516</v>
      </c>
      <c r="P30" s="17">
        <f>'[1]Конс_руб'!P30</f>
        <v>151443926.26</v>
      </c>
      <c r="Q30" s="22">
        <f t="shared" si="2"/>
        <v>69.36802033767792</v>
      </c>
      <c r="R30" s="17">
        <f>'[1]Конс_руб'!R30</f>
        <v>66680000</v>
      </c>
      <c r="S30" s="17">
        <f>'[1]Конс_руб'!S30</f>
        <v>50932100</v>
      </c>
      <c r="T30" s="22">
        <f t="shared" si="3"/>
        <v>76.38287342531494</v>
      </c>
      <c r="U30" s="23">
        <v>14873378</v>
      </c>
      <c r="V30" s="24">
        <v>523269.53</v>
      </c>
      <c r="W30" s="24">
        <v>91367</v>
      </c>
      <c r="X30" s="17">
        <f>'[1]Конс_руб'!X30</f>
        <v>19524761.11</v>
      </c>
      <c r="Y30" s="17">
        <f>'[1]Конс_руб'!Y30</f>
        <v>13313772.37</v>
      </c>
      <c r="Z30" s="26">
        <f t="shared" si="4"/>
        <v>68.1891691016956</v>
      </c>
      <c r="AA30" s="17">
        <f>'[1]Конс_руб'!AA30</f>
        <v>328915636.66</v>
      </c>
      <c r="AB30" s="17">
        <f>'[1]Конс_руб'!AB30</f>
        <v>213190597.43</v>
      </c>
      <c r="AC30" s="26">
        <f t="shared" si="5"/>
        <v>64.81619408394835</v>
      </c>
    </row>
    <row r="31" spans="1:29" ht="11.25">
      <c r="A31" s="15">
        <v>26</v>
      </c>
      <c r="B31" s="32" t="s">
        <v>40</v>
      </c>
      <c r="C31" s="17">
        <f>'[1]Конс_руб'!C31</f>
        <v>4575914168.809999</v>
      </c>
      <c r="D31" s="17">
        <f>'[1]Конс_руб'!D31</f>
        <v>3091722860.91</v>
      </c>
      <c r="E31" s="33">
        <f t="shared" si="0"/>
        <v>67.56514101561535</v>
      </c>
      <c r="F31" s="17">
        <f>'[1]Конс_руб'!F31</f>
        <v>2266727000</v>
      </c>
      <c r="G31" s="17">
        <f>'[1]Конс_руб'!G31</f>
        <v>1603154559.34</v>
      </c>
      <c r="H31" s="31">
        <v>1677742</v>
      </c>
      <c r="I31" s="31">
        <v>1154215</v>
      </c>
      <c r="J31" s="31" t="e">
        <f>+#REF!-H31</f>
        <v>#REF!</v>
      </c>
      <c r="K31" s="31" t="e">
        <f>+#REF!-I31</f>
        <v>#REF!</v>
      </c>
      <c r="L31" s="22">
        <f t="shared" si="1"/>
        <v>70.72552448265715</v>
      </c>
      <c r="M31" s="31">
        <v>930852.1</v>
      </c>
      <c r="N31" s="31">
        <v>905336.4</v>
      </c>
      <c r="O31" s="17">
        <f>'[1]Конс_руб'!O31</f>
        <v>1888578512.81</v>
      </c>
      <c r="P31" s="17">
        <f>'[1]Конс_руб'!P31</f>
        <v>1174542913.64</v>
      </c>
      <c r="Q31" s="22">
        <f t="shared" si="2"/>
        <v>62.19190283449787</v>
      </c>
      <c r="R31" s="17">
        <f>'[1]Конс_руб'!R31</f>
        <v>12536800</v>
      </c>
      <c r="S31" s="17">
        <f>'[1]Конс_руб'!S31</f>
        <v>3134200</v>
      </c>
      <c r="T31" s="22"/>
      <c r="U31" s="23">
        <v>298733800</v>
      </c>
      <c r="V31" s="24">
        <v>15535409.99</v>
      </c>
      <c r="W31" s="24">
        <v>964447</v>
      </c>
      <c r="X31" s="17">
        <f>'[1]Конс_руб'!X31</f>
        <v>420608656</v>
      </c>
      <c r="Y31" s="17">
        <f>'[1]Конс_руб'!Y31</f>
        <v>314025387.93</v>
      </c>
      <c r="Z31" s="26">
        <f t="shared" si="4"/>
        <v>74.65975401371672</v>
      </c>
      <c r="AA31" s="17">
        <f>'[1]Конс_руб'!AA31</f>
        <v>4772763577.21</v>
      </c>
      <c r="AB31" s="17">
        <f>'[1]Конс_руб'!AB31</f>
        <v>2868802179.83</v>
      </c>
      <c r="AC31" s="26">
        <f t="shared" si="5"/>
        <v>60.10777892977064</v>
      </c>
    </row>
    <row r="32" spans="1:29" ht="11.25">
      <c r="A32" s="60" t="s">
        <v>41</v>
      </c>
      <c r="B32" s="60"/>
      <c r="C32" s="34">
        <f>SUM(C6:C31)</f>
        <v>11651799148.809998</v>
      </c>
      <c r="D32" s="34">
        <f>SUM(D6:D31)</f>
        <v>8397139010.579999</v>
      </c>
      <c r="E32" s="35">
        <f t="shared" si="0"/>
        <v>72.06731684383352</v>
      </c>
      <c r="F32" s="34">
        <f>SUM(F6:F31)</f>
        <v>3890934720</v>
      </c>
      <c r="G32" s="34">
        <f>SUM(G6:G31)</f>
        <v>2887917573.94</v>
      </c>
      <c r="H32" s="34"/>
      <c r="I32" s="34"/>
      <c r="J32" s="34"/>
      <c r="K32" s="34"/>
      <c r="L32" s="35">
        <f t="shared" si="1"/>
        <v>74.22169174660426</v>
      </c>
      <c r="M32" s="36">
        <f>SUM(M6:M31)</f>
        <v>4937001.6</v>
      </c>
      <c r="N32" s="36">
        <f>SUM(N6:N31)</f>
        <v>4858320.600000001</v>
      </c>
      <c r="O32" s="34">
        <f>SUM(O6:O31)</f>
        <v>6913939916.360001</v>
      </c>
      <c r="P32" s="34">
        <f>SUM(P6:P31)</f>
        <v>4902491382.02</v>
      </c>
      <c r="Q32" s="35">
        <f t="shared" si="2"/>
        <v>70.90734720473283</v>
      </c>
      <c r="R32" s="37">
        <f>SUM(R6:R31)</f>
        <v>1533082300</v>
      </c>
      <c r="S32" s="37">
        <f>SUM(S6:S31)</f>
        <v>1165070955.26</v>
      </c>
      <c r="T32" s="35">
        <f>S32/R32*100</f>
        <v>75.99533014372419</v>
      </c>
      <c r="U32" s="37">
        <f>SUM(U6:U31)</f>
        <v>557971243</v>
      </c>
      <c r="V32" s="37">
        <f>SUM(V6:V31)</f>
        <v>27506195.189999998</v>
      </c>
      <c r="W32" s="37">
        <f>SUM(W6:W31)</f>
        <v>3169086</v>
      </c>
      <c r="X32" s="37">
        <f>SUM(X6:X31)</f>
        <v>846924512.45</v>
      </c>
      <c r="Y32" s="37">
        <f>SUM(Y6:Y31)</f>
        <v>606730054.6200001</v>
      </c>
      <c r="Z32" s="38">
        <f t="shared" si="4"/>
        <v>71.63921290515484</v>
      </c>
      <c r="AA32" s="37">
        <f>SUM(AA6:AA31)</f>
        <v>12006828341.57</v>
      </c>
      <c r="AB32" s="37">
        <f>SUM(AB6:AB31)</f>
        <v>7646563758.85</v>
      </c>
      <c r="AC32" s="38">
        <f t="shared" si="5"/>
        <v>63.685126007640946</v>
      </c>
    </row>
    <row r="33" spans="1:29" ht="11.25">
      <c r="A33" s="60" t="s">
        <v>42</v>
      </c>
      <c r="B33" s="60"/>
      <c r="C33" s="39">
        <f>'[1]Конс_руб'!C33</f>
        <v>25328272573.03</v>
      </c>
      <c r="D33" s="39">
        <f>'[1]Конс_руб'!D33</f>
        <v>19365202547.46</v>
      </c>
      <c r="E33" s="40">
        <f t="shared" si="0"/>
        <v>76.45686255003594</v>
      </c>
      <c r="F33" s="39">
        <f>'[1]Конс_руб'!F33</f>
        <v>14232914520</v>
      </c>
      <c r="G33" s="39">
        <f>'[1]Конс_руб'!G33</f>
        <v>11013392078.62</v>
      </c>
      <c r="H33" s="34"/>
      <c r="I33" s="34"/>
      <c r="J33" s="34"/>
      <c r="K33" s="34"/>
      <c r="L33" s="40">
        <f t="shared" si="1"/>
        <v>77.37973879590194</v>
      </c>
      <c r="M33" s="34">
        <v>5280766.2</v>
      </c>
      <c r="N33" s="34">
        <v>5280764.4</v>
      </c>
      <c r="O33" s="39">
        <f>'[1]Конс_руб'!O33</f>
        <v>9332720126</v>
      </c>
      <c r="P33" s="39">
        <f>'[1]Конс_руб'!P33</f>
        <v>6976702137.5</v>
      </c>
      <c r="Q33" s="40">
        <f t="shared" si="2"/>
        <v>74.75529152603242</v>
      </c>
      <c r="R33" s="39">
        <f>'[1]Конс_руб'!R33</f>
        <v>4870681700</v>
      </c>
      <c r="S33" s="39">
        <f>'[1]Конс_руб'!S33</f>
        <v>3866346960</v>
      </c>
      <c r="T33" s="40">
        <f>S33/R33*100</f>
        <v>79.37999643869152</v>
      </c>
      <c r="U33" s="34">
        <v>907593915</v>
      </c>
      <c r="V33" s="34">
        <v>48983442.1</v>
      </c>
      <c r="W33" s="34"/>
      <c r="X33" s="39">
        <f>'[1]Конс_руб'!X33</f>
        <v>1762637927.03</v>
      </c>
      <c r="Y33" s="39">
        <f>'[1]Конс_руб'!Y33</f>
        <v>1375108331.34</v>
      </c>
      <c r="Z33" s="38">
        <f t="shared" si="4"/>
        <v>78.01422573818223</v>
      </c>
      <c r="AA33" s="39">
        <f>'[1]Конс_руб'!AA33</f>
        <v>26916912700.86</v>
      </c>
      <c r="AB33" s="39">
        <f>'[1]Конс_руб'!AB33</f>
        <v>17437052265.1</v>
      </c>
      <c r="AC33" s="38">
        <f t="shared" si="5"/>
        <v>64.78102618560293</v>
      </c>
    </row>
    <row r="34" spans="1:33" s="48" customFormat="1" ht="12.75">
      <c r="A34" s="41"/>
      <c r="B34" s="42"/>
      <c r="C34" s="43"/>
      <c r="D34" s="42"/>
      <c r="E34" s="44"/>
      <c r="F34" s="42"/>
      <c r="G34" s="42"/>
      <c r="H34" s="42"/>
      <c r="I34" s="42"/>
      <c r="J34" s="42"/>
      <c r="K34" s="42"/>
      <c r="L34" s="28"/>
      <c r="M34" s="45"/>
      <c r="N34" s="45"/>
      <c r="O34" s="42"/>
      <c r="P34" s="42"/>
      <c r="Q34" s="28"/>
      <c r="R34" s="45"/>
      <c r="S34" s="45"/>
      <c r="T34" s="28"/>
      <c r="U34" s="42"/>
      <c r="V34" s="42"/>
      <c r="W34" s="42"/>
      <c r="X34" s="42"/>
      <c r="Y34" s="42"/>
      <c r="Z34" s="46"/>
      <c r="AA34" s="42"/>
      <c r="AB34" s="42"/>
      <c r="AC34" s="44"/>
      <c r="AD34" s="47"/>
      <c r="AE34" s="47"/>
      <c r="AF34" s="47"/>
      <c r="AG34" s="47"/>
    </row>
    <row r="35" spans="1:33" s="48" customFormat="1" ht="12.75">
      <c r="A35" s="41"/>
      <c r="B35" s="42"/>
      <c r="C35" s="43"/>
      <c r="D35" s="42"/>
      <c r="E35" s="44"/>
      <c r="F35" s="42"/>
      <c r="G35" s="42"/>
      <c r="H35" s="42"/>
      <c r="I35" s="42"/>
      <c r="J35" s="42"/>
      <c r="K35" s="42"/>
      <c r="L35" s="28"/>
      <c r="M35" s="45"/>
      <c r="N35" s="45"/>
      <c r="O35" s="42"/>
      <c r="P35" s="42"/>
      <c r="Q35" s="28"/>
      <c r="R35" s="45"/>
      <c r="S35" s="45"/>
      <c r="T35" s="28"/>
      <c r="U35" s="42"/>
      <c r="V35" s="42"/>
      <c r="W35" s="42"/>
      <c r="X35" s="42"/>
      <c r="Y35" s="42"/>
      <c r="Z35" s="46"/>
      <c r="AA35" s="42"/>
      <c r="AB35" s="42"/>
      <c r="AC35" s="44"/>
      <c r="AD35" s="47"/>
      <c r="AE35" s="47"/>
      <c r="AF35" s="47"/>
      <c r="AG35" s="47"/>
    </row>
    <row r="36" spans="1:33" s="48" customFormat="1" ht="11.25">
      <c r="A36" s="41"/>
      <c r="B36" s="42"/>
      <c r="C36" s="45"/>
      <c r="D36" s="42"/>
      <c r="E36" s="44"/>
      <c r="F36" s="42"/>
      <c r="G36" s="42"/>
      <c r="H36" s="42"/>
      <c r="I36" s="42"/>
      <c r="J36" s="42"/>
      <c r="K36" s="42"/>
      <c r="L36" s="28"/>
      <c r="M36" s="45"/>
      <c r="N36" s="45"/>
      <c r="O36" s="42"/>
      <c r="P36" s="42"/>
      <c r="Q36" s="28"/>
      <c r="R36" s="45"/>
      <c r="S36" s="45"/>
      <c r="T36" s="28"/>
      <c r="U36" s="42"/>
      <c r="V36" s="42"/>
      <c r="W36" s="42"/>
      <c r="X36" s="42"/>
      <c r="Y36" s="42"/>
      <c r="Z36" s="46"/>
      <c r="AA36" s="42"/>
      <c r="AB36" s="42"/>
      <c r="AC36" s="44"/>
      <c r="AD36" s="47"/>
      <c r="AE36" s="47"/>
      <c r="AF36" s="47"/>
      <c r="AG36" s="47"/>
    </row>
    <row r="37" spans="1:33" s="48" customFormat="1" ht="11.25">
      <c r="A37" s="41"/>
      <c r="B37" s="42"/>
      <c r="C37" s="45"/>
      <c r="D37" s="42"/>
      <c r="E37" s="44"/>
      <c r="F37" s="42"/>
      <c r="G37" s="42"/>
      <c r="H37" s="42"/>
      <c r="I37" s="42"/>
      <c r="J37" s="42"/>
      <c r="K37" s="42"/>
      <c r="L37" s="28"/>
      <c r="M37" s="45"/>
      <c r="N37" s="45"/>
      <c r="O37" s="42"/>
      <c r="P37" s="42"/>
      <c r="Q37" s="28"/>
      <c r="R37" s="45"/>
      <c r="S37" s="45"/>
      <c r="T37" s="28"/>
      <c r="U37" s="49"/>
      <c r="V37" s="49"/>
      <c r="W37" s="49"/>
      <c r="X37" s="49"/>
      <c r="Y37" s="49"/>
      <c r="Z37" s="46"/>
      <c r="AA37" s="42"/>
      <c r="AB37" s="42"/>
      <c r="AC37" s="44"/>
      <c r="AD37" s="47"/>
      <c r="AE37" s="47"/>
      <c r="AF37" s="47"/>
      <c r="AG37" s="47"/>
    </row>
    <row r="38" spans="1:33" s="48" customFormat="1" ht="11.25">
      <c r="A38" s="41"/>
      <c r="B38" s="42"/>
      <c r="C38" s="45"/>
      <c r="D38" s="42"/>
      <c r="E38" s="44"/>
      <c r="F38" s="42"/>
      <c r="G38" s="42"/>
      <c r="H38" s="42"/>
      <c r="I38" s="42"/>
      <c r="J38" s="42"/>
      <c r="K38" s="42"/>
      <c r="L38" s="28"/>
      <c r="M38" s="45"/>
      <c r="N38" s="45"/>
      <c r="O38" s="42"/>
      <c r="P38" s="42"/>
      <c r="Q38" s="28"/>
      <c r="R38" s="45"/>
      <c r="S38" s="45"/>
      <c r="T38" s="28"/>
      <c r="U38" s="42"/>
      <c r="V38" s="42"/>
      <c r="W38" s="42"/>
      <c r="X38" s="42"/>
      <c r="Y38" s="42"/>
      <c r="Z38" s="46"/>
      <c r="AA38" s="42"/>
      <c r="AB38" s="42"/>
      <c r="AC38" s="44"/>
      <c r="AD38" s="47"/>
      <c r="AE38" s="47"/>
      <c r="AF38" s="47"/>
      <c r="AG38" s="47"/>
    </row>
    <row r="39" spans="1:33" s="48" customFormat="1" ht="11.25">
      <c r="A39" s="41"/>
      <c r="B39" s="42"/>
      <c r="C39" s="45"/>
      <c r="D39" s="42"/>
      <c r="E39" s="44"/>
      <c r="F39" s="42"/>
      <c r="G39" s="42"/>
      <c r="H39" s="42"/>
      <c r="I39" s="42"/>
      <c r="J39" s="42"/>
      <c r="K39" s="42"/>
      <c r="L39" s="28"/>
      <c r="M39" s="45"/>
      <c r="N39" s="45"/>
      <c r="O39" s="42"/>
      <c r="P39" s="42"/>
      <c r="Q39" s="28"/>
      <c r="R39" s="45"/>
      <c r="S39" s="45"/>
      <c r="T39" s="28"/>
      <c r="U39" s="42"/>
      <c r="V39" s="42"/>
      <c r="W39" s="42"/>
      <c r="X39" s="42"/>
      <c r="Y39" s="42"/>
      <c r="Z39" s="46"/>
      <c r="AA39" s="42"/>
      <c r="AB39" s="42"/>
      <c r="AC39" s="44"/>
      <c r="AD39" s="47"/>
      <c r="AE39" s="47"/>
      <c r="AF39" s="47"/>
      <c r="AG39" s="47"/>
    </row>
    <row r="40" spans="1:33" s="48" customFormat="1" ht="11.25">
      <c r="A40" s="41"/>
      <c r="B40" s="42"/>
      <c r="C40" s="45"/>
      <c r="D40" s="42"/>
      <c r="E40" s="44"/>
      <c r="F40" s="42"/>
      <c r="G40" s="42"/>
      <c r="H40" s="42"/>
      <c r="I40" s="42"/>
      <c r="J40" s="42"/>
      <c r="K40" s="42"/>
      <c r="L40" s="28"/>
      <c r="M40" s="45"/>
      <c r="N40" s="45"/>
      <c r="O40" s="42"/>
      <c r="P40" s="42"/>
      <c r="Q40" s="28"/>
      <c r="R40" s="45"/>
      <c r="S40" s="45"/>
      <c r="T40" s="28"/>
      <c r="U40" s="42"/>
      <c r="V40" s="42"/>
      <c r="W40" s="42"/>
      <c r="X40" s="42"/>
      <c r="Y40" s="42"/>
      <c r="Z40" s="46"/>
      <c r="AA40" s="42"/>
      <c r="AB40" s="42"/>
      <c r="AC40" s="44"/>
      <c r="AD40" s="47"/>
      <c r="AE40" s="47"/>
      <c r="AF40" s="47"/>
      <c r="AG40" s="47"/>
    </row>
    <row r="41" spans="1:33" s="48" customFormat="1" ht="11.25">
      <c r="A41" s="50"/>
      <c r="C41" s="51"/>
      <c r="E41" s="52"/>
      <c r="L41" s="28"/>
      <c r="M41" s="45"/>
      <c r="N41" s="45"/>
      <c r="Q41" s="28"/>
      <c r="R41" s="45"/>
      <c r="S41" s="45"/>
      <c r="T41" s="28"/>
      <c r="Z41" s="46"/>
      <c r="AC41" s="52"/>
      <c r="AD41" s="47"/>
      <c r="AE41" s="47"/>
      <c r="AF41" s="47"/>
      <c r="AG41" s="47"/>
    </row>
    <row r="42" spans="1:33" s="48" customFormat="1" ht="11.25">
      <c r="A42" s="50"/>
      <c r="C42" s="51"/>
      <c r="E42" s="52"/>
      <c r="L42" s="28"/>
      <c r="M42" s="45"/>
      <c r="N42" s="45"/>
      <c r="Q42" s="28"/>
      <c r="R42" s="45"/>
      <c r="S42" s="45"/>
      <c r="T42" s="28"/>
      <c r="Z42" s="46"/>
      <c r="AC42" s="52"/>
      <c r="AD42" s="47"/>
      <c r="AE42" s="47"/>
      <c r="AF42" s="47"/>
      <c r="AG42" s="47"/>
    </row>
    <row r="43" spans="1:33" s="48" customFormat="1" ht="11.25">
      <c r="A43" s="50"/>
      <c r="C43" s="51"/>
      <c r="E43" s="52"/>
      <c r="L43" s="28"/>
      <c r="M43" s="45"/>
      <c r="N43" s="45"/>
      <c r="Q43" s="28"/>
      <c r="R43" s="45"/>
      <c r="S43" s="45"/>
      <c r="T43" s="28"/>
      <c r="Z43" s="46"/>
      <c r="AC43" s="52"/>
      <c r="AD43" s="47"/>
      <c r="AE43" s="47"/>
      <c r="AF43" s="47"/>
      <c r="AG43" s="47"/>
    </row>
    <row r="44" spans="1:33" s="48" customFormat="1" ht="11.25">
      <c r="A44" s="50"/>
      <c r="C44" s="51"/>
      <c r="E44" s="52"/>
      <c r="L44" s="52"/>
      <c r="O44" s="53"/>
      <c r="Q44" s="52"/>
      <c r="T44" s="52"/>
      <c r="Z44" s="52"/>
      <c r="AC44" s="52"/>
      <c r="AD44" s="47"/>
      <c r="AE44" s="47"/>
      <c r="AF44" s="47"/>
      <c r="AG44" s="47"/>
    </row>
    <row r="46" ht="12.75">
      <c r="O46" s="56" t="s">
        <v>43</v>
      </c>
    </row>
  </sheetData>
  <mergeCells count="13">
    <mergeCell ref="A33:B33"/>
    <mergeCell ref="A1:Y1"/>
    <mergeCell ref="AB2:AC2"/>
    <mergeCell ref="A3:A5"/>
    <mergeCell ref="B3:B5"/>
    <mergeCell ref="C3:E4"/>
    <mergeCell ref="F3:Z3"/>
    <mergeCell ref="AA3:AC4"/>
    <mergeCell ref="F4:L4"/>
    <mergeCell ref="O4:Q4"/>
    <mergeCell ref="R4:T4"/>
    <mergeCell ref="U4:Z4"/>
    <mergeCell ref="A32:B3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 АСФР</dc:creator>
  <cp:keywords/>
  <dc:description/>
  <cp:lastModifiedBy>абрамова</cp:lastModifiedBy>
  <cp:lastPrinted>2007-10-16T08:11:19Z</cp:lastPrinted>
  <dcterms:created xsi:type="dcterms:W3CDTF">2007-10-16T08:10:14Z</dcterms:created>
  <dcterms:modified xsi:type="dcterms:W3CDTF">2007-10-24T10:22:09Z</dcterms:modified>
  <cp:category/>
  <cp:version/>
  <cp:contentType/>
  <cp:contentStatus/>
</cp:coreProperties>
</file>