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tabRatio="196" firstSheet="1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'Лист3'!$A$1:$CT$40</definedName>
  </definedNames>
  <calcPr fullCalcOnLoad="1"/>
</workbook>
</file>

<file path=xl/sharedStrings.xml><?xml version="1.0" encoding="utf-8"?>
<sst xmlns="http://schemas.openxmlformats.org/spreadsheetml/2006/main" count="163" uniqueCount="55">
  <si>
    <t>С П Р А В К 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</si>
  <si>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</si>
  <si>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</si>
  <si>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</si>
  <si>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</si>
  <si>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</si>
  <si>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</si>
  <si>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</si>
  <si>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</si>
  <si>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</si>
  <si>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</si>
  <si>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</si>
  <si>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</si>
  <si>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</si>
  <si>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</si>
  <si>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</si>
  <si>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</si>
  <si>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</si>
  <si>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</si>
  <si>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</si>
  <si>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</si>
  <si>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</si>
  <si>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</si>
  <si>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</si>
  <si>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</si>
  <si>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</si>
  <si>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</si>
  <si>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</si>
  <si>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</si>
  <si>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</si>
  <si>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</si>
  <si>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</si>
  <si>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</si>
  <si>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</si>
  <si>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</si>
  <si>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</si>
  <si>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</si>
  <si>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</si>
  <si>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</si>
  <si>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</si>
  <si>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</si>
  <si>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 xml:space="preserve">наименование муниципального района 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</si>
  <si>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</si>
  <si>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</si>
  <si>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</si>
  <si>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Налоговые доходы</t>
  </si>
  <si>
    <t>Неналоговые доходы</t>
  </si>
  <si>
    <t>госпошлина (код дохода 00010804000000000110)</t>
  </si>
  <si>
    <t>Доходы от продажи земельных участков, государственная собственность на которые не разграничена (11406014000000420)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</si>
  <si>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t>
  </si>
  <si>
    <t>Удельный вес в структуре собственных доходов (без учета безвозм поступлений)</t>
  </si>
  <si>
    <t>процент</t>
  </si>
  <si>
    <t>факт на 01.05.2008г</t>
  </si>
  <si>
    <t>план на 2008 год</t>
  </si>
  <si>
    <t>об исполнении бюджетов поселений Шумерлинского района  на 1 мая 2008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</si>
</sst>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0"/>
      <color indexed="8"/>
      <name val="Arial"/>
      <family val="2"/>
    </font>
    <font>
      <sz val="14"/>
      <name val="Arial Cyr"/>
      <family val="0"/>
    </font>
    <font>
      <sz val="10"/>
      <color indexed="63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26" fillId="0" borderId="12" xfId="53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/>
    </xf>
    <xf numFmtId="166" fontId="1" fillId="24" borderId="12" xfId="0" applyNumberFormat="1" applyFont="1" applyFill="1" applyBorder="1" applyAlignment="1">
      <alignment/>
    </xf>
    <xf numFmtId="0" fontId="1" fillId="0" borderId="12" xfId="0" applyFont="1" applyBorder="1" applyAlignment="1" applyProtection="1">
      <alignment vertical="center" wrapText="1"/>
      <protection locked="0"/>
    </xf>
    <xf numFmtId="0" fontId="27" fillId="0" borderId="12" xfId="0" applyFont="1" applyBorder="1" applyAlignment="1" applyProtection="1">
      <alignment vertical="center" wrapText="1"/>
      <protection locked="0"/>
    </xf>
    <xf numFmtId="0" fontId="2" fillId="0" borderId="12" xfId="53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Fill="1" applyBorder="1" applyAlignment="1">
      <alignment vertical="center" wrapText="1"/>
    </xf>
    <xf numFmtId="164" fontId="27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5" fontId="1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166" fontId="1" fillId="0" borderId="12" xfId="0" applyNumberFormat="1" applyFont="1" applyBorder="1" applyAlignment="1">
      <alignment/>
    </xf>
    <xf numFmtId="0" fontId="28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166" fontId="29" fillId="24" borderId="12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Лист3!$B$14:$CT$14</c:f>
              <c:numCache>
                <c:ptCount val="90"/>
                <c:pt idx="0">
                  <c:v>0</c:v>
                </c:pt>
                <c:pt idx="1">
                  <c:v>1408.9</c:v>
                </c:pt>
                <c:pt idx="2">
                  <c:v>388.5</c:v>
                </c:pt>
                <c:pt idx="3">
                  <c:v>27.574703669529416</c:v>
                </c:pt>
                <c:pt idx="4">
                  <c:v>703.6</c:v>
                </c:pt>
                <c:pt idx="5">
                  <c:v>156.6</c:v>
                </c:pt>
                <c:pt idx="6">
                  <c:v>22.256964184195564</c:v>
                </c:pt>
                <c:pt idx="7">
                  <c:v>182.7</c:v>
                </c:pt>
                <c:pt idx="8">
                  <c:v>97.2</c:v>
                </c:pt>
                <c:pt idx="9">
                  <c:v>53.20197044334976</c:v>
                </c:pt>
                <c:pt idx="10">
                  <c:v>56.77570093457944</c:v>
                </c:pt>
                <c:pt idx="11">
                  <c:v>162.7</c:v>
                </c:pt>
                <c:pt idx="12">
                  <c:v>68.4</c:v>
                </c:pt>
                <c:pt idx="13">
                  <c:v>42.040565457897976</c:v>
                </c:pt>
                <c:pt idx="14">
                  <c:v>39.95327102803739</c:v>
                </c:pt>
                <c:pt idx="18">
                  <c:v>13</c:v>
                </c:pt>
                <c:pt idx="19">
                  <c:v>2.8</c:v>
                </c:pt>
                <c:pt idx="20">
                  <c:v>21.538461538461537</c:v>
                </c:pt>
                <c:pt idx="21">
                  <c:v>1.6355140186915886</c:v>
                </c:pt>
                <c:pt idx="22">
                  <c:v>7</c:v>
                </c:pt>
                <c:pt idx="23">
                  <c:v>2</c:v>
                </c:pt>
                <c:pt idx="24">
                  <c:v>28.57142857142857</c:v>
                </c:pt>
                <c:pt idx="25">
                  <c:v>1.1682242990654208</c:v>
                </c:pt>
                <c:pt idx="27">
                  <c:v>24</c:v>
                </c:pt>
                <c:pt idx="29">
                  <c:v>14.018691588785048</c:v>
                </c:pt>
                <c:pt idx="30">
                  <c:v>254.8</c:v>
                </c:pt>
                <c:pt idx="31">
                  <c:v>59.4</c:v>
                </c:pt>
                <c:pt idx="32">
                  <c:v>23.312401883830454</c:v>
                </c:pt>
                <c:pt idx="33">
                  <c:v>34.69626168224299</c:v>
                </c:pt>
                <c:pt idx="34">
                  <c:v>247.9</c:v>
                </c:pt>
                <c:pt idx="35">
                  <c:v>59.4</c:v>
                </c:pt>
                <c:pt idx="36">
                  <c:v>23.96127470754336</c:v>
                </c:pt>
                <c:pt idx="38">
                  <c:v>34.69626168224299</c:v>
                </c:pt>
                <c:pt idx="39">
                  <c:v>6.9</c:v>
                </c:pt>
                <c:pt idx="41">
                  <c:v>0</c:v>
                </c:pt>
                <c:pt idx="42">
                  <c:v>0</c:v>
                </c:pt>
                <c:pt idx="46">
                  <c:v>266.1</c:v>
                </c:pt>
                <c:pt idx="49">
                  <c:v>649.1</c:v>
                </c:pt>
                <c:pt idx="50">
                  <c:v>217.3</c:v>
                </c:pt>
                <c:pt idx="51">
                  <c:v>33.4771221691573</c:v>
                </c:pt>
                <c:pt idx="52">
                  <c:v>612.9</c:v>
                </c:pt>
                <c:pt idx="53">
                  <c:v>205.1</c:v>
                </c:pt>
                <c:pt idx="54">
                  <c:v>33.46386033610703</c:v>
                </c:pt>
                <c:pt idx="56">
                  <c:v>56.2</c:v>
                </c:pt>
                <c:pt idx="57">
                  <c:v>14.6</c:v>
                </c:pt>
                <c:pt idx="58">
                  <c:v>25.97864768683274</c:v>
                </c:pt>
                <c:pt idx="59">
                  <c:v>8.52803738317757</c:v>
                </c:pt>
                <c:pt idx="60">
                  <c:v>1408.9</c:v>
                </c:pt>
                <c:pt idx="61">
                  <c:v>470</c:v>
                </c:pt>
                <c:pt idx="62">
                  <c:v>33.35935836468166</c:v>
                </c:pt>
                <c:pt idx="63">
                  <c:v>591.9</c:v>
                </c:pt>
                <c:pt idx="64">
                  <c:v>229.4</c:v>
                </c:pt>
                <c:pt idx="65">
                  <c:v>38.75654671397196</c:v>
                </c:pt>
                <c:pt idx="66">
                  <c:v>589.9</c:v>
                </c:pt>
                <c:pt idx="67">
                  <c:v>589.9</c:v>
                </c:pt>
                <c:pt idx="68">
                  <c:v>229.4</c:v>
                </c:pt>
                <c:pt idx="69">
                  <c:v>38.88794710967961</c:v>
                </c:pt>
                <c:pt idx="70">
                  <c:v>30</c:v>
                </c:pt>
                <c:pt idx="73">
                  <c:v>124.2</c:v>
                </c:pt>
                <c:pt idx="74">
                  <c:v>32.1</c:v>
                </c:pt>
                <c:pt idx="75">
                  <c:v>25.845410628019323</c:v>
                </c:pt>
                <c:pt idx="76">
                  <c:v>199.2</c:v>
                </c:pt>
                <c:pt idx="77">
                  <c:v>511.4</c:v>
                </c:pt>
                <c:pt idx="78">
                  <c:v>199.2</c:v>
                </c:pt>
                <c:pt idx="79">
                  <c:v>38.9518967540086</c:v>
                </c:pt>
                <c:pt idx="80">
                  <c:v>19.554165037152913</c:v>
                </c:pt>
                <c:pt idx="81">
                  <c:v>368</c:v>
                </c:pt>
                <c:pt idx="82">
                  <c:v>125.8</c:v>
                </c:pt>
                <c:pt idx="83">
                  <c:v>34.18478260869565</c:v>
                </c:pt>
                <c:pt idx="84">
                  <c:v>104.6</c:v>
                </c:pt>
                <c:pt idx="85">
                  <c:v>67.6</c:v>
                </c:pt>
                <c:pt idx="86">
                  <c:v>64.62715105162525</c:v>
                </c:pt>
                <c:pt idx="87">
                  <c:v>0</c:v>
                </c:pt>
                <c:pt idx="88">
                  <c:v>-81.5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Лист3!$B$15:$CT$15</c:f>
              <c:numCache>
                <c:ptCount val="90"/>
                <c:pt idx="0">
                  <c:v>0</c:v>
                </c:pt>
                <c:pt idx="1">
                  <c:v>1316.7</c:v>
                </c:pt>
                <c:pt idx="2">
                  <c:v>631.2</c:v>
                </c:pt>
                <c:pt idx="3">
                  <c:v>47.93802688539531</c:v>
                </c:pt>
                <c:pt idx="4">
                  <c:v>165.9</c:v>
                </c:pt>
                <c:pt idx="5">
                  <c:v>37.1</c:v>
                </c:pt>
                <c:pt idx="6">
                  <c:v>22.362869198312236</c:v>
                </c:pt>
                <c:pt idx="7">
                  <c:v>157.1</c:v>
                </c:pt>
                <c:pt idx="8">
                  <c:v>36.2</c:v>
                </c:pt>
                <c:pt idx="9">
                  <c:v>23.042647994907707</c:v>
                </c:pt>
                <c:pt idx="10">
                  <c:v>56.38629283489097</c:v>
                </c:pt>
                <c:pt idx="11">
                  <c:v>127.1</c:v>
                </c:pt>
                <c:pt idx="12">
                  <c:v>31.1</c:v>
                </c:pt>
                <c:pt idx="13">
                  <c:v>24.468922108575928</c:v>
                </c:pt>
                <c:pt idx="14">
                  <c:v>48.442367601246104</c:v>
                </c:pt>
                <c:pt idx="18">
                  <c:v>28</c:v>
                </c:pt>
                <c:pt idx="19">
                  <c:v>2.6</c:v>
                </c:pt>
                <c:pt idx="20">
                  <c:v>9.285714285714286</c:v>
                </c:pt>
                <c:pt idx="21">
                  <c:v>4.049844236760125</c:v>
                </c:pt>
                <c:pt idx="22">
                  <c:v>2</c:v>
                </c:pt>
                <c:pt idx="23">
                  <c:v>1.3</c:v>
                </c:pt>
                <c:pt idx="24">
                  <c:v>65</c:v>
                </c:pt>
                <c:pt idx="25">
                  <c:v>2.0249221183800623</c:v>
                </c:pt>
                <c:pt idx="27">
                  <c:v>1.2</c:v>
                </c:pt>
                <c:pt idx="29">
                  <c:v>1.8691588785046727</c:v>
                </c:pt>
                <c:pt idx="30">
                  <c:v>8.8</c:v>
                </c:pt>
                <c:pt idx="31">
                  <c:v>0.9</c:v>
                </c:pt>
                <c:pt idx="32">
                  <c:v>10.227272727272727</c:v>
                </c:pt>
                <c:pt idx="33">
                  <c:v>1.4018691588785046</c:v>
                </c:pt>
                <c:pt idx="34">
                  <c:v>8.8</c:v>
                </c:pt>
                <c:pt idx="35">
                  <c:v>0.9</c:v>
                </c:pt>
                <c:pt idx="36">
                  <c:v>10.227272727272727</c:v>
                </c:pt>
                <c:pt idx="38">
                  <c:v>1.4018691588785046</c:v>
                </c:pt>
                <c:pt idx="42">
                  <c:v>0</c:v>
                </c:pt>
                <c:pt idx="49">
                  <c:v>1101.8</c:v>
                </c:pt>
                <c:pt idx="50">
                  <c:v>567</c:v>
                </c:pt>
                <c:pt idx="51">
                  <c:v>51.46124523506989</c:v>
                </c:pt>
                <c:pt idx="52">
                  <c:v>786.8</c:v>
                </c:pt>
                <c:pt idx="53">
                  <c:v>276.1</c:v>
                </c:pt>
                <c:pt idx="54">
                  <c:v>35.09150991357398</c:v>
                </c:pt>
                <c:pt idx="56">
                  <c:v>49</c:v>
                </c:pt>
                <c:pt idx="57">
                  <c:v>27.1</c:v>
                </c:pt>
                <c:pt idx="58">
                  <c:v>55.3061224489796</c:v>
                </c:pt>
                <c:pt idx="59">
                  <c:v>42.21183800623053</c:v>
                </c:pt>
                <c:pt idx="60">
                  <c:v>1316.7</c:v>
                </c:pt>
                <c:pt idx="61">
                  <c:v>292.2</c:v>
                </c:pt>
                <c:pt idx="62">
                  <c:v>22.19184324447482</c:v>
                </c:pt>
                <c:pt idx="63">
                  <c:v>527.5</c:v>
                </c:pt>
                <c:pt idx="64">
                  <c:v>210.8</c:v>
                </c:pt>
                <c:pt idx="65">
                  <c:v>39.96208530805687</c:v>
                </c:pt>
                <c:pt idx="66">
                  <c:v>524</c:v>
                </c:pt>
                <c:pt idx="67">
                  <c:v>524</c:v>
                </c:pt>
                <c:pt idx="68">
                  <c:v>210.8</c:v>
                </c:pt>
                <c:pt idx="69">
                  <c:v>40.229007633587784</c:v>
                </c:pt>
                <c:pt idx="73">
                  <c:v>141.5</c:v>
                </c:pt>
                <c:pt idx="74">
                  <c:v>20</c:v>
                </c:pt>
                <c:pt idx="75">
                  <c:v>14.13427561837456</c:v>
                </c:pt>
                <c:pt idx="76">
                  <c:v>51.7</c:v>
                </c:pt>
                <c:pt idx="77">
                  <c:v>254</c:v>
                </c:pt>
                <c:pt idx="78">
                  <c:v>51.7</c:v>
                </c:pt>
                <c:pt idx="79">
                  <c:v>20.35433070866142</c:v>
                </c:pt>
                <c:pt idx="80">
                  <c:v>39.37007874015748</c:v>
                </c:pt>
                <c:pt idx="81">
                  <c:v>223.3</c:v>
                </c:pt>
                <c:pt idx="82">
                  <c:v>50.2</c:v>
                </c:pt>
                <c:pt idx="83">
                  <c:v>22.480967308553517</c:v>
                </c:pt>
                <c:pt idx="84">
                  <c:v>12.3</c:v>
                </c:pt>
                <c:pt idx="86">
                  <c:v>0</c:v>
                </c:pt>
                <c:pt idx="87">
                  <c:v>0</c:v>
                </c:pt>
                <c:pt idx="88">
                  <c:v>339.00000000000006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Лист3!$B$16:$CT$16</c:f>
              <c:numCache>
                <c:ptCount val="90"/>
                <c:pt idx="0">
                  <c:v>0</c:v>
                </c:pt>
                <c:pt idx="1">
                  <c:v>1587.6</c:v>
                </c:pt>
                <c:pt idx="2">
                  <c:v>548.6</c:v>
                </c:pt>
                <c:pt idx="3">
                  <c:v>34.555303602922656</c:v>
                </c:pt>
                <c:pt idx="4">
                  <c:v>182.89999999999998</c:v>
                </c:pt>
                <c:pt idx="5">
                  <c:v>47.5</c:v>
                </c:pt>
                <c:pt idx="6">
                  <c:v>25.9704756697649</c:v>
                </c:pt>
                <c:pt idx="7">
                  <c:v>151.7</c:v>
                </c:pt>
                <c:pt idx="8">
                  <c:v>42.8</c:v>
                </c:pt>
                <c:pt idx="9">
                  <c:v>28.213579433091628</c:v>
                </c:pt>
                <c:pt idx="10">
                  <c:v>62.756598240469195</c:v>
                </c:pt>
                <c:pt idx="11">
                  <c:v>119.7</c:v>
                </c:pt>
                <c:pt idx="12">
                  <c:v>28</c:v>
                </c:pt>
                <c:pt idx="13">
                  <c:v>23.391812865497073</c:v>
                </c:pt>
                <c:pt idx="14">
                  <c:v>41.05571847507331</c:v>
                </c:pt>
                <c:pt idx="18">
                  <c:v>28</c:v>
                </c:pt>
                <c:pt idx="19">
                  <c:v>11.2</c:v>
                </c:pt>
                <c:pt idx="20">
                  <c:v>40</c:v>
                </c:pt>
                <c:pt idx="21">
                  <c:v>16.422287390029325</c:v>
                </c:pt>
                <c:pt idx="22">
                  <c:v>4</c:v>
                </c:pt>
                <c:pt idx="23">
                  <c:v>2.3</c:v>
                </c:pt>
                <c:pt idx="24">
                  <c:v>57.49999999999999</c:v>
                </c:pt>
                <c:pt idx="25">
                  <c:v>3.3724340175953076</c:v>
                </c:pt>
                <c:pt idx="27">
                  <c:v>1.3</c:v>
                </c:pt>
                <c:pt idx="29">
                  <c:v>1.906158357771261</c:v>
                </c:pt>
                <c:pt idx="30">
                  <c:v>31.2</c:v>
                </c:pt>
                <c:pt idx="31">
                  <c:v>4.699999999999999</c:v>
                </c:pt>
                <c:pt idx="32">
                  <c:v>15.064102564102564</c:v>
                </c:pt>
                <c:pt idx="33">
                  <c:v>6.891495601173019</c:v>
                </c:pt>
                <c:pt idx="34">
                  <c:v>17.4</c:v>
                </c:pt>
                <c:pt idx="35">
                  <c:v>4.6</c:v>
                </c:pt>
                <c:pt idx="36">
                  <c:v>26.436781609195403</c:v>
                </c:pt>
                <c:pt idx="38">
                  <c:v>6.744868035190615</c:v>
                </c:pt>
                <c:pt idx="39">
                  <c:v>13.8</c:v>
                </c:pt>
                <c:pt idx="41">
                  <c:v>0</c:v>
                </c:pt>
                <c:pt idx="42">
                  <c:v>0</c:v>
                </c:pt>
                <c:pt idx="44">
                  <c:v>0.1</c:v>
                </c:pt>
                <c:pt idx="49">
                  <c:v>1371.2</c:v>
                </c:pt>
                <c:pt idx="50">
                  <c:v>480.4</c:v>
                </c:pt>
                <c:pt idx="51">
                  <c:v>35.035005834305714</c:v>
                </c:pt>
                <c:pt idx="52">
                  <c:v>1335</c:v>
                </c:pt>
                <c:pt idx="53">
                  <c:v>468.3</c:v>
                </c:pt>
                <c:pt idx="54">
                  <c:v>35.07865168539326</c:v>
                </c:pt>
                <c:pt idx="56">
                  <c:v>33.5</c:v>
                </c:pt>
                <c:pt idx="57">
                  <c:v>20.7</c:v>
                </c:pt>
                <c:pt idx="58">
                  <c:v>61.7910447761194</c:v>
                </c:pt>
                <c:pt idx="59">
                  <c:v>30.351906158357767</c:v>
                </c:pt>
                <c:pt idx="60">
                  <c:v>1587.6</c:v>
                </c:pt>
                <c:pt idx="61">
                  <c:v>464.7</c:v>
                </c:pt>
                <c:pt idx="62">
                  <c:v>29.270597127739983</c:v>
                </c:pt>
                <c:pt idx="63">
                  <c:v>605.9</c:v>
                </c:pt>
                <c:pt idx="64">
                  <c:v>194.9</c:v>
                </c:pt>
                <c:pt idx="65">
                  <c:v>32.16702426142928</c:v>
                </c:pt>
                <c:pt idx="66">
                  <c:v>602.5</c:v>
                </c:pt>
                <c:pt idx="67">
                  <c:v>602.5</c:v>
                </c:pt>
                <c:pt idx="68">
                  <c:v>194.9</c:v>
                </c:pt>
                <c:pt idx="69">
                  <c:v>32.34854771784232</c:v>
                </c:pt>
                <c:pt idx="70">
                  <c:v>15</c:v>
                </c:pt>
                <c:pt idx="72">
                  <c:v>0</c:v>
                </c:pt>
                <c:pt idx="73">
                  <c:v>133.1</c:v>
                </c:pt>
                <c:pt idx="74">
                  <c:v>38.9</c:v>
                </c:pt>
                <c:pt idx="75">
                  <c:v>29.226145755071375</c:v>
                </c:pt>
                <c:pt idx="76">
                  <c:v>210.6</c:v>
                </c:pt>
                <c:pt idx="77">
                  <c:v>630.6</c:v>
                </c:pt>
                <c:pt idx="78">
                  <c:v>210.6</c:v>
                </c:pt>
                <c:pt idx="79">
                  <c:v>33.39676498572788</c:v>
                </c:pt>
                <c:pt idx="80">
                  <c:v>15.85791309863622</c:v>
                </c:pt>
                <c:pt idx="81">
                  <c:v>444.8</c:v>
                </c:pt>
                <c:pt idx="82">
                  <c:v>151.6</c:v>
                </c:pt>
                <c:pt idx="83">
                  <c:v>34.08273381294964</c:v>
                </c:pt>
                <c:pt idx="84">
                  <c:v>122.5</c:v>
                </c:pt>
                <c:pt idx="85">
                  <c:v>33.7</c:v>
                </c:pt>
                <c:pt idx="86">
                  <c:v>27.510204081632654</c:v>
                </c:pt>
                <c:pt idx="87">
                  <c:v>0</c:v>
                </c:pt>
                <c:pt idx="88">
                  <c:v>83.90000000000003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Лист3!$B$17:$CT$17</c:f>
              <c:numCache>
                <c:ptCount val="90"/>
                <c:pt idx="0">
                  <c:v>0</c:v>
                </c:pt>
                <c:pt idx="1">
                  <c:v>1332.1000000000001</c:v>
                </c:pt>
                <c:pt idx="2">
                  <c:v>438.4</c:v>
                </c:pt>
                <c:pt idx="3">
                  <c:v>32.910442158997064</c:v>
                </c:pt>
                <c:pt idx="4">
                  <c:v>277.90000000000003</c:v>
                </c:pt>
                <c:pt idx="5">
                  <c:v>77.2</c:v>
                </c:pt>
                <c:pt idx="6">
                  <c:v>27.779776898164805</c:v>
                </c:pt>
                <c:pt idx="7">
                  <c:v>251.8</c:v>
                </c:pt>
                <c:pt idx="8">
                  <c:v>64.9</c:v>
                </c:pt>
                <c:pt idx="9">
                  <c:v>25.77442414614774</c:v>
                </c:pt>
                <c:pt idx="10">
                  <c:v>77.7245508982036</c:v>
                </c:pt>
                <c:pt idx="11">
                  <c:v>235.8</c:v>
                </c:pt>
                <c:pt idx="12">
                  <c:v>61.4</c:v>
                </c:pt>
                <c:pt idx="13">
                  <c:v>26.03901611535199</c:v>
                </c:pt>
                <c:pt idx="14">
                  <c:v>73.53293413173652</c:v>
                </c:pt>
                <c:pt idx="18">
                  <c:v>13</c:v>
                </c:pt>
                <c:pt idx="19">
                  <c:v>2.6</c:v>
                </c:pt>
                <c:pt idx="20">
                  <c:v>20</c:v>
                </c:pt>
                <c:pt idx="21">
                  <c:v>3.1137724550898205</c:v>
                </c:pt>
                <c:pt idx="22">
                  <c:v>3</c:v>
                </c:pt>
                <c:pt idx="23">
                  <c:v>0.9</c:v>
                </c:pt>
                <c:pt idx="24">
                  <c:v>30</c:v>
                </c:pt>
                <c:pt idx="25">
                  <c:v>1.0778443113772456</c:v>
                </c:pt>
                <c:pt idx="29">
                  <c:v>0</c:v>
                </c:pt>
                <c:pt idx="30">
                  <c:v>26.1</c:v>
                </c:pt>
                <c:pt idx="31">
                  <c:v>12.3</c:v>
                </c:pt>
                <c:pt idx="32">
                  <c:v>47.12643678160919</c:v>
                </c:pt>
                <c:pt idx="33">
                  <c:v>14.73053892215569</c:v>
                </c:pt>
                <c:pt idx="34">
                  <c:v>23.5</c:v>
                </c:pt>
                <c:pt idx="35">
                  <c:v>10.9</c:v>
                </c:pt>
                <c:pt idx="36">
                  <c:v>46.38297872340426</c:v>
                </c:pt>
                <c:pt idx="38">
                  <c:v>13.053892215568863</c:v>
                </c:pt>
                <c:pt idx="39">
                  <c:v>2.6</c:v>
                </c:pt>
                <c:pt idx="40">
                  <c:v>1.4</c:v>
                </c:pt>
                <c:pt idx="41">
                  <c:v>53.84615384615385</c:v>
                </c:pt>
                <c:pt idx="42">
                  <c:v>1.6766467065868262</c:v>
                </c:pt>
                <c:pt idx="49">
                  <c:v>1013.2</c:v>
                </c:pt>
                <c:pt idx="50">
                  <c:v>354.9</c:v>
                </c:pt>
                <c:pt idx="51">
                  <c:v>35.02763521515988</c:v>
                </c:pt>
                <c:pt idx="52">
                  <c:v>977</c:v>
                </c:pt>
                <c:pt idx="53">
                  <c:v>342.8</c:v>
                </c:pt>
                <c:pt idx="54">
                  <c:v>35.087001023541454</c:v>
                </c:pt>
                <c:pt idx="56">
                  <c:v>41</c:v>
                </c:pt>
                <c:pt idx="57">
                  <c:v>6.3</c:v>
                </c:pt>
                <c:pt idx="58">
                  <c:v>15.365853658536585</c:v>
                </c:pt>
                <c:pt idx="59">
                  <c:v>7.544910179640718</c:v>
                </c:pt>
                <c:pt idx="60">
                  <c:v>1332.1000000000001</c:v>
                </c:pt>
                <c:pt idx="61">
                  <c:v>449.4</c:v>
                </c:pt>
                <c:pt idx="62">
                  <c:v>33.736205990541244</c:v>
                </c:pt>
                <c:pt idx="63">
                  <c:v>651.7</c:v>
                </c:pt>
                <c:pt idx="64">
                  <c:v>247.3</c:v>
                </c:pt>
                <c:pt idx="65">
                  <c:v>37.946908086542884</c:v>
                </c:pt>
                <c:pt idx="66">
                  <c:v>649.7</c:v>
                </c:pt>
                <c:pt idx="67">
                  <c:v>649.7</c:v>
                </c:pt>
                <c:pt idx="68">
                  <c:v>247.3</c:v>
                </c:pt>
                <c:pt idx="69">
                  <c:v>38.06372171771587</c:v>
                </c:pt>
                <c:pt idx="70">
                  <c:v>15</c:v>
                </c:pt>
                <c:pt idx="72">
                  <c:v>0</c:v>
                </c:pt>
                <c:pt idx="73">
                  <c:v>70</c:v>
                </c:pt>
                <c:pt idx="74">
                  <c:v>21.3</c:v>
                </c:pt>
                <c:pt idx="75">
                  <c:v>30.428571428571427</c:v>
                </c:pt>
                <c:pt idx="76">
                  <c:v>170.8</c:v>
                </c:pt>
                <c:pt idx="77">
                  <c:v>447.3</c:v>
                </c:pt>
                <c:pt idx="78">
                  <c:v>170.8</c:v>
                </c:pt>
                <c:pt idx="79">
                  <c:v>38.18466353677621</c:v>
                </c:pt>
                <c:pt idx="80">
                  <c:v>22.3563603845294</c:v>
                </c:pt>
                <c:pt idx="81">
                  <c:v>322.6</c:v>
                </c:pt>
                <c:pt idx="82">
                  <c:v>121.7</c:v>
                </c:pt>
                <c:pt idx="83">
                  <c:v>37.72473651580905</c:v>
                </c:pt>
                <c:pt idx="84">
                  <c:v>31.6</c:v>
                </c:pt>
                <c:pt idx="85">
                  <c:v>8.2</c:v>
                </c:pt>
                <c:pt idx="86">
                  <c:v>25.949367088607588</c:v>
                </c:pt>
                <c:pt idx="87">
                  <c:v>0</c:v>
                </c:pt>
                <c:pt idx="88">
                  <c:v>-11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Лист3!$B$18:$CT$18</c:f>
              <c:numCache>
                <c:ptCount val="90"/>
                <c:pt idx="0">
                  <c:v>0</c:v>
                </c:pt>
                <c:pt idx="1">
                  <c:v>1134.5</c:v>
                </c:pt>
                <c:pt idx="2">
                  <c:v>374.1</c:v>
                </c:pt>
                <c:pt idx="3">
                  <c:v>32.97487880123403</c:v>
                </c:pt>
                <c:pt idx="4">
                  <c:v>284.6</c:v>
                </c:pt>
                <c:pt idx="5">
                  <c:v>68.1</c:v>
                </c:pt>
                <c:pt idx="6">
                  <c:v>23.928320449754036</c:v>
                </c:pt>
                <c:pt idx="7">
                  <c:v>253.8</c:v>
                </c:pt>
                <c:pt idx="8">
                  <c:v>59.099999999999994</c:v>
                </c:pt>
                <c:pt idx="9">
                  <c:v>23.286052009456263</c:v>
                </c:pt>
                <c:pt idx="10">
                  <c:v>75.28662420382165</c:v>
                </c:pt>
                <c:pt idx="11">
                  <c:v>111.8</c:v>
                </c:pt>
                <c:pt idx="12">
                  <c:v>34.3</c:v>
                </c:pt>
                <c:pt idx="13">
                  <c:v>30.679785330948118</c:v>
                </c:pt>
                <c:pt idx="14">
                  <c:v>43.69426751592356</c:v>
                </c:pt>
                <c:pt idx="18">
                  <c:v>16</c:v>
                </c:pt>
                <c:pt idx="19">
                  <c:v>2.3</c:v>
                </c:pt>
                <c:pt idx="20">
                  <c:v>14.374999999999998</c:v>
                </c:pt>
                <c:pt idx="21">
                  <c:v>2.929936305732484</c:v>
                </c:pt>
                <c:pt idx="22">
                  <c:v>126</c:v>
                </c:pt>
                <c:pt idx="23">
                  <c:v>21.2</c:v>
                </c:pt>
                <c:pt idx="24">
                  <c:v>16.825396825396822</c:v>
                </c:pt>
                <c:pt idx="25">
                  <c:v>27.006369426751593</c:v>
                </c:pt>
                <c:pt idx="27">
                  <c:v>1.3</c:v>
                </c:pt>
                <c:pt idx="29">
                  <c:v>1.6560509554140128</c:v>
                </c:pt>
                <c:pt idx="30">
                  <c:v>30.8</c:v>
                </c:pt>
                <c:pt idx="31">
                  <c:v>9</c:v>
                </c:pt>
                <c:pt idx="32">
                  <c:v>29.22077922077922</c:v>
                </c:pt>
                <c:pt idx="33">
                  <c:v>11.464968152866243</c:v>
                </c:pt>
                <c:pt idx="34">
                  <c:v>3.2</c:v>
                </c:pt>
                <c:pt idx="35">
                  <c:v>4.5</c:v>
                </c:pt>
                <c:pt idx="36">
                  <c:v>140.625</c:v>
                </c:pt>
                <c:pt idx="38">
                  <c:v>5.7324840764331215</c:v>
                </c:pt>
                <c:pt idx="39">
                  <c:v>27.6</c:v>
                </c:pt>
                <c:pt idx="40">
                  <c:v>4.5</c:v>
                </c:pt>
                <c:pt idx="41">
                  <c:v>16.304347826086957</c:v>
                </c:pt>
                <c:pt idx="42">
                  <c:v>5.7324840764331215</c:v>
                </c:pt>
                <c:pt idx="49">
                  <c:v>815.9</c:v>
                </c:pt>
                <c:pt idx="50">
                  <c:v>295.6</c:v>
                </c:pt>
                <c:pt idx="51">
                  <c:v>36.229930138497366</c:v>
                </c:pt>
                <c:pt idx="52">
                  <c:v>779.6</c:v>
                </c:pt>
                <c:pt idx="53">
                  <c:v>283.5</c:v>
                </c:pt>
                <c:pt idx="54">
                  <c:v>36.364802462801435</c:v>
                </c:pt>
                <c:pt idx="56">
                  <c:v>34</c:v>
                </c:pt>
                <c:pt idx="57">
                  <c:v>10.4</c:v>
                </c:pt>
                <c:pt idx="58">
                  <c:v>30.58823529411765</c:v>
                </c:pt>
                <c:pt idx="59">
                  <c:v>13.248407643312103</c:v>
                </c:pt>
                <c:pt idx="60">
                  <c:v>1134.5</c:v>
                </c:pt>
                <c:pt idx="61">
                  <c:v>376.2</c:v>
                </c:pt>
                <c:pt idx="62">
                  <c:v>33.15998237108859</c:v>
                </c:pt>
                <c:pt idx="63">
                  <c:v>554.6</c:v>
                </c:pt>
                <c:pt idx="64">
                  <c:v>203.3</c:v>
                </c:pt>
                <c:pt idx="65">
                  <c:v>36.657050126217094</c:v>
                </c:pt>
                <c:pt idx="66">
                  <c:v>550</c:v>
                </c:pt>
                <c:pt idx="67">
                  <c:v>550</c:v>
                </c:pt>
                <c:pt idx="68">
                  <c:v>203.3</c:v>
                </c:pt>
                <c:pt idx="69">
                  <c:v>36.96363636363637</c:v>
                </c:pt>
                <c:pt idx="73">
                  <c:v>85.4</c:v>
                </c:pt>
                <c:pt idx="74">
                  <c:v>18</c:v>
                </c:pt>
                <c:pt idx="75">
                  <c:v>21.077283372365336</c:v>
                </c:pt>
                <c:pt idx="76">
                  <c:v>146.1</c:v>
                </c:pt>
                <c:pt idx="77">
                  <c:v>365.6</c:v>
                </c:pt>
                <c:pt idx="78">
                  <c:v>146.1</c:v>
                </c:pt>
                <c:pt idx="79">
                  <c:v>39.9617067833698</c:v>
                </c:pt>
                <c:pt idx="80">
                  <c:v>27.35229759299781</c:v>
                </c:pt>
                <c:pt idx="81">
                  <c:v>285.7</c:v>
                </c:pt>
                <c:pt idx="82">
                  <c:v>122.2</c:v>
                </c:pt>
                <c:pt idx="83">
                  <c:v>42.77213860693035</c:v>
                </c:pt>
                <c:pt idx="84">
                  <c:v>48.5</c:v>
                </c:pt>
                <c:pt idx="85">
                  <c:v>13.3</c:v>
                </c:pt>
                <c:pt idx="86">
                  <c:v>27.422680412371136</c:v>
                </c:pt>
                <c:pt idx="87">
                  <c:v>0</c:v>
                </c:pt>
                <c:pt idx="88">
                  <c:v>-2.099999999999966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Лист3!$B$19:$CT$19</c:f>
              <c:numCache>
                <c:ptCount val="90"/>
                <c:pt idx="0">
                  <c:v>0</c:v>
                </c:pt>
                <c:pt idx="1">
                  <c:v>1230.6</c:v>
                </c:pt>
                <c:pt idx="2">
                  <c:v>435.40000000000003</c:v>
                </c:pt>
                <c:pt idx="3">
                  <c:v>35.38111490329921</c:v>
                </c:pt>
                <c:pt idx="4">
                  <c:v>151.1</c:v>
                </c:pt>
                <c:pt idx="5">
                  <c:v>61.800000000000004</c:v>
                </c:pt>
                <c:pt idx="7">
                  <c:v>124.7</c:v>
                </c:pt>
                <c:pt idx="8">
                  <c:v>51.6</c:v>
                </c:pt>
                <c:pt idx="10">
                  <c:v>60.421545667447305</c:v>
                </c:pt>
                <c:pt idx="11">
                  <c:v>91.7</c:v>
                </c:pt>
                <c:pt idx="12">
                  <c:v>24.1</c:v>
                </c:pt>
                <c:pt idx="13">
                  <c:v>26.28135223555071</c:v>
                </c:pt>
                <c:pt idx="14">
                  <c:v>28.220140515222482</c:v>
                </c:pt>
                <c:pt idx="18">
                  <c:v>10</c:v>
                </c:pt>
                <c:pt idx="19">
                  <c:v>2.1</c:v>
                </c:pt>
                <c:pt idx="20">
                  <c:v>21.000000000000004</c:v>
                </c:pt>
                <c:pt idx="21">
                  <c:v>2.459016393442623</c:v>
                </c:pt>
                <c:pt idx="22">
                  <c:v>23</c:v>
                </c:pt>
                <c:pt idx="23">
                  <c:v>3</c:v>
                </c:pt>
                <c:pt idx="25">
                  <c:v>3.51288056206089</c:v>
                </c:pt>
                <c:pt idx="27">
                  <c:v>22.4</c:v>
                </c:pt>
                <c:pt idx="29">
                  <c:v>26.22950819672131</c:v>
                </c:pt>
                <c:pt idx="30">
                  <c:v>26.4</c:v>
                </c:pt>
                <c:pt idx="31">
                  <c:v>10.200000000000001</c:v>
                </c:pt>
                <c:pt idx="32">
                  <c:v>38.63636363636364</c:v>
                </c:pt>
                <c:pt idx="33">
                  <c:v>11.943793911007026</c:v>
                </c:pt>
                <c:pt idx="34">
                  <c:v>11.4</c:v>
                </c:pt>
                <c:pt idx="35">
                  <c:v>9.9</c:v>
                </c:pt>
                <c:pt idx="36">
                  <c:v>86.8421052631579</c:v>
                </c:pt>
                <c:pt idx="38">
                  <c:v>11.592505854800935</c:v>
                </c:pt>
                <c:pt idx="39">
                  <c:v>15</c:v>
                </c:pt>
                <c:pt idx="41">
                  <c:v>0</c:v>
                </c:pt>
                <c:pt idx="42">
                  <c:v>0</c:v>
                </c:pt>
                <c:pt idx="44">
                  <c:v>0.3</c:v>
                </c:pt>
                <c:pt idx="49">
                  <c:v>999.5</c:v>
                </c:pt>
                <c:pt idx="50">
                  <c:v>350</c:v>
                </c:pt>
                <c:pt idx="51">
                  <c:v>35.01750875437719</c:v>
                </c:pt>
                <c:pt idx="52">
                  <c:v>963.3</c:v>
                </c:pt>
                <c:pt idx="53">
                  <c:v>338</c:v>
                </c:pt>
                <c:pt idx="54">
                  <c:v>35.08771929824562</c:v>
                </c:pt>
                <c:pt idx="56">
                  <c:v>80</c:v>
                </c:pt>
                <c:pt idx="57">
                  <c:v>23.6</c:v>
                </c:pt>
                <c:pt idx="58">
                  <c:v>29.500000000000004</c:v>
                </c:pt>
                <c:pt idx="59">
                  <c:v>27.634660421545664</c:v>
                </c:pt>
                <c:pt idx="60">
                  <c:v>1230.6</c:v>
                </c:pt>
                <c:pt idx="61">
                  <c:v>290.8</c:v>
                </c:pt>
                <c:pt idx="62">
                  <c:v>23.630749228018853</c:v>
                </c:pt>
                <c:pt idx="63">
                  <c:v>560.9</c:v>
                </c:pt>
                <c:pt idx="64">
                  <c:v>163.7</c:v>
                </c:pt>
                <c:pt idx="65">
                  <c:v>29.185238010340527</c:v>
                </c:pt>
                <c:pt idx="66">
                  <c:v>558.9</c:v>
                </c:pt>
                <c:pt idx="67">
                  <c:v>558.9</c:v>
                </c:pt>
                <c:pt idx="68">
                  <c:v>163.7</c:v>
                </c:pt>
                <c:pt idx="69">
                  <c:v>29.28967614957953</c:v>
                </c:pt>
                <c:pt idx="73">
                  <c:v>176.3</c:v>
                </c:pt>
                <c:pt idx="74">
                  <c:v>32</c:v>
                </c:pt>
                <c:pt idx="75">
                  <c:v>18.150879183210435</c:v>
                </c:pt>
                <c:pt idx="76">
                  <c:v>87.3</c:v>
                </c:pt>
                <c:pt idx="77">
                  <c:v>355.1</c:v>
                </c:pt>
                <c:pt idx="78">
                  <c:v>87.3</c:v>
                </c:pt>
                <c:pt idx="79">
                  <c:v>24.5846240495635</c:v>
                </c:pt>
                <c:pt idx="80">
                  <c:v>28.161081385525204</c:v>
                </c:pt>
                <c:pt idx="81">
                  <c:v>276.9</c:v>
                </c:pt>
                <c:pt idx="82">
                  <c:v>69.1</c:v>
                </c:pt>
                <c:pt idx="83">
                  <c:v>24.95485734922355</c:v>
                </c:pt>
                <c:pt idx="84">
                  <c:v>54.9</c:v>
                </c:pt>
                <c:pt idx="85">
                  <c:v>13.7</c:v>
                </c:pt>
                <c:pt idx="86">
                  <c:v>24.95446265938069</c:v>
                </c:pt>
                <c:pt idx="87">
                  <c:v>0</c:v>
                </c:pt>
                <c:pt idx="88">
                  <c:v>144.60000000000002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Лист3!$B$20:$CT$20</c:f>
              <c:numCache>
                <c:ptCount val="90"/>
                <c:pt idx="0">
                  <c:v>0</c:v>
                </c:pt>
                <c:pt idx="1">
                  <c:v>1639.6</c:v>
                </c:pt>
                <c:pt idx="2">
                  <c:v>587.3</c:v>
                </c:pt>
                <c:pt idx="3">
                  <c:v>35.81971212490851</c:v>
                </c:pt>
                <c:pt idx="4">
                  <c:v>990.4</c:v>
                </c:pt>
                <c:pt idx="5">
                  <c:v>353.4</c:v>
                </c:pt>
                <c:pt idx="6">
                  <c:v>35.682552504038775</c:v>
                </c:pt>
                <c:pt idx="7">
                  <c:v>590.9</c:v>
                </c:pt>
                <c:pt idx="8">
                  <c:v>237.1</c:v>
                </c:pt>
                <c:pt idx="9">
                  <c:v>40.12523269588763</c:v>
                </c:pt>
                <c:pt idx="10">
                  <c:v>63.685200107440245</c:v>
                </c:pt>
                <c:pt idx="11">
                  <c:v>338.9</c:v>
                </c:pt>
                <c:pt idx="12">
                  <c:v>126.1</c:v>
                </c:pt>
                <c:pt idx="13">
                  <c:v>37.20861611094718</c:v>
                </c:pt>
                <c:pt idx="14">
                  <c:v>33.87053451517594</c:v>
                </c:pt>
                <c:pt idx="18">
                  <c:v>53</c:v>
                </c:pt>
                <c:pt idx="19">
                  <c:v>8.4</c:v>
                </c:pt>
                <c:pt idx="20">
                  <c:v>15.849056603773587</c:v>
                </c:pt>
                <c:pt idx="21">
                  <c:v>2.2562449637389204</c:v>
                </c:pt>
                <c:pt idx="22">
                  <c:v>199</c:v>
                </c:pt>
                <c:pt idx="23">
                  <c:v>99.7</c:v>
                </c:pt>
                <c:pt idx="24">
                  <c:v>50.10050251256282</c:v>
                </c:pt>
                <c:pt idx="25">
                  <c:v>26.779478914853616</c:v>
                </c:pt>
                <c:pt idx="27">
                  <c:v>2.9</c:v>
                </c:pt>
                <c:pt idx="29">
                  <c:v>0.7789417136717701</c:v>
                </c:pt>
                <c:pt idx="30">
                  <c:v>399.5</c:v>
                </c:pt>
                <c:pt idx="31">
                  <c:v>116.3</c:v>
                </c:pt>
                <c:pt idx="32">
                  <c:v>29.111389236545683</c:v>
                </c:pt>
                <c:pt idx="33">
                  <c:v>31.238248724147194</c:v>
                </c:pt>
                <c:pt idx="34">
                  <c:v>377.7</c:v>
                </c:pt>
                <c:pt idx="35">
                  <c:v>110.5</c:v>
                </c:pt>
                <c:pt idx="36">
                  <c:v>29.256023298914485</c:v>
                </c:pt>
                <c:pt idx="38">
                  <c:v>29.680365296803657</c:v>
                </c:pt>
                <c:pt idx="39">
                  <c:v>21.8</c:v>
                </c:pt>
                <c:pt idx="40">
                  <c:v>5.8</c:v>
                </c:pt>
                <c:pt idx="41">
                  <c:v>26.60550458715596</c:v>
                </c:pt>
                <c:pt idx="42">
                  <c:v>1.5578834273435402</c:v>
                </c:pt>
                <c:pt idx="49">
                  <c:v>614.7</c:v>
                </c:pt>
                <c:pt idx="50">
                  <c:v>215</c:v>
                </c:pt>
                <c:pt idx="51">
                  <c:v>34.97641125752399</c:v>
                </c:pt>
                <c:pt idx="52">
                  <c:v>578.5</c:v>
                </c:pt>
                <c:pt idx="53">
                  <c:v>203</c:v>
                </c:pt>
                <c:pt idx="54">
                  <c:v>35.09075194468453</c:v>
                </c:pt>
                <c:pt idx="56">
                  <c:v>34.5</c:v>
                </c:pt>
                <c:pt idx="57">
                  <c:v>18.9</c:v>
                </c:pt>
                <c:pt idx="58">
                  <c:v>54.78260869565217</c:v>
                </c:pt>
                <c:pt idx="59">
                  <c:v>5.07655116841257</c:v>
                </c:pt>
                <c:pt idx="60">
                  <c:v>1639.6</c:v>
                </c:pt>
                <c:pt idx="61">
                  <c:v>564.2</c:v>
                </c:pt>
                <c:pt idx="62">
                  <c:v>34.410831910222015</c:v>
                </c:pt>
                <c:pt idx="63">
                  <c:v>743.8</c:v>
                </c:pt>
                <c:pt idx="64">
                  <c:v>285.6</c:v>
                </c:pt>
                <c:pt idx="65">
                  <c:v>38.39741866093036</c:v>
                </c:pt>
                <c:pt idx="66">
                  <c:v>740.3</c:v>
                </c:pt>
                <c:pt idx="67">
                  <c:v>740.3</c:v>
                </c:pt>
                <c:pt idx="68">
                  <c:v>285.6</c:v>
                </c:pt>
                <c:pt idx="69">
                  <c:v>38.578954477914365</c:v>
                </c:pt>
                <c:pt idx="70">
                  <c:v>5</c:v>
                </c:pt>
                <c:pt idx="72">
                  <c:v>0</c:v>
                </c:pt>
                <c:pt idx="73">
                  <c:v>143.7</c:v>
                </c:pt>
                <c:pt idx="74">
                  <c:v>37.6</c:v>
                </c:pt>
                <c:pt idx="75">
                  <c:v>26.165622825330555</c:v>
                </c:pt>
                <c:pt idx="76">
                  <c:v>184.1</c:v>
                </c:pt>
                <c:pt idx="77">
                  <c:v>505.2</c:v>
                </c:pt>
                <c:pt idx="78">
                  <c:v>184.1</c:v>
                </c:pt>
                <c:pt idx="79">
                  <c:v>36.44101346001584</c:v>
                </c:pt>
                <c:pt idx="80">
                  <c:v>19.794140934283455</c:v>
                </c:pt>
                <c:pt idx="81">
                  <c:v>424.2</c:v>
                </c:pt>
                <c:pt idx="82">
                  <c:v>152</c:v>
                </c:pt>
                <c:pt idx="83">
                  <c:v>35.83215464403583</c:v>
                </c:pt>
                <c:pt idx="84">
                  <c:v>37.7</c:v>
                </c:pt>
                <c:pt idx="85">
                  <c:v>22.5</c:v>
                </c:pt>
                <c:pt idx="86">
                  <c:v>59.68169761273209</c:v>
                </c:pt>
                <c:pt idx="87">
                  <c:v>0</c:v>
                </c:pt>
                <c:pt idx="88">
                  <c:v>23.09999999999991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Лист3!$B$21:$CT$21</c:f>
              <c:numCache>
                <c:ptCount val="90"/>
                <c:pt idx="0">
                  <c:v>0</c:v>
                </c:pt>
                <c:pt idx="1">
                  <c:v>1475.5</c:v>
                </c:pt>
                <c:pt idx="2">
                  <c:v>500.70000000000005</c:v>
                </c:pt>
                <c:pt idx="3">
                  <c:v>33.9342595730261</c:v>
                </c:pt>
                <c:pt idx="4">
                  <c:v>112.2</c:v>
                </c:pt>
                <c:pt idx="5">
                  <c:v>27.299999999999997</c:v>
                </c:pt>
                <c:pt idx="6">
                  <c:v>24.331550802139034</c:v>
                </c:pt>
                <c:pt idx="7">
                  <c:v>89</c:v>
                </c:pt>
                <c:pt idx="8">
                  <c:v>20.499999999999996</c:v>
                </c:pt>
                <c:pt idx="9">
                  <c:v>23.033707865168534</c:v>
                </c:pt>
                <c:pt idx="10">
                  <c:v>21.15583075335397</c:v>
                </c:pt>
                <c:pt idx="11">
                  <c:v>51</c:v>
                </c:pt>
                <c:pt idx="12">
                  <c:v>18.9</c:v>
                </c:pt>
                <c:pt idx="13">
                  <c:v>37.05882352941176</c:v>
                </c:pt>
                <c:pt idx="14">
                  <c:v>19.5046439628483</c:v>
                </c:pt>
                <c:pt idx="18">
                  <c:v>34</c:v>
                </c:pt>
                <c:pt idx="19">
                  <c:v>0.9</c:v>
                </c:pt>
                <c:pt idx="20">
                  <c:v>2.6470588235294117</c:v>
                </c:pt>
                <c:pt idx="21">
                  <c:v>0.9287925696594429</c:v>
                </c:pt>
                <c:pt idx="22">
                  <c:v>4</c:v>
                </c:pt>
                <c:pt idx="23">
                  <c:v>0.7</c:v>
                </c:pt>
                <c:pt idx="24">
                  <c:v>17.5</c:v>
                </c:pt>
                <c:pt idx="25">
                  <c:v>0.7223942208462332</c:v>
                </c:pt>
                <c:pt idx="29">
                  <c:v>0</c:v>
                </c:pt>
                <c:pt idx="30">
                  <c:v>23.2</c:v>
                </c:pt>
                <c:pt idx="31">
                  <c:v>6.799999999999999</c:v>
                </c:pt>
                <c:pt idx="32">
                  <c:v>29.310344827586203</c:v>
                </c:pt>
                <c:pt idx="33">
                  <c:v>7.017543859649122</c:v>
                </c:pt>
                <c:pt idx="34">
                  <c:v>10</c:v>
                </c:pt>
                <c:pt idx="35">
                  <c:v>3.8</c:v>
                </c:pt>
                <c:pt idx="36">
                  <c:v>38</c:v>
                </c:pt>
                <c:pt idx="38">
                  <c:v>3.9215686274509802</c:v>
                </c:pt>
                <c:pt idx="39">
                  <c:v>13.2</c:v>
                </c:pt>
                <c:pt idx="40">
                  <c:v>2.4</c:v>
                </c:pt>
                <c:pt idx="41">
                  <c:v>18.181818181818183</c:v>
                </c:pt>
                <c:pt idx="42">
                  <c:v>2.476780185758514</c:v>
                </c:pt>
                <c:pt idx="49">
                  <c:v>1152.2</c:v>
                </c:pt>
                <c:pt idx="50">
                  <c:v>403.8</c:v>
                </c:pt>
                <c:pt idx="51">
                  <c:v>35.04599895851415</c:v>
                </c:pt>
                <c:pt idx="52">
                  <c:v>1116</c:v>
                </c:pt>
                <c:pt idx="53">
                  <c:v>391.6</c:v>
                </c:pt>
                <c:pt idx="54">
                  <c:v>35.08960573476703</c:v>
                </c:pt>
                <c:pt idx="56">
                  <c:v>211.1</c:v>
                </c:pt>
                <c:pt idx="57">
                  <c:v>69.6</c:v>
                </c:pt>
                <c:pt idx="58">
                  <c:v>32.970156324017054</c:v>
                </c:pt>
                <c:pt idx="59">
                  <c:v>71.8266253869969</c:v>
                </c:pt>
                <c:pt idx="60">
                  <c:v>1475.5</c:v>
                </c:pt>
                <c:pt idx="61">
                  <c:v>494.2</c:v>
                </c:pt>
                <c:pt idx="62">
                  <c:v>33.493730938664854</c:v>
                </c:pt>
                <c:pt idx="63">
                  <c:v>574.1</c:v>
                </c:pt>
                <c:pt idx="64">
                  <c:v>195.6</c:v>
                </c:pt>
                <c:pt idx="65">
                  <c:v>34.0707193868664</c:v>
                </c:pt>
                <c:pt idx="66">
                  <c:v>569.1</c:v>
                </c:pt>
                <c:pt idx="67">
                  <c:v>569.1</c:v>
                </c:pt>
                <c:pt idx="68">
                  <c:v>195.6</c:v>
                </c:pt>
                <c:pt idx="69">
                  <c:v>34.37005798629414</c:v>
                </c:pt>
                <c:pt idx="73">
                  <c:v>75.4</c:v>
                </c:pt>
                <c:pt idx="74">
                  <c:v>22.8</c:v>
                </c:pt>
                <c:pt idx="75">
                  <c:v>30.238726790450926</c:v>
                </c:pt>
                <c:pt idx="76">
                  <c:v>202.7</c:v>
                </c:pt>
                <c:pt idx="77">
                  <c:v>550.3</c:v>
                </c:pt>
                <c:pt idx="78">
                  <c:v>202.7</c:v>
                </c:pt>
                <c:pt idx="79">
                  <c:v>36.8344539342177</c:v>
                </c:pt>
                <c:pt idx="80">
                  <c:v>18.17190623296384</c:v>
                </c:pt>
                <c:pt idx="81">
                  <c:v>333.6</c:v>
                </c:pt>
                <c:pt idx="82">
                  <c:v>93.2</c:v>
                </c:pt>
                <c:pt idx="83">
                  <c:v>27.937649880095922</c:v>
                </c:pt>
                <c:pt idx="84">
                  <c:v>92.4</c:v>
                </c:pt>
                <c:pt idx="85">
                  <c:v>47.8</c:v>
                </c:pt>
                <c:pt idx="86">
                  <c:v>51.73160173160173</c:v>
                </c:pt>
                <c:pt idx="87">
                  <c:v>0</c:v>
                </c:pt>
                <c:pt idx="88">
                  <c:v>6.500000000000057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Лист3!$B$22:$CT$22</c:f>
              <c:numCache>
                <c:ptCount val="90"/>
                <c:pt idx="0">
                  <c:v>0</c:v>
                </c:pt>
                <c:pt idx="1">
                  <c:v>1537.2</c:v>
                </c:pt>
                <c:pt idx="2">
                  <c:v>491.4</c:v>
                </c:pt>
                <c:pt idx="3">
                  <c:v>31.967213114754095</c:v>
                </c:pt>
                <c:pt idx="4">
                  <c:v>365.5</c:v>
                </c:pt>
                <c:pt idx="5">
                  <c:v>84.5</c:v>
                </c:pt>
                <c:pt idx="6">
                  <c:v>23.119015047879618</c:v>
                </c:pt>
                <c:pt idx="7">
                  <c:v>314.5</c:v>
                </c:pt>
                <c:pt idx="8">
                  <c:v>82.5</c:v>
                </c:pt>
                <c:pt idx="9">
                  <c:v>26.232114467408586</c:v>
                </c:pt>
                <c:pt idx="10">
                  <c:v>83.33333333333334</c:v>
                </c:pt>
                <c:pt idx="11">
                  <c:v>168.5</c:v>
                </c:pt>
                <c:pt idx="12">
                  <c:v>74.9</c:v>
                </c:pt>
                <c:pt idx="13">
                  <c:v>44.45103857566766</c:v>
                </c:pt>
                <c:pt idx="14">
                  <c:v>75.65656565656566</c:v>
                </c:pt>
                <c:pt idx="18">
                  <c:v>28</c:v>
                </c:pt>
                <c:pt idx="19">
                  <c:v>5.8</c:v>
                </c:pt>
                <c:pt idx="20">
                  <c:v>20.71428571428571</c:v>
                </c:pt>
                <c:pt idx="21">
                  <c:v>5.858585858585858</c:v>
                </c:pt>
                <c:pt idx="22">
                  <c:v>118</c:v>
                </c:pt>
                <c:pt idx="23">
                  <c:v>1.8</c:v>
                </c:pt>
                <c:pt idx="24">
                  <c:v>1.5254237288135595</c:v>
                </c:pt>
                <c:pt idx="25">
                  <c:v>1.8181818181818181</c:v>
                </c:pt>
                <c:pt idx="29">
                  <c:v>0</c:v>
                </c:pt>
                <c:pt idx="30">
                  <c:v>51</c:v>
                </c:pt>
                <c:pt idx="31">
                  <c:v>2</c:v>
                </c:pt>
                <c:pt idx="32">
                  <c:v>3.9215686274509802</c:v>
                </c:pt>
                <c:pt idx="33">
                  <c:v>2.0202020202020203</c:v>
                </c:pt>
                <c:pt idx="34">
                  <c:v>50</c:v>
                </c:pt>
                <c:pt idx="35">
                  <c:v>1.1</c:v>
                </c:pt>
                <c:pt idx="36">
                  <c:v>2.2</c:v>
                </c:pt>
                <c:pt idx="38">
                  <c:v>1.1111111111111112</c:v>
                </c:pt>
                <c:pt idx="39">
                  <c:v>1</c:v>
                </c:pt>
                <c:pt idx="40">
                  <c:v>0.9</c:v>
                </c:pt>
                <c:pt idx="41">
                  <c:v>90</c:v>
                </c:pt>
                <c:pt idx="42">
                  <c:v>0.9090909090909091</c:v>
                </c:pt>
                <c:pt idx="49">
                  <c:v>1120.2</c:v>
                </c:pt>
                <c:pt idx="50">
                  <c:v>392.4</c:v>
                </c:pt>
                <c:pt idx="51">
                  <c:v>35.02945902517407</c:v>
                </c:pt>
                <c:pt idx="52">
                  <c:v>1083.8</c:v>
                </c:pt>
                <c:pt idx="53">
                  <c:v>380.3</c:v>
                </c:pt>
                <c:pt idx="54">
                  <c:v>35.089499907732055</c:v>
                </c:pt>
                <c:pt idx="56">
                  <c:v>51.5</c:v>
                </c:pt>
                <c:pt idx="57">
                  <c:v>14.5</c:v>
                </c:pt>
                <c:pt idx="58">
                  <c:v>28.155339805825243</c:v>
                </c:pt>
                <c:pt idx="59">
                  <c:v>14.646464646464647</c:v>
                </c:pt>
                <c:pt idx="60">
                  <c:v>1537.2</c:v>
                </c:pt>
                <c:pt idx="61">
                  <c:v>415.2</c:v>
                </c:pt>
                <c:pt idx="62">
                  <c:v>27.010148321623728</c:v>
                </c:pt>
                <c:pt idx="63">
                  <c:v>526.4</c:v>
                </c:pt>
                <c:pt idx="64">
                  <c:v>145.3</c:v>
                </c:pt>
                <c:pt idx="65">
                  <c:v>27.602583586626146</c:v>
                </c:pt>
                <c:pt idx="66">
                  <c:v>519.4</c:v>
                </c:pt>
                <c:pt idx="67">
                  <c:v>519.4</c:v>
                </c:pt>
                <c:pt idx="68">
                  <c:v>145.3</c:v>
                </c:pt>
                <c:pt idx="69">
                  <c:v>27.974586060839435</c:v>
                </c:pt>
                <c:pt idx="73">
                  <c:v>64.3</c:v>
                </c:pt>
                <c:pt idx="74">
                  <c:v>10.6</c:v>
                </c:pt>
                <c:pt idx="75">
                  <c:v>16.485225505443236</c:v>
                </c:pt>
                <c:pt idx="76">
                  <c:v>241</c:v>
                </c:pt>
                <c:pt idx="77">
                  <c:v>753.2</c:v>
                </c:pt>
                <c:pt idx="78">
                  <c:v>241</c:v>
                </c:pt>
                <c:pt idx="79">
                  <c:v>31.996813595326607</c:v>
                </c:pt>
                <c:pt idx="80">
                  <c:v>13.27668613913967</c:v>
                </c:pt>
                <c:pt idx="81">
                  <c:v>485.5</c:v>
                </c:pt>
                <c:pt idx="82">
                  <c:v>75.5</c:v>
                </c:pt>
                <c:pt idx="83">
                  <c:v>15.550978372811535</c:v>
                </c:pt>
                <c:pt idx="84">
                  <c:v>133.2</c:v>
                </c:pt>
                <c:pt idx="85">
                  <c:v>77</c:v>
                </c:pt>
                <c:pt idx="86">
                  <c:v>57.80780780780781</c:v>
                </c:pt>
                <c:pt idx="87">
                  <c:v>0</c:v>
                </c:pt>
                <c:pt idx="88">
                  <c:v>76.19999999999999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Лист3!$B$23:$CT$23</c:f>
              <c:numCache>
                <c:ptCount val="90"/>
                <c:pt idx="0">
                  <c:v>0</c:v>
                </c:pt>
                <c:pt idx="1">
                  <c:v>1266.9</c:v>
                </c:pt>
                <c:pt idx="2">
                  <c:v>477.50000000000006</c:v>
                </c:pt>
                <c:pt idx="3">
                  <c:v>37.6904254479438</c:v>
                </c:pt>
                <c:pt idx="4">
                  <c:v>594.2</c:v>
                </c:pt>
                <c:pt idx="5">
                  <c:v>256.6</c:v>
                </c:pt>
                <c:pt idx="6">
                  <c:v>43.1841130932346</c:v>
                </c:pt>
                <c:pt idx="7">
                  <c:v>474</c:v>
                </c:pt>
                <c:pt idx="8">
                  <c:v>230.10000000000002</c:v>
                </c:pt>
                <c:pt idx="9">
                  <c:v>48.54430379746836</c:v>
                </c:pt>
                <c:pt idx="10">
                  <c:v>81.76972281449893</c:v>
                </c:pt>
                <c:pt idx="11">
                  <c:v>369</c:v>
                </c:pt>
                <c:pt idx="12">
                  <c:v>190.4</c:v>
                </c:pt>
                <c:pt idx="13">
                  <c:v>51.59891598915989</c:v>
                </c:pt>
                <c:pt idx="14">
                  <c:v>67.66169154228855</c:v>
                </c:pt>
                <c:pt idx="18">
                  <c:v>38</c:v>
                </c:pt>
                <c:pt idx="19">
                  <c:v>8.3</c:v>
                </c:pt>
                <c:pt idx="20">
                  <c:v>21.842105263157897</c:v>
                </c:pt>
                <c:pt idx="21">
                  <c:v>2.9495380241648896</c:v>
                </c:pt>
                <c:pt idx="22">
                  <c:v>67</c:v>
                </c:pt>
                <c:pt idx="23">
                  <c:v>31</c:v>
                </c:pt>
                <c:pt idx="24">
                  <c:v>46.26865671641791</c:v>
                </c:pt>
                <c:pt idx="25">
                  <c:v>11.016346837242358</c:v>
                </c:pt>
                <c:pt idx="27">
                  <c:v>0.4</c:v>
                </c:pt>
                <c:pt idx="29">
                  <c:v>0.14214641080312723</c:v>
                </c:pt>
                <c:pt idx="30">
                  <c:v>120.2</c:v>
                </c:pt>
                <c:pt idx="31">
                  <c:v>26.5</c:v>
                </c:pt>
                <c:pt idx="32">
                  <c:v>22.04658901830283</c:v>
                </c:pt>
                <c:pt idx="33">
                  <c:v>9.417199715707177</c:v>
                </c:pt>
                <c:pt idx="34">
                  <c:v>113.3</c:v>
                </c:pt>
                <c:pt idx="35">
                  <c:v>18.9</c:v>
                </c:pt>
                <c:pt idx="36">
                  <c:v>16.68137687555163</c:v>
                </c:pt>
                <c:pt idx="38">
                  <c:v>6.71641791044776</c:v>
                </c:pt>
                <c:pt idx="39">
                  <c:v>6.9</c:v>
                </c:pt>
                <c:pt idx="40">
                  <c:v>2.2</c:v>
                </c:pt>
                <c:pt idx="41">
                  <c:v>31.884057971014496</c:v>
                </c:pt>
                <c:pt idx="42">
                  <c:v>0.7818052594171997</c:v>
                </c:pt>
                <c:pt idx="44">
                  <c:v>5.4</c:v>
                </c:pt>
                <c:pt idx="49">
                  <c:v>560.7</c:v>
                </c:pt>
                <c:pt idx="50">
                  <c:v>196.1</c:v>
                </c:pt>
                <c:pt idx="51">
                  <c:v>34.974139468521486</c:v>
                </c:pt>
                <c:pt idx="52">
                  <c:v>524.4</c:v>
                </c:pt>
                <c:pt idx="53">
                  <c:v>184</c:v>
                </c:pt>
                <c:pt idx="54">
                  <c:v>35.08771929824562</c:v>
                </c:pt>
                <c:pt idx="56">
                  <c:v>112</c:v>
                </c:pt>
                <c:pt idx="57">
                  <c:v>24.8</c:v>
                </c:pt>
                <c:pt idx="58">
                  <c:v>22.142857142857146</c:v>
                </c:pt>
                <c:pt idx="59">
                  <c:v>8.813077469793887</c:v>
                </c:pt>
                <c:pt idx="60">
                  <c:v>1266.9</c:v>
                </c:pt>
                <c:pt idx="61">
                  <c:v>337.2</c:v>
                </c:pt>
                <c:pt idx="62">
                  <c:v>26.616149656642197</c:v>
                </c:pt>
                <c:pt idx="63">
                  <c:v>599.5</c:v>
                </c:pt>
                <c:pt idx="64">
                  <c:v>182.6</c:v>
                </c:pt>
                <c:pt idx="65">
                  <c:v>30.458715596330276</c:v>
                </c:pt>
                <c:pt idx="66">
                  <c:v>592.5</c:v>
                </c:pt>
                <c:pt idx="67">
                  <c:v>592.5</c:v>
                </c:pt>
                <c:pt idx="68">
                  <c:v>182.6</c:v>
                </c:pt>
                <c:pt idx="69">
                  <c:v>30.818565400843884</c:v>
                </c:pt>
                <c:pt idx="73">
                  <c:v>133.5</c:v>
                </c:pt>
                <c:pt idx="74">
                  <c:v>38.7</c:v>
                </c:pt>
                <c:pt idx="75">
                  <c:v>28.98876404494382</c:v>
                </c:pt>
                <c:pt idx="76">
                  <c:v>105.7</c:v>
                </c:pt>
                <c:pt idx="77">
                  <c:v>387.6</c:v>
                </c:pt>
                <c:pt idx="78">
                  <c:v>105.7</c:v>
                </c:pt>
                <c:pt idx="79">
                  <c:v>27.2703818369453</c:v>
                </c:pt>
                <c:pt idx="80">
                  <c:v>25.79979360165118</c:v>
                </c:pt>
                <c:pt idx="81">
                  <c:v>255.3</c:v>
                </c:pt>
                <c:pt idx="82">
                  <c:v>75.9</c:v>
                </c:pt>
                <c:pt idx="83">
                  <c:v>29.72972972972973</c:v>
                </c:pt>
                <c:pt idx="84">
                  <c:v>30.4</c:v>
                </c:pt>
                <c:pt idx="85">
                  <c:v>9.2</c:v>
                </c:pt>
                <c:pt idx="86">
                  <c:v>30.263157894736842</c:v>
                </c:pt>
                <c:pt idx="87">
                  <c:v>0</c:v>
                </c:pt>
                <c:pt idx="88">
                  <c:v>140.30000000000007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Лист3!$B$24:$CT$24</c:f>
              <c:numCache>
                <c:ptCount val="90"/>
                <c:pt idx="0">
                  <c:v>0</c:v>
                </c:pt>
                <c:pt idx="1">
                  <c:v>1725</c:v>
                </c:pt>
                <c:pt idx="2">
                  <c:v>597.5</c:v>
                </c:pt>
                <c:pt idx="3">
                  <c:v>34.63768115942029</c:v>
                </c:pt>
                <c:pt idx="4">
                  <c:v>376.6</c:v>
                </c:pt>
                <c:pt idx="5">
                  <c:v>143.49999999999997</c:v>
                </c:pt>
                <c:pt idx="6">
                  <c:v>38.104089219330845</c:v>
                </c:pt>
                <c:pt idx="7">
                  <c:v>338</c:v>
                </c:pt>
                <c:pt idx="8">
                  <c:v>129.49999999999997</c:v>
                </c:pt>
                <c:pt idx="9">
                  <c:v>38.31360946745561</c:v>
                </c:pt>
                <c:pt idx="10">
                  <c:v>76.40117994100295</c:v>
                </c:pt>
                <c:pt idx="11">
                  <c:v>144</c:v>
                </c:pt>
                <c:pt idx="12">
                  <c:v>35.9</c:v>
                </c:pt>
                <c:pt idx="13">
                  <c:v>24.930555555555557</c:v>
                </c:pt>
                <c:pt idx="14">
                  <c:v>21.179941002949857</c:v>
                </c:pt>
                <c:pt idx="18">
                  <c:v>32</c:v>
                </c:pt>
                <c:pt idx="19">
                  <c:v>3.3</c:v>
                </c:pt>
                <c:pt idx="20">
                  <c:v>10.3125</c:v>
                </c:pt>
                <c:pt idx="21">
                  <c:v>1.946902654867257</c:v>
                </c:pt>
                <c:pt idx="22">
                  <c:v>162</c:v>
                </c:pt>
                <c:pt idx="23">
                  <c:v>88.6</c:v>
                </c:pt>
                <c:pt idx="24">
                  <c:v>54.69135802469135</c:v>
                </c:pt>
                <c:pt idx="25">
                  <c:v>52.27138643067847</c:v>
                </c:pt>
                <c:pt idx="27">
                  <c:v>1.7</c:v>
                </c:pt>
                <c:pt idx="29">
                  <c:v>1.0029498525073748</c:v>
                </c:pt>
                <c:pt idx="30">
                  <c:v>38.599999999999994</c:v>
                </c:pt>
                <c:pt idx="31">
                  <c:v>14</c:v>
                </c:pt>
                <c:pt idx="32">
                  <c:v>36.26943005181348</c:v>
                </c:pt>
                <c:pt idx="33">
                  <c:v>8.259587020648969</c:v>
                </c:pt>
                <c:pt idx="34">
                  <c:v>12.2</c:v>
                </c:pt>
                <c:pt idx="35">
                  <c:v>5.1</c:v>
                </c:pt>
                <c:pt idx="36">
                  <c:v>41.80327868852459</c:v>
                </c:pt>
                <c:pt idx="38">
                  <c:v>3.008849557522124</c:v>
                </c:pt>
                <c:pt idx="39">
                  <c:v>26.4</c:v>
                </c:pt>
                <c:pt idx="40">
                  <c:v>8.6</c:v>
                </c:pt>
                <c:pt idx="41">
                  <c:v>32.57575757575758</c:v>
                </c:pt>
                <c:pt idx="42">
                  <c:v>5.073746312684366</c:v>
                </c:pt>
                <c:pt idx="44">
                  <c:v>0.3</c:v>
                </c:pt>
                <c:pt idx="49">
                  <c:v>1221.4</c:v>
                </c:pt>
                <c:pt idx="50">
                  <c:v>428</c:v>
                </c:pt>
                <c:pt idx="51">
                  <c:v>35.04175536269854</c:v>
                </c:pt>
                <c:pt idx="52">
                  <c:v>1185.2</c:v>
                </c:pt>
                <c:pt idx="53">
                  <c:v>415.8</c:v>
                </c:pt>
                <c:pt idx="54">
                  <c:v>35.08268646641917</c:v>
                </c:pt>
                <c:pt idx="56">
                  <c:v>127</c:v>
                </c:pt>
                <c:pt idx="57">
                  <c:v>26</c:v>
                </c:pt>
                <c:pt idx="58">
                  <c:v>20.47244094488189</c:v>
                </c:pt>
                <c:pt idx="59">
                  <c:v>15.339233038348086</c:v>
                </c:pt>
                <c:pt idx="60">
                  <c:v>1725</c:v>
                </c:pt>
                <c:pt idx="61">
                  <c:v>510.9</c:v>
                </c:pt>
                <c:pt idx="62">
                  <c:v>29.617391304347823</c:v>
                </c:pt>
                <c:pt idx="63">
                  <c:v>594.9</c:v>
                </c:pt>
                <c:pt idx="64">
                  <c:v>230</c:v>
                </c:pt>
                <c:pt idx="65">
                  <c:v>38.661959993276184</c:v>
                </c:pt>
                <c:pt idx="66">
                  <c:v>592.9</c:v>
                </c:pt>
                <c:pt idx="67">
                  <c:v>592.9</c:v>
                </c:pt>
                <c:pt idx="68">
                  <c:v>230</c:v>
                </c:pt>
                <c:pt idx="69">
                  <c:v>38.792376454714116</c:v>
                </c:pt>
                <c:pt idx="70">
                  <c:v>130.4</c:v>
                </c:pt>
                <c:pt idx="72">
                  <c:v>0</c:v>
                </c:pt>
                <c:pt idx="73">
                  <c:v>215</c:v>
                </c:pt>
                <c:pt idx="74">
                  <c:v>53.9</c:v>
                </c:pt>
                <c:pt idx="75">
                  <c:v>25.069767441860463</c:v>
                </c:pt>
                <c:pt idx="76">
                  <c:v>216.8</c:v>
                </c:pt>
                <c:pt idx="77">
                  <c:v>579.4</c:v>
                </c:pt>
                <c:pt idx="78">
                  <c:v>216.8</c:v>
                </c:pt>
                <c:pt idx="79">
                  <c:v>37.41801863997239</c:v>
                </c:pt>
                <c:pt idx="80">
                  <c:v>17.259233690024164</c:v>
                </c:pt>
                <c:pt idx="81">
                  <c:v>281.1</c:v>
                </c:pt>
                <c:pt idx="82">
                  <c:v>83.6</c:v>
                </c:pt>
                <c:pt idx="83">
                  <c:v>29.74030594094628</c:v>
                </c:pt>
                <c:pt idx="84">
                  <c:v>163.5</c:v>
                </c:pt>
                <c:pt idx="85">
                  <c:v>89.6</c:v>
                </c:pt>
                <c:pt idx="86">
                  <c:v>54.801223241590215</c:v>
                </c:pt>
                <c:pt idx="87">
                  <c:v>0</c:v>
                </c:pt>
                <c:pt idx="88">
                  <c:v>86.60000000000002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Лист3!$B$25:$CT$25</c:f>
              <c:numCache>
                <c:ptCount val="90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51">
                  <c:v>0</c:v>
                </c:pt>
                <c:pt idx="54">
                  <c:v>0</c:v>
                </c:pt>
                <c:pt idx="58">
                  <c:v>0</c:v>
                </c:pt>
                <c:pt idx="59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9">
                  <c:v>0</c:v>
                </c:pt>
                <c:pt idx="72">
                  <c:v>0</c:v>
                </c:pt>
                <c:pt idx="75">
                  <c:v>0</c:v>
                </c:pt>
                <c:pt idx="76">
                  <c:v>0</c:v>
                </c:pt>
                <c:pt idx="79">
                  <c:v>0</c:v>
                </c:pt>
                <c:pt idx="80">
                  <c:v>0</c:v>
                </c:pt>
                <c:pt idx="83">
                  <c:v>0</c:v>
                </c:pt>
                <c:pt idx="86">
                  <c:v>0</c:v>
                </c:pt>
                <c:pt idx="88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Лист3!$B$26:$CT$26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Лист3!$B$27:$CT$27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Лист3!$B$28:$CT$28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Лист3!$B$29:$CT$29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Лист3!$B$30:$CT$30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Лист3!$B$31:$CT$31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Лист3!$B$32:$CT$32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Лист3!$B$33:$CT$33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Лист3!$B$34:$CT$34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Лист3!$B$35:$CT$35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Лист3!$B$36:$CT$36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Лист3!$B$37:$CT$37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Лист3!$B$38:$CT$38</c:f>
              <c:numCache>
                <c:ptCount val="90"/>
                <c:pt idx="1">
                  <c:v>15654.600000000002</c:v>
                </c:pt>
                <c:pt idx="2">
                  <c:v>5470.599999999999</c:v>
                </c:pt>
                <c:pt idx="3">
                  <c:v>34.94563898151341</c:v>
                </c:pt>
                <c:pt idx="4">
                  <c:v>4204.900000000001</c:v>
                </c:pt>
                <c:pt idx="5">
                  <c:v>1313.6</c:v>
                </c:pt>
                <c:pt idx="6">
                  <c:v>31.239744108064393</c:v>
                </c:pt>
                <c:pt idx="7">
                  <c:v>2928.2</c:v>
                </c:pt>
                <c:pt idx="8">
                  <c:v>1051.5</c:v>
                </c:pt>
                <c:pt idx="9">
                  <c:v>35.90943241581859</c:v>
                </c:pt>
                <c:pt idx="10">
                  <c:v>66.97025667154959</c:v>
                </c:pt>
                <c:pt idx="11">
                  <c:v>1920.1999999999998</c:v>
                </c:pt>
                <c:pt idx="12">
                  <c:v>693.4999999999999</c:v>
                </c:pt>
                <c:pt idx="13">
                  <c:v>36.116029580252054</c:v>
                </c:pt>
                <c:pt idx="14">
                  <c:v>44.169161199923565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293</c:v>
                </c:pt>
                <c:pt idx="19">
                  <c:v>50.3</c:v>
                </c:pt>
                <c:pt idx="20">
                  <c:v>17.167235494880543</c:v>
                </c:pt>
                <c:pt idx="21">
                  <c:v>3.2036176039742696</c:v>
                </c:pt>
                <c:pt idx="22">
                  <c:v>715</c:v>
                </c:pt>
                <c:pt idx="23">
                  <c:v>252.5</c:v>
                </c:pt>
                <c:pt idx="24">
                  <c:v>35.31468531468531</c:v>
                </c:pt>
                <c:pt idx="25">
                  <c:v>16.081778230685945</c:v>
                </c:pt>
                <c:pt idx="26">
                  <c:v>0</c:v>
                </c:pt>
                <c:pt idx="27">
                  <c:v>55.2</c:v>
                </c:pt>
                <c:pt idx="29">
                  <c:v>3.515699636965799</c:v>
                </c:pt>
                <c:pt idx="30">
                  <c:v>1010.6000000000001</c:v>
                </c:pt>
                <c:pt idx="31">
                  <c:v>262.1</c:v>
                </c:pt>
                <c:pt idx="32">
                  <c:v>25.935088066495148</c:v>
                </c:pt>
                <c:pt idx="33">
                  <c:v>16.693204254506085</c:v>
                </c:pt>
                <c:pt idx="34">
                  <c:v>875.3999999999999</c:v>
                </c:pt>
                <c:pt idx="35">
                  <c:v>229.6</c:v>
                </c:pt>
                <c:pt idx="36">
                  <c:v>26.22801005254741</c:v>
                </c:pt>
                <c:pt idx="37">
                  <c:v>0</c:v>
                </c:pt>
                <c:pt idx="38">
                  <c:v>14.623272403031654</c:v>
                </c:pt>
                <c:pt idx="39">
                  <c:v>135.20000000000002</c:v>
                </c:pt>
                <c:pt idx="40">
                  <c:v>25.799999999999997</c:v>
                </c:pt>
                <c:pt idx="41">
                  <c:v>19.082840236686387</c:v>
                </c:pt>
                <c:pt idx="42">
                  <c:v>1.6432074390166231</c:v>
                </c:pt>
                <c:pt idx="43">
                  <c:v>0</c:v>
                </c:pt>
                <c:pt idx="44">
                  <c:v>6.1000000000000005</c:v>
                </c:pt>
                <c:pt idx="46">
                  <c:v>266.1</c:v>
                </c:pt>
                <c:pt idx="47">
                  <c:v>0</c:v>
                </c:pt>
                <c:pt idx="48">
                  <c:v>0</c:v>
                </c:pt>
                <c:pt idx="49">
                  <c:v>10619.9</c:v>
                </c:pt>
                <c:pt idx="50">
                  <c:v>3900.5</c:v>
                </c:pt>
                <c:pt idx="51">
                  <c:v>36.728217779828434</c:v>
                </c:pt>
                <c:pt idx="52">
                  <c:v>9942.5</c:v>
                </c:pt>
                <c:pt idx="53">
                  <c:v>3488.5000000000005</c:v>
                </c:pt>
                <c:pt idx="54">
                  <c:v>35.08674880563239</c:v>
                </c:pt>
                <c:pt idx="55">
                  <c:v>0</c:v>
                </c:pt>
                <c:pt idx="56">
                  <c:v>829.8</c:v>
                </c:pt>
                <c:pt idx="57">
                  <c:v>256.5</c:v>
                </c:pt>
                <c:pt idx="58">
                  <c:v>30.911062906724514</c:v>
                </c:pt>
                <c:pt idx="59">
                  <c:v>16.336539073944337</c:v>
                </c:pt>
                <c:pt idx="60">
                  <c:v>15654.600000000002</c:v>
                </c:pt>
                <c:pt idx="61">
                  <c:v>4664.999999999999</c:v>
                </c:pt>
                <c:pt idx="62">
                  <c:v>29.799547736767458</c:v>
                </c:pt>
                <c:pt idx="63">
                  <c:v>6531.2</c:v>
                </c:pt>
                <c:pt idx="64">
                  <c:v>2288.5</c:v>
                </c:pt>
                <c:pt idx="65">
                  <c:v>35.03950269475747</c:v>
                </c:pt>
                <c:pt idx="66">
                  <c:v>49.05680600214363</c:v>
                </c:pt>
                <c:pt idx="67">
                  <c:v>6489.2</c:v>
                </c:pt>
                <c:pt idx="68">
                  <c:v>2288.5</c:v>
                </c:pt>
                <c:pt idx="69">
                  <c:v>35.26628860260125</c:v>
                </c:pt>
                <c:pt idx="70">
                  <c:v>195.4</c:v>
                </c:pt>
                <c:pt idx="71">
                  <c:v>0</c:v>
                </c:pt>
                <c:pt idx="72">
                  <c:v>0</c:v>
                </c:pt>
                <c:pt idx="73">
                  <c:v>1362.4</c:v>
                </c:pt>
                <c:pt idx="74">
                  <c:v>325.9</c:v>
                </c:pt>
                <c:pt idx="75">
                  <c:v>23.921021726365236</c:v>
                </c:pt>
                <c:pt idx="76">
                  <c:v>6.986066452304396</c:v>
                </c:pt>
                <c:pt idx="77">
                  <c:v>5339.7</c:v>
                </c:pt>
                <c:pt idx="78">
                  <c:v>1816</c:v>
                </c:pt>
                <c:pt idx="79">
                  <c:v>34.009401277225315</c:v>
                </c:pt>
                <c:pt idx="80">
                  <c:v>38.928188638799575</c:v>
                </c:pt>
                <c:pt idx="81">
                  <c:v>3700.9999999999995</c:v>
                </c:pt>
                <c:pt idx="82">
                  <c:v>1120.8</c:v>
                </c:pt>
                <c:pt idx="83">
                  <c:v>30.283707106187517</c:v>
                </c:pt>
                <c:pt idx="84">
                  <c:v>831.6</c:v>
                </c:pt>
                <c:pt idx="85">
                  <c:v>382.6</c:v>
                </c:pt>
                <c:pt idx="86">
                  <c:v>46.00769600769601</c:v>
                </c:pt>
                <c:pt idx="87">
                  <c:v>0</c:v>
                </c:pt>
                <c:pt idx="88">
                  <c:v>805.6000000000001</c:v>
                </c:pt>
              </c:numCache>
            </c:numRef>
          </c:val>
        </c:ser>
        <c:axId val="61005556"/>
        <c:axId val="24330661"/>
      </c:barChart>
      <c:catAx>
        <c:axId val="610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0661"/>
        <c:crosses val="autoZero"/>
        <c:auto val="1"/>
        <c:lblOffset val="100"/>
        <c:tickLblSkip val="3"/>
        <c:noMultiLvlLbl val="0"/>
      </c:catAx>
      <c:valAx>
        <c:axId val="24330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0075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Лист3!$B$14:$CT$14</c:f>
              <c:numCache>
                <c:ptCount val="90"/>
                <c:pt idx="0">
                  <c:v>0</c:v>
                </c:pt>
                <c:pt idx="1">
                  <c:v>1408.9</c:v>
                </c:pt>
                <c:pt idx="2">
                  <c:v>388.5</c:v>
                </c:pt>
                <c:pt idx="3">
                  <c:v>27.574703669529416</c:v>
                </c:pt>
                <c:pt idx="4">
                  <c:v>703.6</c:v>
                </c:pt>
                <c:pt idx="5">
                  <c:v>156.6</c:v>
                </c:pt>
                <c:pt idx="6">
                  <c:v>22.256964184195564</c:v>
                </c:pt>
                <c:pt idx="7">
                  <c:v>182.7</c:v>
                </c:pt>
                <c:pt idx="8">
                  <c:v>97.2</c:v>
                </c:pt>
                <c:pt idx="9">
                  <c:v>53.20197044334976</c:v>
                </c:pt>
                <c:pt idx="10">
                  <c:v>56.77570093457944</c:v>
                </c:pt>
                <c:pt idx="11">
                  <c:v>162.7</c:v>
                </c:pt>
                <c:pt idx="12">
                  <c:v>68.4</c:v>
                </c:pt>
                <c:pt idx="13">
                  <c:v>42.040565457897976</c:v>
                </c:pt>
                <c:pt idx="14">
                  <c:v>39.95327102803739</c:v>
                </c:pt>
                <c:pt idx="18">
                  <c:v>13</c:v>
                </c:pt>
                <c:pt idx="19">
                  <c:v>2.8</c:v>
                </c:pt>
                <c:pt idx="20">
                  <c:v>21.538461538461537</c:v>
                </c:pt>
                <c:pt idx="21">
                  <c:v>1.6355140186915886</c:v>
                </c:pt>
                <c:pt idx="22">
                  <c:v>7</c:v>
                </c:pt>
                <c:pt idx="23">
                  <c:v>2</c:v>
                </c:pt>
                <c:pt idx="24">
                  <c:v>28.57142857142857</c:v>
                </c:pt>
                <c:pt idx="25">
                  <c:v>1.1682242990654208</c:v>
                </c:pt>
                <c:pt idx="27">
                  <c:v>24</c:v>
                </c:pt>
                <c:pt idx="29">
                  <c:v>14.018691588785048</c:v>
                </c:pt>
                <c:pt idx="30">
                  <c:v>254.8</c:v>
                </c:pt>
                <c:pt idx="31">
                  <c:v>59.4</c:v>
                </c:pt>
                <c:pt idx="32">
                  <c:v>23.312401883830454</c:v>
                </c:pt>
                <c:pt idx="33">
                  <c:v>34.69626168224299</c:v>
                </c:pt>
                <c:pt idx="34">
                  <c:v>247.9</c:v>
                </c:pt>
                <c:pt idx="35">
                  <c:v>59.4</c:v>
                </c:pt>
                <c:pt idx="36">
                  <c:v>23.96127470754336</c:v>
                </c:pt>
                <c:pt idx="38">
                  <c:v>34.69626168224299</c:v>
                </c:pt>
                <c:pt idx="39">
                  <c:v>6.9</c:v>
                </c:pt>
                <c:pt idx="41">
                  <c:v>0</c:v>
                </c:pt>
                <c:pt idx="42">
                  <c:v>0</c:v>
                </c:pt>
                <c:pt idx="46">
                  <c:v>266.1</c:v>
                </c:pt>
                <c:pt idx="49">
                  <c:v>649.1</c:v>
                </c:pt>
                <c:pt idx="50">
                  <c:v>217.3</c:v>
                </c:pt>
                <c:pt idx="51">
                  <c:v>33.4771221691573</c:v>
                </c:pt>
                <c:pt idx="52">
                  <c:v>612.9</c:v>
                </c:pt>
                <c:pt idx="53">
                  <c:v>205.1</c:v>
                </c:pt>
                <c:pt idx="54">
                  <c:v>33.46386033610703</c:v>
                </c:pt>
                <c:pt idx="56">
                  <c:v>56.2</c:v>
                </c:pt>
                <c:pt idx="57">
                  <c:v>14.6</c:v>
                </c:pt>
                <c:pt idx="58">
                  <c:v>25.97864768683274</c:v>
                </c:pt>
                <c:pt idx="59">
                  <c:v>8.52803738317757</c:v>
                </c:pt>
                <c:pt idx="60">
                  <c:v>1408.9</c:v>
                </c:pt>
                <c:pt idx="61">
                  <c:v>470</c:v>
                </c:pt>
                <c:pt idx="62">
                  <c:v>33.35935836468166</c:v>
                </c:pt>
                <c:pt idx="63">
                  <c:v>591.9</c:v>
                </c:pt>
                <c:pt idx="64">
                  <c:v>229.4</c:v>
                </c:pt>
                <c:pt idx="65">
                  <c:v>38.75654671397196</c:v>
                </c:pt>
                <c:pt idx="66">
                  <c:v>589.9</c:v>
                </c:pt>
                <c:pt idx="67">
                  <c:v>589.9</c:v>
                </c:pt>
                <c:pt idx="68">
                  <c:v>229.4</c:v>
                </c:pt>
                <c:pt idx="69">
                  <c:v>38.88794710967961</c:v>
                </c:pt>
                <c:pt idx="70">
                  <c:v>30</c:v>
                </c:pt>
                <c:pt idx="73">
                  <c:v>124.2</c:v>
                </c:pt>
                <c:pt idx="74">
                  <c:v>32.1</c:v>
                </c:pt>
                <c:pt idx="75">
                  <c:v>25.845410628019323</c:v>
                </c:pt>
                <c:pt idx="76">
                  <c:v>199.2</c:v>
                </c:pt>
                <c:pt idx="77">
                  <c:v>511.4</c:v>
                </c:pt>
                <c:pt idx="78">
                  <c:v>199.2</c:v>
                </c:pt>
                <c:pt idx="79">
                  <c:v>38.9518967540086</c:v>
                </c:pt>
                <c:pt idx="80">
                  <c:v>19.554165037152913</c:v>
                </c:pt>
                <c:pt idx="81">
                  <c:v>368</c:v>
                </c:pt>
                <c:pt idx="82">
                  <c:v>125.8</c:v>
                </c:pt>
                <c:pt idx="83">
                  <c:v>34.18478260869565</c:v>
                </c:pt>
                <c:pt idx="84">
                  <c:v>104.6</c:v>
                </c:pt>
                <c:pt idx="85">
                  <c:v>67.6</c:v>
                </c:pt>
                <c:pt idx="86">
                  <c:v>64.62715105162525</c:v>
                </c:pt>
                <c:pt idx="87">
                  <c:v>0</c:v>
                </c:pt>
                <c:pt idx="88">
                  <c:v>-81.5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Лист3!$B$15:$CT$15</c:f>
              <c:numCache>
                <c:ptCount val="90"/>
                <c:pt idx="0">
                  <c:v>0</c:v>
                </c:pt>
                <c:pt idx="1">
                  <c:v>1316.7</c:v>
                </c:pt>
                <c:pt idx="2">
                  <c:v>631.2</c:v>
                </c:pt>
                <c:pt idx="3">
                  <c:v>47.93802688539531</c:v>
                </c:pt>
                <c:pt idx="4">
                  <c:v>165.9</c:v>
                </c:pt>
                <c:pt idx="5">
                  <c:v>37.1</c:v>
                </c:pt>
                <c:pt idx="6">
                  <c:v>22.362869198312236</c:v>
                </c:pt>
                <c:pt idx="7">
                  <c:v>157.1</c:v>
                </c:pt>
                <c:pt idx="8">
                  <c:v>36.2</c:v>
                </c:pt>
                <c:pt idx="9">
                  <c:v>23.042647994907707</c:v>
                </c:pt>
                <c:pt idx="10">
                  <c:v>56.38629283489097</c:v>
                </c:pt>
                <c:pt idx="11">
                  <c:v>127.1</c:v>
                </c:pt>
                <c:pt idx="12">
                  <c:v>31.1</c:v>
                </c:pt>
                <c:pt idx="13">
                  <c:v>24.468922108575928</c:v>
                </c:pt>
                <c:pt idx="14">
                  <c:v>48.442367601246104</c:v>
                </c:pt>
                <c:pt idx="18">
                  <c:v>28</c:v>
                </c:pt>
                <c:pt idx="19">
                  <c:v>2.6</c:v>
                </c:pt>
                <c:pt idx="20">
                  <c:v>9.285714285714286</c:v>
                </c:pt>
                <c:pt idx="21">
                  <c:v>4.049844236760125</c:v>
                </c:pt>
                <c:pt idx="22">
                  <c:v>2</c:v>
                </c:pt>
                <c:pt idx="23">
                  <c:v>1.3</c:v>
                </c:pt>
                <c:pt idx="24">
                  <c:v>65</c:v>
                </c:pt>
                <c:pt idx="25">
                  <c:v>2.0249221183800623</c:v>
                </c:pt>
                <c:pt idx="27">
                  <c:v>1.2</c:v>
                </c:pt>
                <c:pt idx="29">
                  <c:v>1.8691588785046727</c:v>
                </c:pt>
                <c:pt idx="30">
                  <c:v>8.8</c:v>
                </c:pt>
                <c:pt idx="31">
                  <c:v>0.9</c:v>
                </c:pt>
                <c:pt idx="32">
                  <c:v>10.227272727272727</c:v>
                </c:pt>
                <c:pt idx="33">
                  <c:v>1.4018691588785046</c:v>
                </c:pt>
                <c:pt idx="34">
                  <c:v>8.8</c:v>
                </c:pt>
                <c:pt idx="35">
                  <c:v>0.9</c:v>
                </c:pt>
                <c:pt idx="36">
                  <c:v>10.227272727272727</c:v>
                </c:pt>
                <c:pt idx="38">
                  <c:v>1.4018691588785046</c:v>
                </c:pt>
                <c:pt idx="42">
                  <c:v>0</c:v>
                </c:pt>
                <c:pt idx="49">
                  <c:v>1101.8</c:v>
                </c:pt>
                <c:pt idx="50">
                  <c:v>567</c:v>
                </c:pt>
                <c:pt idx="51">
                  <c:v>51.46124523506989</c:v>
                </c:pt>
                <c:pt idx="52">
                  <c:v>786.8</c:v>
                </c:pt>
                <c:pt idx="53">
                  <c:v>276.1</c:v>
                </c:pt>
                <c:pt idx="54">
                  <c:v>35.09150991357398</c:v>
                </c:pt>
                <c:pt idx="56">
                  <c:v>49</c:v>
                </c:pt>
                <c:pt idx="57">
                  <c:v>27.1</c:v>
                </c:pt>
                <c:pt idx="58">
                  <c:v>55.3061224489796</c:v>
                </c:pt>
                <c:pt idx="59">
                  <c:v>42.21183800623053</c:v>
                </c:pt>
                <c:pt idx="60">
                  <c:v>1316.7</c:v>
                </c:pt>
                <c:pt idx="61">
                  <c:v>292.2</c:v>
                </c:pt>
                <c:pt idx="62">
                  <c:v>22.19184324447482</c:v>
                </c:pt>
                <c:pt idx="63">
                  <c:v>527.5</c:v>
                </c:pt>
                <c:pt idx="64">
                  <c:v>210.8</c:v>
                </c:pt>
                <c:pt idx="65">
                  <c:v>39.96208530805687</c:v>
                </c:pt>
                <c:pt idx="66">
                  <c:v>524</c:v>
                </c:pt>
                <c:pt idx="67">
                  <c:v>524</c:v>
                </c:pt>
                <c:pt idx="68">
                  <c:v>210.8</c:v>
                </c:pt>
                <c:pt idx="69">
                  <c:v>40.229007633587784</c:v>
                </c:pt>
                <c:pt idx="73">
                  <c:v>141.5</c:v>
                </c:pt>
                <c:pt idx="74">
                  <c:v>20</c:v>
                </c:pt>
                <c:pt idx="75">
                  <c:v>14.13427561837456</c:v>
                </c:pt>
                <c:pt idx="76">
                  <c:v>51.7</c:v>
                </c:pt>
                <c:pt idx="77">
                  <c:v>254</c:v>
                </c:pt>
                <c:pt idx="78">
                  <c:v>51.7</c:v>
                </c:pt>
                <c:pt idx="79">
                  <c:v>20.35433070866142</c:v>
                </c:pt>
                <c:pt idx="80">
                  <c:v>39.37007874015748</c:v>
                </c:pt>
                <c:pt idx="81">
                  <c:v>223.3</c:v>
                </c:pt>
                <c:pt idx="82">
                  <c:v>50.2</c:v>
                </c:pt>
                <c:pt idx="83">
                  <c:v>22.480967308553517</c:v>
                </c:pt>
                <c:pt idx="84">
                  <c:v>12.3</c:v>
                </c:pt>
                <c:pt idx="86">
                  <c:v>0</c:v>
                </c:pt>
                <c:pt idx="87">
                  <c:v>0</c:v>
                </c:pt>
                <c:pt idx="88">
                  <c:v>339.00000000000006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Лист3!$B$16:$CT$16</c:f>
              <c:numCache>
                <c:ptCount val="90"/>
                <c:pt idx="0">
                  <c:v>0</c:v>
                </c:pt>
                <c:pt idx="1">
                  <c:v>1587.6</c:v>
                </c:pt>
                <c:pt idx="2">
                  <c:v>548.6</c:v>
                </c:pt>
                <c:pt idx="3">
                  <c:v>34.555303602922656</c:v>
                </c:pt>
                <c:pt idx="4">
                  <c:v>182.89999999999998</c:v>
                </c:pt>
                <c:pt idx="5">
                  <c:v>47.5</c:v>
                </c:pt>
                <c:pt idx="6">
                  <c:v>25.9704756697649</c:v>
                </c:pt>
                <c:pt idx="7">
                  <c:v>151.7</c:v>
                </c:pt>
                <c:pt idx="8">
                  <c:v>42.8</c:v>
                </c:pt>
                <c:pt idx="9">
                  <c:v>28.213579433091628</c:v>
                </c:pt>
                <c:pt idx="10">
                  <c:v>62.756598240469195</c:v>
                </c:pt>
                <c:pt idx="11">
                  <c:v>119.7</c:v>
                </c:pt>
                <c:pt idx="12">
                  <c:v>28</c:v>
                </c:pt>
                <c:pt idx="13">
                  <c:v>23.391812865497073</c:v>
                </c:pt>
                <c:pt idx="14">
                  <c:v>41.05571847507331</c:v>
                </c:pt>
                <c:pt idx="18">
                  <c:v>28</c:v>
                </c:pt>
                <c:pt idx="19">
                  <c:v>11.2</c:v>
                </c:pt>
                <c:pt idx="20">
                  <c:v>40</c:v>
                </c:pt>
                <c:pt idx="21">
                  <c:v>16.422287390029325</c:v>
                </c:pt>
                <c:pt idx="22">
                  <c:v>4</c:v>
                </c:pt>
                <c:pt idx="23">
                  <c:v>2.3</c:v>
                </c:pt>
                <c:pt idx="24">
                  <c:v>57.49999999999999</c:v>
                </c:pt>
                <c:pt idx="25">
                  <c:v>3.3724340175953076</c:v>
                </c:pt>
                <c:pt idx="27">
                  <c:v>1.3</c:v>
                </c:pt>
                <c:pt idx="29">
                  <c:v>1.906158357771261</c:v>
                </c:pt>
                <c:pt idx="30">
                  <c:v>31.2</c:v>
                </c:pt>
                <c:pt idx="31">
                  <c:v>4.699999999999999</c:v>
                </c:pt>
                <c:pt idx="32">
                  <c:v>15.064102564102564</c:v>
                </c:pt>
                <c:pt idx="33">
                  <c:v>6.891495601173019</c:v>
                </c:pt>
                <c:pt idx="34">
                  <c:v>17.4</c:v>
                </c:pt>
                <c:pt idx="35">
                  <c:v>4.6</c:v>
                </c:pt>
                <c:pt idx="36">
                  <c:v>26.436781609195403</c:v>
                </c:pt>
                <c:pt idx="38">
                  <c:v>6.744868035190615</c:v>
                </c:pt>
                <c:pt idx="39">
                  <c:v>13.8</c:v>
                </c:pt>
                <c:pt idx="41">
                  <c:v>0</c:v>
                </c:pt>
                <c:pt idx="42">
                  <c:v>0</c:v>
                </c:pt>
                <c:pt idx="44">
                  <c:v>0.1</c:v>
                </c:pt>
                <c:pt idx="49">
                  <c:v>1371.2</c:v>
                </c:pt>
                <c:pt idx="50">
                  <c:v>480.4</c:v>
                </c:pt>
                <c:pt idx="51">
                  <c:v>35.035005834305714</c:v>
                </c:pt>
                <c:pt idx="52">
                  <c:v>1335</c:v>
                </c:pt>
                <c:pt idx="53">
                  <c:v>468.3</c:v>
                </c:pt>
                <c:pt idx="54">
                  <c:v>35.07865168539326</c:v>
                </c:pt>
                <c:pt idx="56">
                  <c:v>33.5</c:v>
                </c:pt>
                <c:pt idx="57">
                  <c:v>20.7</c:v>
                </c:pt>
                <c:pt idx="58">
                  <c:v>61.7910447761194</c:v>
                </c:pt>
                <c:pt idx="59">
                  <c:v>30.351906158357767</c:v>
                </c:pt>
                <c:pt idx="60">
                  <c:v>1587.6</c:v>
                </c:pt>
                <c:pt idx="61">
                  <c:v>464.7</c:v>
                </c:pt>
                <c:pt idx="62">
                  <c:v>29.270597127739983</c:v>
                </c:pt>
                <c:pt idx="63">
                  <c:v>605.9</c:v>
                </c:pt>
                <c:pt idx="64">
                  <c:v>194.9</c:v>
                </c:pt>
                <c:pt idx="65">
                  <c:v>32.16702426142928</c:v>
                </c:pt>
                <c:pt idx="66">
                  <c:v>602.5</c:v>
                </c:pt>
                <c:pt idx="67">
                  <c:v>602.5</c:v>
                </c:pt>
                <c:pt idx="68">
                  <c:v>194.9</c:v>
                </c:pt>
                <c:pt idx="69">
                  <c:v>32.34854771784232</c:v>
                </c:pt>
                <c:pt idx="70">
                  <c:v>15</c:v>
                </c:pt>
                <c:pt idx="72">
                  <c:v>0</c:v>
                </c:pt>
                <c:pt idx="73">
                  <c:v>133.1</c:v>
                </c:pt>
                <c:pt idx="74">
                  <c:v>38.9</c:v>
                </c:pt>
                <c:pt idx="75">
                  <c:v>29.226145755071375</c:v>
                </c:pt>
                <c:pt idx="76">
                  <c:v>210.6</c:v>
                </c:pt>
                <c:pt idx="77">
                  <c:v>630.6</c:v>
                </c:pt>
                <c:pt idx="78">
                  <c:v>210.6</c:v>
                </c:pt>
                <c:pt idx="79">
                  <c:v>33.39676498572788</c:v>
                </c:pt>
                <c:pt idx="80">
                  <c:v>15.85791309863622</c:v>
                </c:pt>
                <c:pt idx="81">
                  <c:v>444.8</c:v>
                </c:pt>
                <c:pt idx="82">
                  <c:v>151.6</c:v>
                </c:pt>
                <c:pt idx="83">
                  <c:v>34.08273381294964</c:v>
                </c:pt>
                <c:pt idx="84">
                  <c:v>122.5</c:v>
                </c:pt>
                <c:pt idx="85">
                  <c:v>33.7</c:v>
                </c:pt>
                <c:pt idx="86">
                  <c:v>27.510204081632654</c:v>
                </c:pt>
                <c:pt idx="87">
                  <c:v>0</c:v>
                </c:pt>
                <c:pt idx="88">
                  <c:v>83.90000000000003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Лист3!$B$17:$CT$17</c:f>
              <c:numCache>
                <c:ptCount val="90"/>
                <c:pt idx="0">
                  <c:v>0</c:v>
                </c:pt>
                <c:pt idx="1">
                  <c:v>1332.1000000000001</c:v>
                </c:pt>
                <c:pt idx="2">
                  <c:v>438.4</c:v>
                </c:pt>
                <c:pt idx="3">
                  <c:v>32.910442158997064</c:v>
                </c:pt>
                <c:pt idx="4">
                  <c:v>277.90000000000003</c:v>
                </c:pt>
                <c:pt idx="5">
                  <c:v>77.2</c:v>
                </c:pt>
                <c:pt idx="6">
                  <c:v>27.779776898164805</c:v>
                </c:pt>
                <c:pt idx="7">
                  <c:v>251.8</c:v>
                </c:pt>
                <c:pt idx="8">
                  <c:v>64.9</c:v>
                </c:pt>
                <c:pt idx="9">
                  <c:v>25.77442414614774</c:v>
                </c:pt>
                <c:pt idx="10">
                  <c:v>77.7245508982036</c:v>
                </c:pt>
                <c:pt idx="11">
                  <c:v>235.8</c:v>
                </c:pt>
                <c:pt idx="12">
                  <c:v>61.4</c:v>
                </c:pt>
                <c:pt idx="13">
                  <c:v>26.03901611535199</c:v>
                </c:pt>
                <c:pt idx="14">
                  <c:v>73.53293413173652</c:v>
                </c:pt>
                <c:pt idx="18">
                  <c:v>13</c:v>
                </c:pt>
                <c:pt idx="19">
                  <c:v>2.6</c:v>
                </c:pt>
                <c:pt idx="20">
                  <c:v>20</c:v>
                </c:pt>
                <c:pt idx="21">
                  <c:v>3.1137724550898205</c:v>
                </c:pt>
                <c:pt idx="22">
                  <c:v>3</c:v>
                </c:pt>
                <c:pt idx="23">
                  <c:v>0.9</c:v>
                </c:pt>
                <c:pt idx="24">
                  <c:v>30</c:v>
                </c:pt>
                <c:pt idx="25">
                  <c:v>1.0778443113772456</c:v>
                </c:pt>
                <c:pt idx="29">
                  <c:v>0</c:v>
                </c:pt>
                <c:pt idx="30">
                  <c:v>26.1</c:v>
                </c:pt>
                <c:pt idx="31">
                  <c:v>12.3</c:v>
                </c:pt>
                <c:pt idx="32">
                  <c:v>47.12643678160919</c:v>
                </c:pt>
                <c:pt idx="33">
                  <c:v>14.73053892215569</c:v>
                </c:pt>
                <c:pt idx="34">
                  <c:v>23.5</c:v>
                </c:pt>
                <c:pt idx="35">
                  <c:v>10.9</c:v>
                </c:pt>
                <c:pt idx="36">
                  <c:v>46.38297872340426</c:v>
                </c:pt>
                <c:pt idx="38">
                  <c:v>13.053892215568863</c:v>
                </c:pt>
                <c:pt idx="39">
                  <c:v>2.6</c:v>
                </c:pt>
                <c:pt idx="40">
                  <c:v>1.4</c:v>
                </c:pt>
                <c:pt idx="41">
                  <c:v>53.84615384615385</c:v>
                </c:pt>
                <c:pt idx="42">
                  <c:v>1.6766467065868262</c:v>
                </c:pt>
                <c:pt idx="49">
                  <c:v>1013.2</c:v>
                </c:pt>
                <c:pt idx="50">
                  <c:v>354.9</c:v>
                </c:pt>
                <c:pt idx="51">
                  <c:v>35.02763521515988</c:v>
                </c:pt>
                <c:pt idx="52">
                  <c:v>977</c:v>
                </c:pt>
                <c:pt idx="53">
                  <c:v>342.8</c:v>
                </c:pt>
                <c:pt idx="54">
                  <c:v>35.087001023541454</c:v>
                </c:pt>
                <c:pt idx="56">
                  <c:v>41</c:v>
                </c:pt>
                <c:pt idx="57">
                  <c:v>6.3</c:v>
                </c:pt>
                <c:pt idx="58">
                  <c:v>15.365853658536585</c:v>
                </c:pt>
                <c:pt idx="59">
                  <c:v>7.544910179640718</c:v>
                </c:pt>
                <c:pt idx="60">
                  <c:v>1332.1000000000001</c:v>
                </c:pt>
                <c:pt idx="61">
                  <c:v>449.4</c:v>
                </c:pt>
                <c:pt idx="62">
                  <c:v>33.736205990541244</c:v>
                </c:pt>
                <c:pt idx="63">
                  <c:v>651.7</c:v>
                </c:pt>
                <c:pt idx="64">
                  <c:v>247.3</c:v>
                </c:pt>
                <c:pt idx="65">
                  <c:v>37.946908086542884</c:v>
                </c:pt>
                <c:pt idx="66">
                  <c:v>649.7</c:v>
                </c:pt>
                <c:pt idx="67">
                  <c:v>649.7</c:v>
                </c:pt>
                <c:pt idx="68">
                  <c:v>247.3</c:v>
                </c:pt>
                <c:pt idx="69">
                  <c:v>38.06372171771587</c:v>
                </c:pt>
                <c:pt idx="70">
                  <c:v>15</c:v>
                </c:pt>
                <c:pt idx="72">
                  <c:v>0</c:v>
                </c:pt>
                <c:pt idx="73">
                  <c:v>70</c:v>
                </c:pt>
                <c:pt idx="74">
                  <c:v>21.3</c:v>
                </c:pt>
                <c:pt idx="75">
                  <c:v>30.428571428571427</c:v>
                </c:pt>
                <c:pt idx="76">
                  <c:v>170.8</c:v>
                </c:pt>
                <c:pt idx="77">
                  <c:v>447.3</c:v>
                </c:pt>
                <c:pt idx="78">
                  <c:v>170.8</c:v>
                </c:pt>
                <c:pt idx="79">
                  <c:v>38.18466353677621</c:v>
                </c:pt>
                <c:pt idx="80">
                  <c:v>22.3563603845294</c:v>
                </c:pt>
                <c:pt idx="81">
                  <c:v>322.6</c:v>
                </c:pt>
                <c:pt idx="82">
                  <c:v>121.7</c:v>
                </c:pt>
                <c:pt idx="83">
                  <c:v>37.72473651580905</c:v>
                </c:pt>
                <c:pt idx="84">
                  <c:v>31.6</c:v>
                </c:pt>
                <c:pt idx="85">
                  <c:v>8.2</c:v>
                </c:pt>
                <c:pt idx="86">
                  <c:v>25.949367088607588</c:v>
                </c:pt>
                <c:pt idx="87">
                  <c:v>0</c:v>
                </c:pt>
                <c:pt idx="88">
                  <c:v>-11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Лист3!$B$18:$CT$18</c:f>
              <c:numCache>
                <c:ptCount val="90"/>
                <c:pt idx="0">
                  <c:v>0</c:v>
                </c:pt>
                <c:pt idx="1">
                  <c:v>1134.5</c:v>
                </c:pt>
                <c:pt idx="2">
                  <c:v>374.1</c:v>
                </c:pt>
                <c:pt idx="3">
                  <c:v>32.97487880123403</c:v>
                </c:pt>
                <c:pt idx="4">
                  <c:v>284.6</c:v>
                </c:pt>
                <c:pt idx="5">
                  <c:v>68.1</c:v>
                </c:pt>
                <c:pt idx="6">
                  <c:v>23.928320449754036</c:v>
                </c:pt>
                <c:pt idx="7">
                  <c:v>253.8</c:v>
                </c:pt>
                <c:pt idx="8">
                  <c:v>59.099999999999994</c:v>
                </c:pt>
                <c:pt idx="9">
                  <c:v>23.286052009456263</c:v>
                </c:pt>
                <c:pt idx="10">
                  <c:v>75.28662420382165</c:v>
                </c:pt>
                <c:pt idx="11">
                  <c:v>111.8</c:v>
                </c:pt>
                <c:pt idx="12">
                  <c:v>34.3</c:v>
                </c:pt>
                <c:pt idx="13">
                  <c:v>30.679785330948118</c:v>
                </c:pt>
                <c:pt idx="14">
                  <c:v>43.69426751592356</c:v>
                </c:pt>
                <c:pt idx="18">
                  <c:v>16</c:v>
                </c:pt>
                <c:pt idx="19">
                  <c:v>2.3</c:v>
                </c:pt>
                <c:pt idx="20">
                  <c:v>14.374999999999998</c:v>
                </c:pt>
                <c:pt idx="21">
                  <c:v>2.929936305732484</c:v>
                </c:pt>
                <c:pt idx="22">
                  <c:v>126</c:v>
                </c:pt>
                <c:pt idx="23">
                  <c:v>21.2</c:v>
                </c:pt>
                <c:pt idx="24">
                  <c:v>16.825396825396822</c:v>
                </c:pt>
                <c:pt idx="25">
                  <c:v>27.006369426751593</c:v>
                </c:pt>
                <c:pt idx="27">
                  <c:v>1.3</c:v>
                </c:pt>
                <c:pt idx="29">
                  <c:v>1.6560509554140128</c:v>
                </c:pt>
                <c:pt idx="30">
                  <c:v>30.8</c:v>
                </c:pt>
                <c:pt idx="31">
                  <c:v>9</c:v>
                </c:pt>
                <c:pt idx="32">
                  <c:v>29.22077922077922</c:v>
                </c:pt>
                <c:pt idx="33">
                  <c:v>11.464968152866243</c:v>
                </c:pt>
                <c:pt idx="34">
                  <c:v>3.2</c:v>
                </c:pt>
                <c:pt idx="35">
                  <c:v>4.5</c:v>
                </c:pt>
                <c:pt idx="36">
                  <c:v>140.625</c:v>
                </c:pt>
                <c:pt idx="38">
                  <c:v>5.7324840764331215</c:v>
                </c:pt>
                <c:pt idx="39">
                  <c:v>27.6</c:v>
                </c:pt>
                <c:pt idx="40">
                  <c:v>4.5</c:v>
                </c:pt>
                <c:pt idx="41">
                  <c:v>16.304347826086957</c:v>
                </c:pt>
                <c:pt idx="42">
                  <c:v>5.7324840764331215</c:v>
                </c:pt>
                <c:pt idx="49">
                  <c:v>815.9</c:v>
                </c:pt>
                <c:pt idx="50">
                  <c:v>295.6</c:v>
                </c:pt>
                <c:pt idx="51">
                  <c:v>36.229930138497366</c:v>
                </c:pt>
                <c:pt idx="52">
                  <c:v>779.6</c:v>
                </c:pt>
                <c:pt idx="53">
                  <c:v>283.5</c:v>
                </c:pt>
                <c:pt idx="54">
                  <c:v>36.364802462801435</c:v>
                </c:pt>
                <c:pt idx="56">
                  <c:v>34</c:v>
                </c:pt>
                <c:pt idx="57">
                  <c:v>10.4</c:v>
                </c:pt>
                <c:pt idx="58">
                  <c:v>30.58823529411765</c:v>
                </c:pt>
                <c:pt idx="59">
                  <c:v>13.248407643312103</c:v>
                </c:pt>
                <c:pt idx="60">
                  <c:v>1134.5</c:v>
                </c:pt>
                <c:pt idx="61">
                  <c:v>376.2</c:v>
                </c:pt>
                <c:pt idx="62">
                  <c:v>33.15998237108859</c:v>
                </c:pt>
                <c:pt idx="63">
                  <c:v>554.6</c:v>
                </c:pt>
                <c:pt idx="64">
                  <c:v>203.3</c:v>
                </c:pt>
                <c:pt idx="65">
                  <c:v>36.657050126217094</c:v>
                </c:pt>
                <c:pt idx="66">
                  <c:v>550</c:v>
                </c:pt>
                <c:pt idx="67">
                  <c:v>550</c:v>
                </c:pt>
                <c:pt idx="68">
                  <c:v>203.3</c:v>
                </c:pt>
                <c:pt idx="69">
                  <c:v>36.96363636363637</c:v>
                </c:pt>
                <c:pt idx="73">
                  <c:v>85.4</c:v>
                </c:pt>
                <c:pt idx="74">
                  <c:v>18</c:v>
                </c:pt>
                <c:pt idx="75">
                  <c:v>21.077283372365336</c:v>
                </c:pt>
                <c:pt idx="76">
                  <c:v>146.1</c:v>
                </c:pt>
                <c:pt idx="77">
                  <c:v>365.6</c:v>
                </c:pt>
                <c:pt idx="78">
                  <c:v>146.1</c:v>
                </c:pt>
                <c:pt idx="79">
                  <c:v>39.9617067833698</c:v>
                </c:pt>
                <c:pt idx="80">
                  <c:v>27.35229759299781</c:v>
                </c:pt>
                <c:pt idx="81">
                  <c:v>285.7</c:v>
                </c:pt>
                <c:pt idx="82">
                  <c:v>122.2</c:v>
                </c:pt>
                <c:pt idx="83">
                  <c:v>42.77213860693035</c:v>
                </c:pt>
                <c:pt idx="84">
                  <c:v>48.5</c:v>
                </c:pt>
                <c:pt idx="85">
                  <c:v>13.3</c:v>
                </c:pt>
                <c:pt idx="86">
                  <c:v>27.422680412371136</c:v>
                </c:pt>
                <c:pt idx="87">
                  <c:v>0</c:v>
                </c:pt>
                <c:pt idx="88">
                  <c:v>-2.099999999999966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Лист3!$B$19:$CT$19</c:f>
              <c:numCache>
                <c:ptCount val="90"/>
                <c:pt idx="0">
                  <c:v>0</c:v>
                </c:pt>
                <c:pt idx="1">
                  <c:v>1230.6</c:v>
                </c:pt>
                <c:pt idx="2">
                  <c:v>435.40000000000003</c:v>
                </c:pt>
                <c:pt idx="3">
                  <c:v>35.38111490329921</c:v>
                </c:pt>
                <c:pt idx="4">
                  <c:v>151.1</c:v>
                </c:pt>
                <c:pt idx="5">
                  <c:v>61.800000000000004</c:v>
                </c:pt>
                <c:pt idx="7">
                  <c:v>124.7</c:v>
                </c:pt>
                <c:pt idx="8">
                  <c:v>51.6</c:v>
                </c:pt>
                <c:pt idx="10">
                  <c:v>60.421545667447305</c:v>
                </c:pt>
                <c:pt idx="11">
                  <c:v>91.7</c:v>
                </c:pt>
                <c:pt idx="12">
                  <c:v>24.1</c:v>
                </c:pt>
                <c:pt idx="13">
                  <c:v>26.28135223555071</c:v>
                </c:pt>
                <c:pt idx="14">
                  <c:v>28.220140515222482</c:v>
                </c:pt>
                <c:pt idx="18">
                  <c:v>10</c:v>
                </c:pt>
                <c:pt idx="19">
                  <c:v>2.1</c:v>
                </c:pt>
                <c:pt idx="20">
                  <c:v>21.000000000000004</c:v>
                </c:pt>
                <c:pt idx="21">
                  <c:v>2.459016393442623</c:v>
                </c:pt>
                <c:pt idx="22">
                  <c:v>23</c:v>
                </c:pt>
                <c:pt idx="23">
                  <c:v>3</c:v>
                </c:pt>
                <c:pt idx="25">
                  <c:v>3.51288056206089</c:v>
                </c:pt>
                <c:pt idx="27">
                  <c:v>22.4</c:v>
                </c:pt>
                <c:pt idx="29">
                  <c:v>26.22950819672131</c:v>
                </c:pt>
                <c:pt idx="30">
                  <c:v>26.4</c:v>
                </c:pt>
                <c:pt idx="31">
                  <c:v>10.200000000000001</c:v>
                </c:pt>
                <c:pt idx="32">
                  <c:v>38.63636363636364</c:v>
                </c:pt>
                <c:pt idx="33">
                  <c:v>11.943793911007026</c:v>
                </c:pt>
                <c:pt idx="34">
                  <c:v>11.4</c:v>
                </c:pt>
                <c:pt idx="35">
                  <c:v>9.9</c:v>
                </c:pt>
                <c:pt idx="36">
                  <c:v>86.8421052631579</c:v>
                </c:pt>
                <c:pt idx="38">
                  <c:v>11.592505854800935</c:v>
                </c:pt>
                <c:pt idx="39">
                  <c:v>15</c:v>
                </c:pt>
                <c:pt idx="41">
                  <c:v>0</c:v>
                </c:pt>
                <c:pt idx="42">
                  <c:v>0</c:v>
                </c:pt>
                <c:pt idx="44">
                  <c:v>0.3</c:v>
                </c:pt>
                <c:pt idx="49">
                  <c:v>999.5</c:v>
                </c:pt>
                <c:pt idx="50">
                  <c:v>350</c:v>
                </c:pt>
                <c:pt idx="51">
                  <c:v>35.01750875437719</c:v>
                </c:pt>
                <c:pt idx="52">
                  <c:v>963.3</c:v>
                </c:pt>
                <c:pt idx="53">
                  <c:v>338</c:v>
                </c:pt>
                <c:pt idx="54">
                  <c:v>35.08771929824562</c:v>
                </c:pt>
                <c:pt idx="56">
                  <c:v>80</c:v>
                </c:pt>
                <c:pt idx="57">
                  <c:v>23.6</c:v>
                </c:pt>
                <c:pt idx="58">
                  <c:v>29.500000000000004</c:v>
                </c:pt>
                <c:pt idx="59">
                  <c:v>27.634660421545664</c:v>
                </c:pt>
                <c:pt idx="60">
                  <c:v>1230.6</c:v>
                </c:pt>
                <c:pt idx="61">
                  <c:v>290.8</c:v>
                </c:pt>
                <c:pt idx="62">
                  <c:v>23.630749228018853</c:v>
                </c:pt>
                <c:pt idx="63">
                  <c:v>560.9</c:v>
                </c:pt>
                <c:pt idx="64">
                  <c:v>163.7</c:v>
                </c:pt>
                <c:pt idx="65">
                  <c:v>29.185238010340527</c:v>
                </c:pt>
                <c:pt idx="66">
                  <c:v>558.9</c:v>
                </c:pt>
                <c:pt idx="67">
                  <c:v>558.9</c:v>
                </c:pt>
                <c:pt idx="68">
                  <c:v>163.7</c:v>
                </c:pt>
                <c:pt idx="69">
                  <c:v>29.28967614957953</c:v>
                </c:pt>
                <c:pt idx="73">
                  <c:v>176.3</c:v>
                </c:pt>
                <c:pt idx="74">
                  <c:v>32</c:v>
                </c:pt>
                <c:pt idx="75">
                  <c:v>18.150879183210435</c:v>
                </c:pt>
                <c:pt idx="76">
                  <c:v>87.3</c:v>
                </c:pt>
                <c:pt idx="77">
                  <c:v>355.1</c:v>
                </c:pt>
                <c:pt idx="78">
                  <c:v>87.3</c:v>
                </c:pt>
                <c:pt idx="79">
                  <c:v>24.5846240495635</c:v>
                </c:pt>
                <c:pt idx="80">
                  <c:v>28.161081385525204</c:v>
                </c:pt>
                <c:pt idx="81">
                  <c:v>276.9</c:v>
                </c:pt>
                <c:pt idx="82">
                  <c:v>69.1</c:v>
                </c:pt>
                <c:pt idx="83">
                  <c:v>24.95485734922355</c:v>
                </c:pt>
                <c:pt idx="84">
                  <c:v>54.9</c:v>
                </c:pt>
                <c:pt idx="85">
                  <c:v>13.7</c:v>
                </c:pt>
                <c:pt idx="86">
                  <c:v>24.95446265938069</c:v>
                </c:pt>
                <c:pt idx="87">
                  <c:v>0</c:v>
                </c:pt>
                <c:pt idx="88">
                  <c:v>144.60000000000002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Лист3!$B$20:$CT$20</c:f>
              <c:numCache>
                <c:ptCount val="90"/>
                <c:pt idx="0">
                  <c:v>0</c:v>
                </c:pt>
                <c:pt idx="1">
                  <c:v>1639.6</c:v>
                </c:pt>
                <c:pt idx="2">
                  <c:v>587.3</c:v>
                </c:pt>
                <c:pt idx="3">
                  <c:v>35.81971212490851</c:v>
                </c:pt>
                <c:pt idx="4">
                  <c:v>990.4</c:v>
                </c:pt>
                <c:pt idx="5">
                  <c:v>353.4</c:v>
                </c:pt>
                <c:pt idx="6">
                  <c:v>35.682552504038775</c:v>
                </c:pt>
                <c:pt idx="7">
                  <c:v>590.9</c:v>
                </c:pt>
                <c:pt idx="8">
                  <c:v>237.1</c:v>
                </c:pt>
                <c:pt idx="9">
                  <c:v>40.12523269588763</c:v>
                </c:pt>
                <c:pt idx="10">
                  <c:v>63.685200107440245</c:v>
                </c:pt>
                <c:pt idx="11">
                  <c:v>338.9</c:v>
                </c:pt>
                <c:pt idx="12">
                  <c:v>126.1</c:v>
                </c:pt>
                <c:pt idx="13">
                  <c:v>37.20861611094718</c:v>
                </c:pt>
                <c:pt idx="14">
                  <c:v>33.87053451517594</c:v>
                </c:pt>
                <c:pt idx="18">
                  <c:v>53</c:v>
                </c:pt>
                <c:pt idx="19">
                  <c:v>8.4</c:v>
                </c:pt>
                <c:pt idx="20">
                  <c:v>15.849056603773587</c:v>
                </c:pt>
                <c:pt idx="21">
                  <c:v>2.2562449637389204</c:v>
                </c:pt>
                <c:pt idx="22">
                  <c:v>199</c:v>
                </c:pt>
                <c:pt idx="23">
                  <c:v>99.7</c:v>
                </c:pt>
                <c:pt idx="24">
                  <c:v>50.10050251256282</c:v>
                </c:pt>
                <c:pt idx="25">
                  <c:v>26.779478914853616</c:v>
                </c:pt>
                <c:pt idx="27">
                  <c:v>2.9</c:v>
                </c:pt>
                <c:pt idx="29">
                  <c:v>0.7789417136717701</c:v>
                </c:pt>
                <c:pt idx="30">
                  <c:v>399.5</c:v>
                </c:pt>
                <c:pt idx="31">
                  <c:v>116.3</c:v>
                </c:pt>
                <c:pt idx="32">
                  <c:v>29.111389236545683</c:v>
                </c:pt>
                <c:pt idx="33">
                  <c:v>31.238248724147194</c:v>
                </c:pt>
                <c:pt idx="34">
                  <c:v>377.7</c:v>
                </c:pt>
                <c:pt idx="35">
                  <c:v>110.5</c:v>
                </c:pt>
                <c:pt idx="36">
                  <c:v>29.256023298914485</c:v>
                </c:pt>
                <c:pt idx="38">
                  <c:v>29.680365296803657</c:v>
                </c:pt>
                <c:pt idx="39">
                  <c:v>21.8</c:v>
                </c:pt>
                <c:pt idx="40">
                  <c:v>5.8</c:v>
                </c:pt>
                <c:pt idx="41">
                  <c:v>26.60550458715596</c:v>
                </c:pt>
                <c:pt idx="42">
                  <c:v>1.5578834273435402</c:v>
                </c:pt>
                <c:pt idx="49">
                  <c:v>614.7</c:v>
                </c:pt>
                <c:pt idx="50">
                  <c:v>215</c:v>
                </c:pt>
                <c:pt idx="51">
                  <c:v>34.97641125752399</c:v>
                </c:pt>
                <c:pt idx="52">
                  <c:v>578.5</c:v>
                </c:pt>
                <c:pt idx="53">
                  <c:v>203</c:v>
                </c:pt>
                <c:pt idx="54">
                  <c:v>35.09075194468453</c:v>
                </c:pt>
                <c:pt idx="56">
                  <c:v>34.5</c:v>
                </c:pt>
                <c:pt idx="57">
                  <c:v>18.9</c:v>
                </c:pt>
                <c:pt idx="58">
                  <c:v>54.78260869565217</c:v>
                </c:pt>
                <c:pt idx="59">
                  <c:v>5.07655116841257</c:v>
                </c:pt>
                <c:pt idx="60">
                  <c:v>1639.6</c:v>
                </c:pt>
                <c:pt idx="61">
                  <c:v>564.2</c:v>
                </c:pt>
                <c:pt idx="62">
                  <c:v>34.410831910222015</c:v>
                </c:pt>
                <c:pt idx="63">
                  <c:v>743.8</c:v>
                </c:pt>
                <c:pt idx="64">
                  <c:v>285.6</c:v>
                </c:pt>
                <c:pt idx="65">
                  <c:v>38.39741866093036</c:v>
                </c:pt>
                <c:pt idx="66">
                  <c:v>740.3</c:v>
                </c:pt>
                <c:pt idx="67">
                  <c:v>740.3</c:v>
                </c:pt>
                <c:pt idx="68">
                  <c:v>285.6</c:v>
                </c:pt>
                <c:pt idx="69">
                  <c:v>38.578954477914365</c:v>
                </c:pt>
                <c:pt idx="70">
                  <c:v>5</c:v>
                </c:pt>
                <c:pt idx="72">
                  <c:v>0</c:v>
                </c:pt>
                <c:pt idx="73">
                  <c:v>143.7</c:v>
                </c:pt>
                <c:pt idx="74">
                  <c:v>37.6</c:v>
                </c:pt>
                <c:pt idx="75">
                  <c:v>26.165622825330555</c:v>
                </c:pt>
                <c:pt idx="76">
                  <c:v>184.1</c:v>
                </c:pt>
                <c:pt idx="77">
                  <c:v>505.2</c:v>
                </c:pt>
                <c:pt idx="78">
                  <c:v>184.1</c:v>
                </c:pt>
                <c:pt idx="79">
                  <c:v>36.44101346001584</c:v>
                </c:pt>
                <c:pt idx="80">
                  <c:v>19.794140934283455</c:v>
                </c:pt>
                <c:pt idx="81">
                  <c:v>424.2</c:v>
                </c:pt>
                <c:pt idx="82">
                  <c:v>152</c:v>
                </c:pt>
                <c:pt idx="83">
                  <c:v>35.83215464403583</c:v>
                </c:pt>
                <c:pt idx="84">
                  <c:v>37.7</c:v>
                </c:pt>
                <c:pt idx="85">
                  <c:v>22.5</c:v>
                </c:pt>
                <c:pt idx="86">
                  <c:v>59.68169761273209</c:v>
                </c:pt>
                <c:pt idx="87">
                  <c:v>0</c:v>
                </c:pt>
                <c:pt idx="88">
                  <c:v>23.09999999999991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Лист3!$B$21:$CT$21</c:f>
              <c:numCache>
                <c:ptCount val="90"/>
                <c:pt idx="0">
                  <c:v>0</c:v>
                </c:pt>
                <c:pt idx="1">
                  <c:v>1475.5</c:v>
                </c:pt>
                <c:pt idx="2">
                  <c:v>500.70000000000005</c:v>
                </c:pt>
                <c:pt idx="3">
                  <c:v>33.9342595730261</c:v>
                </c:pt>
                <c:pt idx="4">
                  <c:v>112.2</c:v>
                </c:pt>
                <c:pt idx="5">
                  <c:v>27.299999999999997</c:v>
                </c:pt>
                <c:pt idx="6">
                  <c:v>24.331550802139034</c:v>
                </c:pt>
                <c:pt idx="7">
                  <c:v>89</c:v>
                </c:pt>
                <c:pt idx="8">
                  <c:v>20.499999999999996</c:v>
                </c:pt>
                <c:pt idx="9">
                  <c:v>23.033707865168534</c:v>
                </c:pt>
                <c:pt idx="10">
                  <c:v>21.15583075335397</c:v>
                </c:pt>
                <c:pt idx="11">
                  <c:v>51</c:v>
                </c:pt>
                <c:pt idx="12">
                  <c:v>18.9</c:v>
                </c:pt>
                <c:pt idx="13">
                  <c:v>37.05882352941176</c:v>
                </c:pt>
                <c:pt idx="14">
                  <c:v>19.5046439628483</c:v>
                </c:pt>
                <c:pt idx="18">
                  <c:v>34</c:v>
                </c:pt>
                <c:pt idx="19">
                  <c:v>0.9</c:v>
                </c:pt>
                <c:pt idx="20">
                  <c:v>2.6470588235294117</c:v>
                </c:pt>
                <c:pt idx="21">
                  <c:v>0.9287925696594429</c:v>
                </c:pt>
                <c:pt idx="22">
                  <c:v>4</c:v>
                </c:pt>
                <c:pt idx="23">
                  <c:v>0.7</c:v>
                </c:pt>
                <c:pt idx="24">
                  <c:v>17.5</c:v>
                </c:pt>
                <c:pt idx="25">
                  <c:v>0.7223942208462332</c:v>
                </c:pt>
                <c:pt idx="29">
                  <c:v>0</c:v>
                </c:pt>
                <c:pt idx="30">
                  <c:v>23.2</c:v>
                </c:pt>
                <c:pt idx="31">
                  <c:v>6.799999999999999</c:v>
                </c:pt>
                <c:pt idx="32">
                  <c:v>29.310344827586203</c:v>
                </c:pt>
                <c:pt idx="33">
                  <c:v>7.017543859649122</c:v>
                </c:pt>
                <c:pt idx="34">
                  <c:v>10</c:v>
                </c:pt>
                <c:pt idx="35">
                  <c:v>3.8</c:v>
                </c:pt>
                <c:pt idx="36">
                  <c:v>38</c:v>
                </c:pt>
                <c:pt idx="38">
                  <c:v>3.9215686274509802</c:v>
                </c:pt>
                <c:pt idx="39">
                  <c:v>13.2</c:v>
                </c:pt>
                <c:pt idx="40">
                  <c:v>2.4</c:v>
                </c:pt>
                <c:pt idx="41">
                  <c:v>18.181818181818183</c:v>
                </c:pt>
                <c:pt idx="42">
                  <c:v>2.476780185758514</c:v>
                </c:pt>
                <c:pt idx="49">
                  <c:v>1152.2</c:v>
                </c:pt>
                <c:pt idx="50">
                  <c:v>403.8</c:v>
                </c:pt>
                <c:pt idx="51">
                  <c:v>35.04599895851415</c:v>
                </c:pt>
                <c:pt idx="52">
                  <c:v>1116</c:v>
                </c:pt>
                <c:pt idx="53">
                  <c:v>391.6</c:v>
                </c:pt>
                <c:pt idx="54">
                  <c:v>35.08960573476703</c:v>
                </c:pt>
                <c:pt idx="56">
                  <c:v>211.1</c:v>
                </c:pt>
                <c:pt idx="57">
                  <c:v>69.6</c:v>
                </c:pt>
                <c:pt idx="58">
                  <c:v>32.970156324017054</c:v>
                </c:pt>
                <c:pt idx="59">
                  <c:v>71.8266253869969</c:v>
                </c:pt>
                <c:pt idx="60">
                  <c:v>1475.5</c:v>
                </c:pt>
                <c:pt idx="61">
                  <c:v>494.2</c:v>
                </c:pt>
                <c:pt idx="62">
                  <c:v>33.493730938664854</c:v>
                </c:pt>
                <c:pt idx="63">
                  <c:v>574.1</c:v>
                </c:pt>
                <c:pt idx="64">
                  <c:v>195.6</c:v>
                </c:pt>
                <c:pt idx="65">
                  <c:v>34.0707193868664</c:v>
                </c:pt>
                <c:pt idx="66">
                  <c:v>569.1</c:v>
                </c:pt>
                <c:pt idx="67">
                  <c:v>569.1</c:v>
                </c:pt>
                <c:pt idx="68">
                  <c:v>195.6</c:v>
                </c:pt>
                <c:pt idx="69">
                  <c:v>34.37005798629414</c:v>
                </c:pt>
                <c:pt idx="73">
                  <c:v>75.4</c:v>
                </c:pt>
                <c:pt idx="74">
                  <c:v>22.8</c:v>
                </c:pt>
                <c:pt idx="75">
                  <c:v>30.238726790450926</c:v>
                </c:pt>
                <c:pt idx="76">
                  <c:v>202.7</c:v>
                </c:pt>
                <c:pt idx="77">
                  <c:v>550.3</c:v>
                </c:pt>
                <c:pt idx="78">
                  <c:v>202.7</c:v>
                </c:pt>
                <c:pt idx="79">
                  <c:v>36.8344539342177</c:v>
                </c:pt>
                <c:pt idx="80">
                  <c:v>18.17190623296384</c:v>
                </c:pt>
                <c:pt idx="81">
                  <c:v>333.6</c:v>
                </c:pt>
                <c:pt idx="82">
                  <c:v>93.2</c:v>
                </c:pt>
                <c:pt idx="83">
                  <c:v>27.937649880095922</c:v>
                </c:pt>
                <c:pt idx="84">
                  <c:v>92.4</c:v>
                </c:pt>
                <c:pt idx="85">
                  <c:v>47.8</c:v>
                </c:pt>
                <c:pt idx="86">
                  <c:v>51.73160173160173</c:v>
                </c:pt>
                <c:pt idx="87">
                  <c:v>0</c:v>
                </c:pt>
                <c:pt idx="88">
                  <c:v>6.500000000000057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Лист3!$B$22:$CT$22</c:f>
              <c:numCache>
                <c:ptCount val="90"/>
                <c:pt idx="0">
                  <c:v>0</c:v>
                </c:pt>
                <c:pt idx="1">
                  <c:v>1537.2</c:v>
                </c:pt>
                <c:pt idx="2">
                  <c:v>491.4</c:v>
                </c:pt>
                <c:pt idx="3">
                  <c:v>31.967213114754095</c:v>
                </c:pt>
                <c:pt idx="4">
                  <c:v>365.5</c:v>
                </c:pt>
                <c:pt idx="5">
                  <c:v>84.5</c:v>
                </c:pt>
                <c:pt idx="6">
                  <c:v>23.119015047879618</c:v>
                </c:pt>
                <c:pt idx="7">
                  <c:v>314.5</c:v>
                </c:pt>
                <c:pt idx="8">
                  <c:v>82.5</c:v>
                </c:pt>
                <c:pt idx="9">
                  <c:v>26.232114467408586</c:v>
                </c:pt>
                <c:pt idx="10">
                  <c:v>83.33333333333334</c:v>
                </c:pt>
                <c:pt idx="11">
                  <c:v>168.5</c:v>
                </c:pt>
                <c:pt idx="12">
                  <c:v>74.9</c:v>
                </c:pt>
                <c:pt idx="13">
                  <c:v>44.45103857566766</c:v>
                </c:pt>
                <c:pt idx="14">
                  <c:v>75.65656565656566</c:v>
                </c:pt>
                <c:pt idx="18">
                  <c:v>28</c:v>
                </c:pt>
                <c:pt idx="19">
                  <c:v>5.8</c:v>
                </c:pt>
                <c:pt idx="20">
                  <c:v>20.71428571428571</c:v>
                </c:pt>
                <c:pt idx="21">
                  <c:v>5.858585858585858</c:v>
                </c:pt>
                <c:pt idx="22">
                  <c:v>118</c:v>
                </c:pt>
                <c:pt idx="23">
                  <c:v>1.8</c:v>
                </c:pt>
                <c:pt idx="24">
                  <c:v>1.5254237288135595</c:v>
                </c:pt>
                <c:pt idx="25">
                  <c:v>1.8181818181818181</c:v>
                </c:pt>
                <c:pt idx="29">
                  <c:v>0</c:v>
                </c:pt>
                <c:pt idx="30">
                  <c:v>51</c:v>
                </c:pt>
                <c:pt idx="31">
                  <c:v>2</c:v>
                </c:pt>
                <c:pt idx="32">
                  <c:v>3.9215686274509802</c:v>
                </c:pt>
                <c:pt idx="33">
                  <c:v>2.0202020202020203</c:v>
                </c:pt>
                <c:pt idx="34">
                  <c:v>50</c:v>
                </c:pt>
                <c:pt idx="35">
                  <c:v>1.1</c:v>
                </c:pt>
                <c:pt idx="36">
                  <c:v>2.2</c:v>
                </c:pt>
                <c:pt idx="38">
                  <c:v>1.1111111111111112</c:v>
                </c:pt>
                <c:pt idx="39">
                  <c:v>1</c:v>
                </c:pt>
                <c:pt idx="40">
                  <c:v>0.9</c:v>
                </c:pt>
                <c:pt idx="41">
                  <c:v>90</c:v>
                </c:pt>
                <c:pt idx="42">
                  <c:v>0.9090909090909091</c:v>
                </c:pt>
                <c:pt idx="49">
                  <c:v>1120.2</c:v>
                </c:pt>
                <c:pt idx="50">
                  <c:v>392.4</c:v>
                </c:pt>
                <c:pt idx="51">
                  <c:v>35.02945902517407</c:v>
                </c:pt>
                <c:pt idx="52">
                  <c:v>1083.8</c:v>
                </c:pt>
                <c:pt idx="53">
                  <c:v>380.3</c:v>
                </c:pt>
                <c:pt idx="54">
                  <c:v>35.089499907732055</c:v>
                </c:pt>
                <c:pt idx="56">
                  <c:v>51.5</c:v>
                </c:pt>
                <c:pt idx="57">
                  <c:v>14.5</c:v>
                </c:pt>
                <c:pt idx="58">
                  <c:v>28.155339805825243</c:v>
                </c:pt>
                <c:pt idx="59">
                  <c:v>14.646464646464647</c:v>
                </c:pt>
                <c:pt idx="60">
                  <c:v>1537.2</c:v>
                </c:pt>
                <c:pt idx="61">
                  <c:v>415.2</c:v>
                </c:pt>
                <c:pt idx="62">
                  <c:v>27.010148321623728</c:v>
                </c:pt>
                <c:pt idx="63">
                  <c:v>526.4</c:v>
                </c:pt>
                <c:pt idx="64">
                  <c:v>145.3</c:v>
                </c:pt>
                <c:pt idx="65">
                  <c:v>27.602583586626146</c:v>
                </c:pt>
                <c:pt idx="66">
                  <c:v>519.4</c:v>
                </c:pt>
                <c:pt idx="67">
                  <c:v>519.4</c:v>
                </c:pt>
                <c:pt idx="68">
                  <c:v>145.3</c:v>
                </c:pt>
                <c:pt idx="69">
                  <c:v>27.974586060839435</c:v>
                </c:pt>
                <c:pt idx="73">
                  <c:v>64.3</c:v>
                </c:pt>
                <c:pt idx="74">
                  <c:v>10.6</c:v>
                </c:pt>
                <c:pt idx="75">
                  <c:v>16.485225505443236</c:v>
                </c:pt>
                <c:pt idx="76">
                  <c:v>241</c:v>
                </c:pt>
                <c:pt idx="77">
                  <c:v>753.2</c:v>
                </c:pt>
                <c:pt idx="78">
                  <c:v>241</c:v>
                </c:pt>
                <c:pt idx="79">
                  <c:v>31.996813595326607</c:v>
                </c:pt>
                <c:pt idx="80">
                  <c:v>13.27668613913967</c:v>
                </c:pt>
                <c:pt idx="81">
                  <c:v>485.5</c:v>
                </c:pt>
                <c:pt idx="82">
                  <c:v>75.5</c:v>
                </c:pt>
                <c:pt idx="83">
                  <c:v>15.550978372811535</c:v>
                </c:pt>
                <c:pt idx="84">
                  <c:v>133.2</c:v>
                </c:pt>
                <c:pt idx="85">
                  <c:v>77</c:v>
                </c:pt>
                <c:pt idx="86">
                  <c:v>57.80780780780781</c:v>
                </c:pt>
                <c:pt idx="87">
                  <c:v>0</c:v>
                </c:pt>
                <c:pt idx="88">
                  <c:v>76.19999999999999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Лист3!$B$23:$CT$23</c:f>
              <c:numCache>
                <c:ptCount val="90"/>
                <c:pt idx="0">
                  <c:v>0</c:v>
                </c:pt>
                <c:pt idx="1">
                  <c:v>1266.9</c:v>
                </c:pt>
                <c:pt idx="2">
                  <c:v>477.50000000000006</c:v>
                </c:pt>
                <c:pt idx="3">
                  <c:v>37.6904254479438</c:v>
                </c:pt>
                <c:pt idx="4">
                  <c:v>594.2</c:v>
                </c:pt>
                <c:pt idx="5">
                  <c:v>256.6</c:v>
                </c:pt>
                <c:pt idx="6">
                  <c:v>43.1841130932346</c:v>
                </c:pt>
                <c:pt idx="7">
                  <c:v>474</c:v>
                </c:pt>
                <c:pt idx="8">
                  <c:v>230.10000000000002</c:v>
                </c:pt>
                <c:pt idx="9">
                  <c:v>48.54430379746836</c:v>
                </c:pt>
                <c:pt idx="10">
                  <c:v>81.76972281449893</c:v>
                </c:pt>
                <c:pt idx="11">
                  <c:v>369</c:v>
                </c:pt>
                <c:pt idx="12">
                  <c:v>190.4</c:v>
                </c:pt>
                <c:pt idx="13">
                  <c:v>51.59891598915989</c:v>
                </c:pt>
                <c:pt idx="14">
                  <c:v>67.66169154228855</c:v>
                </c:pt>
                <c:pt idx="18">
                  <c:v>38</c:v>
                </c:pt>
                <c:pt idx="19">
                  <c:v>8.3</c:v>
                </c:pt>
                <c:pt idx="20">
                  <c:v>21.842105263157897</c:v>
                </c:pt>
                <c:pt idx="21">
                  <c:v>2.9495380241648896</c:v>
                </c:pt>
                <c:pt idx="22">
                  <c:v>67</c:v>
                </c:pt>
                <c:pt idx="23">
                  <c:v>31</c:v>
                </c:pt>
                <c:pt idx="24">
                  <c:v>46.26865671641791</c:v>
                </c:pt>
                <c:pt idx="25">
                  <c:v>11.016346837242358</c:v>
                </c:pt>
                <c:pt idx="27">
                  <c:v>0.4</c:v>
                </c:pt>
                <c:pt idx="29">
                  <c:v>0.14214641080312723</c:v>
                </c:pt>
                <c:pt idx="30">
                  <c:v>120.2</c:v>
                </c:pt>
                <c:pt idx="31">
                  <c:v>26.5</c:v>
                </c:pt>
                <c:pt idx="32">
                  <c:v>22.04658901830283</c:v>
                </c:pt>
                <c:pt idx="33">
                  <c:v>9.417199715707177</c:v>
                </c:pt>
                <c:pt idx="34">
                  <c:v>113.3</c:v>
                </c:pt>
                <c:pt idx="35">
                  <c:v>18.9</c:v>
                </c:pt>
                <c:pt idx="36">
                  <c:v>16.68137687555163</c:v>
                </c:pt>
                <c:pt idx="38">
                  <c:v>6.71641791044776</c:v>
                </c:pt>
                <c:pt idx="39">
                  <c:v>6.9</c:v>
                </c:pt>
                <c:pt idx="40">
                  <c:v>2.2</c:v>
                </c:pt>
                <c:pt idx="41">
                  <c:v>31.884057971014496</c:v>
                </c:pt>
                <c:pt idx="42">
                  <c:v>0.7818052594171997</c:v>
                </c:pt>
                <c:pt idx="44">
                  <c:v>5.4</c:v>
                </c:pt>
                <c:pt idx="49">
                  <c:v>560.7</c:v>
                </c:pt>
                <c:pt idx="50">
                  <c:v>196.1</c:v>
                </c:pt>
                <c:pt idx="51">
                  <c:v>34.974139468521486</c:v>
                </c:pt>
                <c:pt idx="52">
                  <c:v>524.4</c:v>
                </c:pt>
                <c:pt idx="53">
                  <c:v>184</c:v>
                </c:pt>
                <c:pt idx="54">
                  <c:v>35.08771929824562</c:v>
                </c:pt>
                <c:pt idx="56">
                  <c:v>112</c:v>
                </c:pt>
                <c:pt idx="57">
                  <c:v>24.8</c:v>
                </c:pt>
                <c:pt idx="58">
                  <c:v>22.142857142857146</c:v>
                </c:pt>
                <c:pt idx="59">
                  <c:v>8.813077469793887</c:v>
                </c:pt>
                <c:pt idx="60">
                  <c:v>1266.9</c:v>
                </c:pt>
                <c:pt idx="61">
                  <c:v>337.2</c:v>
                </c:pt>
                <c:pt idx="62">
                  <c:v>26.616149656642197</c:v>
                </c:pt>
                <c:pt idx="63">
                  <c:v>599.5</c:v>
                </c:pt>
                <c:pt idx="64">
                  <c:v>182.6</c:v>
                </c:pt>
                <c:pt idx="65">
                  <c:v>30.458715596330276</c:v>
                </c:pt>
                <c:pt idx="66">
                  <c:v>592.5</c:v>
                </c:pt>
                <c:pt idx="67">
                  <c:v>592.5</c:v>
                </c:pt>
                <c:pt idx="68">
                  <c:v>182.6</c:v>
                </c:pt>
                <c:pt idx="69">
                  <c:v>30.818565400843884</c:v>
                </c:pt>
                <c:pt idx="73">
                  <c:v>133.5</c:v>
                </c:pt>
                <c:pt idx="74">
                  <c:v>38.7</c:v>
                </c:pt>
                <c:pt idx="75">
                  <c:v>28.98876404494382</c:v>
                </c:pt>
                <c:pt idx="76">
                  <c:v>105.7</c:v>
                </c:pt>
                <c:pt idx="77">
                  <c:v>387.6</c:v>
                </c:pt>
                <c:pt idx="78">
                  <c:v>105.7</c:v>
                </c:pt>
                <c:pt idx="79">
                  <c:v>27.2703818369453</c:v>
                </c:pt>
                <c:pt idx="80">
                  <c:v>25.79979360165118</c:v>
                </c:pt>
                <c:pt idx="81">
                  <c:v>255.3</c:v>
                </c:pt>
                <c:pt idx="82">
                  <c:v>75.9</c:v>
                </c:pt>
                <c:pt idx="83">
                  <c:v>29.72972972972973</c:v>
                </c:pt>
                <c:pt idx="84">
                  <c:v>30.4</c:v>
                </c:pt>
                <c:pt idx="85">
                  <c:v>9.2</c:v>
                </c:pt>
                <c:pt idx="86">
                  <c:v>30.263157894736842</c:v>
                </c:pt>
                <c:pt idx="87">
                  <c:v>0</c:v>
                </c:pt>
                <c:pt idx="88">
                  <c:v>140.30000000000007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Лист3!$B$24:$CT$24</c:f>
              <c:numCache>
                <c:ptCount val="90"/>
                <c:pt idx="0">
                  <c:v>0</c:v>
                </c:pt>
                <c:pt idx="1">
                  <c:v>1725</c:v>
                </c:pt>
                <c:pt idx="2">
                  <c:v>597.5</c:v>
                </c:pt>
                <c:pt idx="3">
                  <c:v>34.63768115942029</c:v>
                </c:pt>
                <c:pt idx="4">
                  <c:v>376.6</c:v>
                </c:pt>
                <c:pt idx="5">
                  <c:v>143.49999999999997</c:v>
                </c:pt>
                <c:pt idx="6">
                  <c:v>38.104089219330845</c:v>
                </c:pt>
                <c:pt idx="7">
                  <c:v>338</c:v>
                </c:pt>
                <c:pt idx="8">
                  <c:v>129.49999999999997</c:v>
                </c:pt>
                <c:pt idx="9">
                  <c:v>38.31360946745561</c:v>
                </c:pt>
                <c:pt idx="10">
                  <c:v>76.40117994100295</c:v>
                </c:pt>
                <c:pt idx="11">
                  <c:v>144</c:v>
                </c:pt>
                <c:pt idx="12">
                  <c:v>35.9</c:v>
                </c:pt>
                <c:pt idx="13">
                  <c:v>24.930555555555557</c:v>
                </c:pt>
                <c:pt idx="14">
                  <c:v>21.179941002949857</c:v>
                </c:pt>
                <c:pt idx="18">
                  <c:v>32</c:v>
                </c:pt>
                <c:pt idx="19">
                  <c:v>3.3</c:v>
                </c:pt>
                <c:pt idx="20">
                  <c:v>10.3125</c:v>
                </c:pt>
                <c:pt idx="21">
                  <c:v>1.946902654867257</c:v>
                </c:pt>
                <c:pt idx="22">
                  <c:v>162</c:v>
                </c:pt>
                <c:pt idx="23">
                  <c:v>88.6</c:v>
                </c:pt>
                <c:pt idx="24">
                  <c:v>54.69135802469135</c:v>
                </c:pt>
                <c:pt idx="25">
                  <c:v>52.27138643067847</c:v>
                </c:pt>
                <c:pt idx="27">
                  <c:v>1.7</c:v>
                </c:pt>
                <c:pt idx="29">
                  <c:v>1.0029498525073748</c:v>
                </c:pt>
                <c:pt idx="30">
                  <c:v>38.599999999999994</c:v>
                </c:pt>
                <c:pt idx="31">
                  <c:v>14</c:v>
                </c:pt>
                <c:pt idx="32">
                  <c:v>36.26943005181348</c:v>
                </c:pt>
                <c:pt idx="33">
                  <c:v>8.259587020648969</c:v>
                </c:pt>
                <c:pt idx="34">
                  <c:v>12.2</c:v>
                </c:pt>
                <c:pt idx="35">
                  <c:v>5.1</c:v>
                </c:pt>
                <c:pt idx="36">
                  <c:v>41.80327868852459</c:v>
                </c:pt>
                <c:pt idx="38">
                  <c:v>3.008849557522124</c:v>
                </c:pt>
                <c:pt idx="39">
                  <c:v>26.4</c:v>
                </c:pt>
                <c:pt idx="40">
                  <c:v>8.6</c:v>
                </c:pt>
                <c:pt idx="41">
                  <c:v>32.57575757575758</c:v>
                </c:pt>
                <c:pt idx="42">
                  <c:v>5.073746312684366</c:v>
                </c:pt>
                <c:pt idx="44">
                  <c:v>0.3</c:v>
                </c:pt>
                <c:pt idx="49">
                  <c:v>1221.4</c:v>
                </c:pt>
                <c:pt idx="50">
                  <c:v>428</c:v>
                </c:pt>
                <c:pt idx="51">
                  <c:v>35.04175536269854</c:v>
                </c:pt>
                <c:pt idx="52">
                  <c:v>1185.2</c:v>
                </c:pt>
                <c:pt idx="53">
                  <c:v>415.8</c:v>
                </c:pt>
                <c:pt idx="54">
                  <c:v>35.08268646641917</c:v>
                </c:pt>
                <c:pt idx="56">
                  <c:v>127</c:v>
                </c:pt>
                <c:pt idx="57">
                  <c:v>26</c:v>
                </c:pt>
                <c:pt idx="58">
                  <c:v>20.47244094488189</c:v>
                </c:pt>
                <c:pt idx="59">
                  <c:v>15.339233038348086</c:v>
                </c:pt>
                <c:pt idx="60">
                  <c:v>1725</c:v>
                </c:pt>
                <c:pt idx="61">
                  <c:v>510.9</c:v>
                </c:pt>
                <c:pt idx="62">
                  <c:v>29.617391304347823</c:v>
                </c:pt>
                <c:pt idx="63">
                  <c:v>594.9</c:v>
                </c:pt>
                <c:pt idx="64">
                  <c:v>230</c:v>
                </c:pt>
                <c:pt idx="65">
                  <c:v>38.661959993276184</c:v>
                </c:pt>
                <c:pt idx="66">
                  <c:v>592.9</c:v>
                </c:pt>
                <c:pt idx="67">
                  <c:v>592.9</c:v>
                </c:pt>
                <c:pt idx="68">
                  <c:v>230</c:v>
                </c:pt>
                <c:pt idx="69">
                  <c:v>38.792376454714116</c:v>
                </c:pt>
                <c:pt idx="70">
                  <c:v>130.4</c:v>
                </c:pt>
                <c:pt idx="72">
                  <c:v>0</c:v>
                </c:pt>
                <c:pt idx="73">
                  <c:v>215</c:v>
                </c:pt>
                <c:pt idx="74">
                  <c:v>53.9</c:v>
                </c:pt>
                <c:pt idx="75">
                  <c:v>25.069767441860463</c:v>
                </c:pt>
                <c:pt idx="76">
                  <c:v>216.8</c:v>
                </c:pt>
                <c:pt idx="77">
                  <c:v>579.4</c:v>
                </c:pt>
                <c:pt idx="78">
                  <c:v>216.8</c:v>
                </c:pt>
                <c:pt idx="79">
                  <c:v>37.41801863997239</c:v>
                </c:pt>
                <c:pt idx="80">
                  <c:v>17.259233690024164</c:v>
                </c:pt>
                <c:pt idx="81">
                  <c:v>281.1</c:v>
                </c:pt>
                <c:pt idx="82">
                  <c:v>83.6</c:v>
                </c:pt>
                <c:pt idx="83">
                  <c:v>29.74030594094628</c:v>
                </c:pt>
                <c:pt idx="84">
                  <c:v>163.5</c:v>
                </c:pt>
                <c:pt idx="85">
                  <c:v>89.6</c:v>
                </c:pt>
                <c:pt idx="86">
                  <c:v>54.801223241590215</c:v>
                </c:pt>
                <c:pt idx="87">
                  <c:v>0</c:v>
                </c:pt>
                <c:pt idx="88">
                  <c:v>86.60000000000002</c:v>
                </c:pt>
              </c:numCache>
            </c:numRef>
          </c:val>
        </c:ser>
        <c:ser>
          <c:idx val="13"/>
          <c:order val="12"/>
          <c:tx>
            <c:strRef>
              <c:f>Лист3!$A$25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Лист3!$B$25:$CT$25</c:f>
              <c:numCache>
                <c:ptCount val="90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51">
                  <c:v>0</c:v>
                </c:pt>
                <c:pt idx="54">
                  <c:v>0</c:v>
                </c:pt>
                <c:pt idx="58">
                  <c:v>0</c:v>
                </c:pt>
                <c:pt idx="59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9">
                  <c:v>0</c:v>
                </c:pt>
                <c:pt idx="72">
                  <c:v>0</c:v>
                </c:pt>
                <c:pt idx="75">
                  <c:v>0</c:v>
                </c:pt>
                <c:pt idx="76">
                  <c:v>0</c:v>
                </c:pt>
                <c:pt idx="79">
                  <c:v>0</c:v>
                </c:pt>
                <c:pt idx="80">
                  <c:v>0</c:v>
                </c:pt>
                <c:pt idx="83">
                  <c:v>0</c:v>
                </c:pt>
                <c:pt idx="86">
                  <c:v>0</c:v>
                </c:pt>
                <c:pt idx="88">
                  <c:v>0</c:v>
                </c:pt>
              </c:numCache>
            </c:numRef>
          </c:val>
        </c:ser>
        <c:ser>
          <c:idx val="14"/>
          <c:order val="13"/>
          <c:tx>
            <c:strRef>
              <c:f>Лист3!$A$26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Лист3!$B$26:$CT$26</c:f>
            </c:numRef>
          </c:val>
        </c:ser>
        <c:ser>
          <c:idx val="15"/>
          <c:order val="14"/>
          <c:tx>
            <c:strRef>
              <c:f>Лист3!$A$27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Лист3!$B$27:$CT$27</c:f>
            </c:numRef>
          </c:val>
        </c:ser>
        <c:ser>
          <c:idx val="16"/>
          <c:order val="15"/>
          <c:tx>
            <c:strRef>
              <c:f>Лист3!$A$28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Лист3!$B$28:$CT$28</c:f>
            </c:numRef>
          </c:val>
        </c:ser>
        <c:ser>
          <c:idx val="17"/>
          <c:order val="16"/>
          <c:tx>
            <c:strRef>
              <c:f>Лист3!$A$29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Лист3!$B$29:$CT$29</c:f>
            </c:numRef>
          </c:val>
        </c:ser>
        <c:ser>
          <c:idx val="18"/>
          <c:order val="17"/>
          <c:tx>
            <c:strRef>
              <c:f>Лист3!$A$30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Лист3!$B$30:$CT$30</c:f>
            </c:numRef>
          </c:val>
        </c:ser>
        <c:ser>
          <c:idx val="19"/>
          <c:order val="18"/>
          <c:tx>
            <c:strRef>
              <c:f>Лист3!$A$31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Лист3!$B$31:$CT$31</c:f>
            </c:numRef>
          </c:val>
        </c:ser>
        <c:ser>
          <c:idx val="20"/>
          <c:order val="19"/>
          <c:tx>
            <c:strRef>
              <c:f>Лист3!$A$32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Лист3!$B$32:$CT$32</c:f>
            </c:numRef>
          </c:val>
        </c:ser>
        <c:ser>
          <c:idx val="21"/>
          <c:order val="20"/>
          <c:tx>
            <c:strRef>
              <c:f>Лист3!$A$33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Лист3!$B$33:$CT$33</c:f>
            </c:numRef>
          </c:val>
        </c:ser>
        <c:ser>
          <c:idx val="22"/>
          <c:order val="21"/>
          <c:tx>
            <c:strRef>
              <c:f>Лист3!$A$34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Лист3!$B$34:$CT$34</c:f>
            </c:numRef>
          </c:val>
        </c:ser>
        <c:ser>
          <c:idx val="23"/>
          <c:order val="22"/>
          <c:tx>
            <c:strRef>
              <c:f>Лист3!$A$35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Лист3!$B$35:$CT$35</c:f>
            </c:numRef>
          </c:val>
        </c:ser>
        <c:ser>
          <c:idx val="24"/>
          <c:order val="23"/>
          <c:tx>
            <c:strRef>
              <c:f>Лист3!$A$36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Лист3!$B$36:$CT$36</c:f>
            </c:numRef>
          </c:val>
        </c:ser>
        <c:ser>
          <c:idx val="25"/>
          <c:order val="24"/>
          <c:tx>
            <c:strRef>
              <c:f>Лист3!$A$37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Лист3!$B$37:$CT$37</c:f>
            </c:numRef>
          </c:val>
        </c:ser>
        <c:ser>
          <c:idx val="12"/>
          <c:order val="25"/>
          <c:tx>
            <c:strRef>
              <c:f>Лист3!$A$38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Лист3!$B$8:$CT$13</c:f>
              <c:multiLvlStrCache>
                <c:ptCount val="89"/>
                <c:lvl>
                  <c:pt idx="0">
                    <c:v>план на 2008 год</c:v>
                  </c:pt>
                  <c:pt idx="1">
                    <c:v>факт на 01.05.2008г</c:v>
                  </c:pt>
                  <c:pt idx="2">
                    <c:v>процент исполнения</c:v>
                  </c:pt>
                  <c:pt idx="3">
                    <c:v>план на 2008 год</c:v>
                  </c:pt>
                  <c:pt idx="4">
                    <c:v>факт на 01.05.2008г</c:v>
                  </c:pt>
                  <c:pt idx="5">
                    <c:v>процент исполнения</c:v>
                  </c:pt>
                  <c:pt idx="6">
                    <c:v>план на 2008 год</c:v>
                  </c:pt>
                  <c:pt idx="7">
                    <c:v>факт на 01.05.2008г</c:v>
                  </c:pt>
                  <c:pt idx="8">
                    <c:v>процент исполнения</c:v>
                  </c:pt>
                  <c:pt idx="9">
                    <c:v>процент</c:v>
                  </c:pt>
                  <c:pt idx="10">
                    <c:v>план на 2008 год</c:v>
                  </c:pt>
                  <c:pt idx="11">
                    <c:v>факт на 01.05.2008г</c:v>
                  </c:pt>
                  <c:pt idx="12">
                    <c:v>процент исполнения</c:v>
                  </c:pt>
                  <c:pt idx="13">
                    <c:v>процент</c:v>
                  </c:pt>
                  <c:pt idx="14">
                    <c:v>план на 2008 год</c:v>
                  </c:pt>
                  <c:pt idx="15">
                    <c:v>факт на 01.05.2008г</c:v>
                  </c:pt>
                  <c:pt idx="16">
                    <c:v>процент исполнения</c:v>
                  </c:pt>
                  <c:pt idx="17">
                    <c:v>план на 2008 год</c:v>
                  </c:pt>
                  <c:pt idx="18">
                    <c:v>факт на 01.05.2008г</c:v>
                  </c:pt>
                  <c:pt idx="19">
                    <c:v>процент исполнения</c:v>
                  </c:pt>
                  <c:pt idx="20">
                    <c:v>процент</c:v>
                  </c:pt>
                  <c:pt idx="21">
                    <c:v>план на 2008 год</c:v>
                  </c:pt>
                  <c:pt idx="22">
                    <c:v>факт на 01.05.2008г</c:v>
                  </c:pt>
                  <c:pt idx="23">
                    <c:v>процент исполнения</c:v>
                  </c:pt>
                  <c:pt idx="24">
                    <c:v>процент</c:v>
                  </c:pt>
                  <c:pt idx="25">
                    <c:v>план на 2008 год</c:v>
                  </c:pt>
                  <c:pt idx="26">
                    <c:v>факт на 01.05.2008г</c:v>
                  </c:pt>
                  <c:pt idx="27">
                    <c:v>процент исполнения</c:v>
                  </c:pt>
                  <c:pt idx="28">
                    <c:v>процент</c:v>
                  </c:pt>
                  <c:pt idx="29">
                    <c:v>план </c:v>
                  </c:pt>
                  <c:pt idx="30">
                    <c:v>факт</c:v>
                  </c:pt>
                  <c:pt idx="31">
                    <c:v>процент исполнения</c:v>
                  </c:pt>
                  <c:pt idx="32">
                    <c:v>процент</c:v>
                  </c:pt>
                  <c:pt idx="33">
                    <c:v>план на 2008 год</c:v>
                  </c:pt>
                  <c:pt idx="34">
                    <c:v>факт на 01.05.2008г</c:v>
                  </c:pt>
                  <c:pt idx="35">
                    <c:v>процент исполнения</c:v>
                  </c:pt>
                  <c:pt idx="36">
                    <c:v>план </c:v>
                  </c:pt>
                  <c:pt idx="37">
                    <c:v>процент</c:v>
                  </c:pt>
                  <c:pt idx="38">
                    <c:v>план на 2008 год</c:v>
                  </c:pt>
                  <c:pt idx="39">
                    <c:v>факт на 01.05.2008г</c:v>
                  </c:pt>
                  <c:pt idx="40">
                    <c:v>процент исполнения</c:v>
                  </c:pt>
                  <c:pt idx="41">
                    <c:v>процент</c:v>
                  </c:pt>
                  <c:pt idx="42">
                    <c:v>план на 2008 год</c:v>
                  </c:pt>
                  <c:pt idx="43">
                    <c:v>факт на 01.05.2008г</c:v>
                  </c:pt>
                  <c:pt idx="44">
                    <c:v>процент исполнения</c:v>
                  </c:pt>
                  <c:pt idx="45">
                    <c:v>план на 2008 год</c:v>
                  </c:pt>
                  <c:pt idx="46">
                    <c:v>факт на 01.05.2008г</c:v>
                  </c:pt>
                  <c:pt idx="47">
                    <c:v>процент исполнения</c:v>
                  </c:pt>
                  <c:pt idx="48">
                    <c:v>план </c:v>
                  </c:pt>
                  <c:pt idx="49">
                    <c:v>факт</c:v>
                  </c:pt>
                  <c:pt idx="50">
                    <c:v>процент исполнения</c:v>
                  </c:pt>
                  <c:pt idx="51">
                    <c:v>план </c:v>
                  </c:pt>
                  <c:pt idx="52">
                    <c:v>факт</c:v>
                  </c:pt>
                  <c:pt idx="53">
                    <c:v>процент исполнения</c:v>
                  </c:pt>
                  <c:pt idx="54">
                    <c:v>план </c:v>
                  </c:pt>
                  <c:pt idx="55">
                    <c:v>план </c:v>
                  </c:pt>
                  <c:pt idx="56">
                    <c:v>факт</c:v>
                  </c:pt>
                  <c:pt idx="57">
                    <c:v>процент исполнения</c:v>
                  </c:pt>
                  <c:pt idx="58">
                    <c:v>процент</c:v>
                  </c:pt>
                  <c:pt idx="59">
                    <c:v>план </c:v>
                  </c:pt>
                  <c:pt idx="60">
                    <c:v>факт</c:v>
                  </c:pt>
                  <c:pt idx="61">
                    <c:v>процент исполнения</c:v>
                  </c:pt>
                  <c:pt idx="62">
                    <c:v>план </c:v>
                  </c:pt>
                  <c:pt idx="63">
                    <c:v>факт</c:v>
                  </c:pt>
                  <c:pt idx="64">
                    <c:v>процент исполнения</c:v>
                  </c:pt>
                  <c:pt idx="65">
                    <c:v>процент</c:v>
                  </c:pt>
                  <c:pt idx="66">
                    <c:v>план </c:v>
                  </c:pt>
                  <c:pt idx="67">
                    <c:v>факт</c:v>
                  </c:pt>
                  <c:pt idx="68">
                    <c:v>процент исполнения</c:v>
                  </c:pt>
                  <c:pt idx="69">
                    <c:v>план </c:v>
                  </c:pt>
                  <c:pt idx="70">
                    <c:v>факт</c:v>
                  </c:pt>
                  <c:pt idx="71">
                    <c:v>процент исполнения</c:v>
                  </c:pt>
                  <c:pt idx="72">
                    <c:v>план </c:v>
                  </c:pt>
                  <c:pt idx="73">
                    <c:v>факт</c:v>
                  </c:pt>
                  <c:pt idx="74">
                    <c:v>процент исполнения</c:v>
                  </c:pt>
                  <c:pt idx="75">
                    <c:v>процент</c:v>
                  </c:pt>
                  <c:pt idx="76">
                    <c:v>план </c:v>
                  </c:pt>
                  <c:pt idx="77">
                    <c:v>факт</c:v>
                  </c:pt>
                  <c:pt idx="78">
                    <c:v>процент исполнения</c:v>
                  </c:pt>
                  <c:pt idx="79">
                    <c:v>процент</c:v>
                  </c:pt>
                  <c:pt idx="80">
                    <c:v>план </c:v>
                  </c:pt>
                  <c:pt idx="81">
                    <c:v>факт</c:v>
                  </c:pt>
                  <c:pt idx="82">
                    <c:v>процент исполнения</c:v>
                  </c:pt>
                  <c:pt idx="83">
                    <c:v>план </c:v>
                  </c:pt>
                  <c:pt idx="84">
                    <c:v>факт</c:v>
                  </c:pt>
                  <c:pt idx="85">
                    <c:v>процент исполнения</c:v>
                  </c:pt>
                  <c:pt idx="86">
                    <c:v>план </c:v>
                  </c:pt>
                  <c:pt idx="87">
                    <c:v>факт</c:v>
                  </c:pt>
                  <c:pt idx="8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Удельный вес в структуре собственных доходов (без учета безвозм поступлений)</c:v>
                  </c:pt>
                  <c:pt idx="10">
                    <c:v>налог на доходы физических лиц (код дохода 00010102000010000110)</c:v>
                  </c:pt>
                  <c:pt idx="13">
                    <c:v>Удельный вес в структуре собственных доходов (без учета безвозм поступлений)</c:v>
                  </c:pt>
                  <c:pt idx="14">
                    <c:v>единый сельскохозяйственный налог (код дохода 00010503000010000110)</c:v>
                  </c:pt>
                  <c:pt idx="17">
                    <c:v>налог на имущество физических лиц, зачисляемые в бюджеты поселений (код дохода 00010601030100000110)</c:v>
                  </c:pt>
                  <c:pt idx="20">
                    <c:v>Удельный вес в структуре собственных доходов (без учета безвозм поступлений)</c:v>
                  </c:pt>
                  <c:pt idx="21">
                    <c:v>земельный налог (код дохода 00010606000000000110)</c:v>
                  </c:pt>
                  <c:pt idx="24">
                    <c:v>Удельный вес в структуре собственных доходов (без учета безвозм поступлений)</c:v>
                  </c:pt>
                  <c:pt idx="25">
                    <c:v>госпошлина (код дохода 00010804000000000110)</c:v>
                  </c:pt>
                  <c:pt idx="28">
                    <c:v>Удельный вес в структуре собственных доходов (без учета безвозм поступлений)</c:v>
                  </c:pt>
                  <c:pt idx="29">
                    <c:v>Неналоговые доходы</c:v>
                  </c:pt>
                  <c:pt idx="32">
                    <c:v>Удельный вес в структуре собственных доходов (без учета безвозм поступлений)</c:v>
                  </c:pt>
                  <c:pt idx="36">
                    <c:v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c:v>
                  </c:pt>
                  <c:pt idx="37">
                    <c:v>Удельный вес в структуре собственных доходов (без учета безвозм поступлений)</c:v>
                  </c:pt>
                  <c:pt idx="38">
                    <c:v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c:v>
                  </c:pt>
                  <c:pt idx="41">
                    <c:v>Удельный вес в структуре собственных доходов (без учета безвозм поступлений)</c:v>
                  </c:pt>
                  <c:pt idx="42">
                    <c:v>Доходы от продажи земельных участков, государственная собственность на которые не разграничена (11406014000000420)</c:v>
                  </c:pt>
                  <c:pt idx="45">
                    <c:v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 11702000000000180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дотации бюджетам  поселений на поддержку мер по обеспечению сбалансированности бюджетов (код доходов 00020201003100000151)</c:v>
                  </c:pt>
                  <c:pt idx="55">
                    <c:v>Доходы от предпринимательской и иной приносящей доход деятельности (код дохода 00030000000000000000)</c:v>
                  </c:pt>
                  <c:pt idx="58">
                    <c:v>Удельный вес в структуре собственных доходов (без учета безвозм поступлений)</c:v>
                  </c:pt>
                  <c:pt idx="59">
                    <c:v>Расходы -  всего (код расхода 00096000000000000000)</c:v>
                  </c:pt>
                  <c:pt idx="62">
                    <c:v>Общегосударственные вопросы (код расхода 00001000000000000000)</c:v>
                  </c:pt>
                  <c:pt idx="65">
                    <c:v>Удельный вес в структуре собственных доходов (без учета безвозм поступлений)</c:v>
                  </c:pt>
                  <c:pt idx="66">
                    <c:v>Функционирование местных администраций (код расхода 01040000000000000)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Удельный вес в структуре собственных доходов (без учета безвозм поступлений)</c:v>
                  </c:pt>
                  <c:pt idx="76">
                    <c:v>Культура (код расхода 00008010000000000000)</c:v>
                  </c:pt>
                  <c:pt idx="79">
                    <c:v>Удельный вес в структуре собственных доходов (без учета безвозм поступлений)</c:v>
                  </c:pt>
                  <c:pt idx="80">
                    <c:v>Оплата труда и начисления на оплату труда (код расхода 00008010000000000210)</c:v>
                  </c:pt>
                  <c:pt idx="83">
                    <c:v>Коммунальные услуги (код расхода 00008010000000000223)</c:v>
                  </c:pt>
                  <c:pt idx="86">
                    <c:v>Дефицит -  всего (код БК 00079000000000000000)</c:v>
                  </c:pt>
                </c:lvl>
                <c:lvl>
                  <c:pt idx="3">
                    <c:v>в том числе:</c:v>
                  </c:pt>
                  <c:pt idx="6">
                    <c:v>в том числе:</c:v>
                  </c:pt>
                  <c:pt idx="10">
                    <c:v>из них:</c:v>
                  </c:pt>
                  <c:pt idx="51">
                    <c:v>из них:</c:v>
                  </c:pt>
                  <c:pt idx="62">
                    <c:v>из них:</c:v>
                  </c:pt>
                  <c:pt idx="66">
                    <c:v>в том числе:</c:v>
                  </c:pt>
                  <c:pt idx="80">
                    <c:v>в том числе</c:v>
                  </c:pt>
                  <c:pt idx="83">
                    <c:v>в том числе</c:v>
                  </c:pt>
                </c:lvl>
              </c:multiLvlStrCache>
            </c:multiLvlStrRef>
          </c:cat>
          <c:val>
            <c:numRef>
              <c:f>Лист3!$B$38:$CT$38</c:f>
              <c:numCache>
                <c:ptCount val="90"/>
                <c:pt idx="1">
                  <c:v>15654.600000000002</c:v>
                </c:pt>
                <c:pt idx="2">
                  <c:v>5470.599999999999</c:v>
                </c:pt>
                <c:pt idx="3">
                  <c:v>34.94563898151341</c:v>
                </c:pt>
                <c:pt idx="4">
                  <c:v>4204.900000000001</c:v>
                </c:pt>
                <c:pt idx="5">
                  <c:v>1313.6</c:v>
                </c:pt>
                <c:pt idx="6">
                  <c:v>31.239744108064393</c:v>
                </c:pt>
                <c:pt idx="7">
                  <c:v>2928.2</c:v>
                </c:pt>
                <c:pt idx="8">
                  <c:v>1051.5</c:v>
                </c:pt>
                <c:pt idx="9">
                  <c:v>35.90943241581859</c:v>
                </c:pt>
                <c:pt idx="10">
                  <c:v>66.97025667154959</c:v>
                </c:pt>
                <c:pt idx="11">
                  <c:v>1920.1999999999998</c:v>
                </c:pt>
                <c:pt idx="12">
                  <c:v>693.4999999999999</c:v>
                </c:pt>
                <c:pt idx="13">
                  <c:v>36.116029580252054</c:v>
                </c:pt>
                <c:pt idx="14">
                  <c:v>44.169161199923565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293</c:v>
                </c:pt>
                <c:pt idx="19">
                  <c:v>50.3</c:v>
                </c:pt>
                <c:pt idx="20">
                  <c:v>17.167235494880543</c:v>
                </c:pt>
                <c:pt idx="21">
                  <c:v>3.2036176039742696</c:v>
                </c:pt>
                <c:pt idx="22">
                  <c:v>715</c:v>
                </c:pt>
                <c:pt idx="23">
                  <c:v>252.5</c:v>
                </c:pt>
                <c:pt idx="24">
                  <c:v>35.31468531468531</c:v>
                </c:pt>
                <c:pt idx="25">
                  <c:v>16.081778230685945</c:v>
                </c:pt>
                <c:pt idx="26">
                  <c:v>0</c:v>
                </c:pt>
                <c:pt idx="27">
                  <c:v>55.2</c:v>
                </c:pt>
                <c:pt idx="29">
                  <c:v>3.515699636965799</c:v>
                </c:pt>
                <c:pt idx="30">
                  <c:v>1010.6000000000001</c:v>
                </c:pt>
                <c:pt idx="31">
                  <c:v>262.1</c:v>
                </c:pt>
                <c:pt idx="32">
                  <c:v>25.935088066495148</c:v>
                </c:pt>
                <c:pt idx="33">
                  <c:v>16.693204254506085</c:v>
                </c:pt>
                <c:pt idx="34">
                  <c:v>875.3999999999999</c:v>
                </c:pt>
                <c:pt idx="35">
                  <c:v>229.6</c:v>
                </c:pt>
                <c:pt idx="36">
                  <c:v>26.22801005254741</c:v>
                </c:pt>
                <c:pt idx="37">
                  <c:v>0</c:v>
                </c:pt>
                <c:pt idx="38">
                  <c:v>14.623272403031654</c:v>
                </c:pt>
                <c:pt idx="39">
                  <c:v>135.20000000000002</c:v>
                </c:pt>
                <c:pt idx="40">
                  <c:v>25.799999999999997</c:v>
                </c:pt>
                <c:pt idx="41">
                  <c:v>19.082840236686387</c:v>
                </c:pt>
                <c:pt idx="42">
                  <c:v>1.6432074390166231</c:v>
                </c:pt>
                <c:pt idx="43">
                  <c:v>0</c:v>
                </c:pt>
                <c:pt idx="44">
                  <c:v>6.1000000000000005</c:v>
                </c:pt>
                <c:pt idx="46">
                  <c:v>266.1</c:v>
                </c:pt>
                <c:pt idx="47">
                  <c:v>0</c:v>
                </c:pt>
                <c:pt idx="48">
                  <c:v>0</c:v>
                </c:pt>
                <c:pt idx="49">
                  <c:v>10619.9</c:v>
                </c:pt>
                <c:pt idx="50">
                  <c:v>3900.5</c:v>
                </c:pt>
                <c:pt idx="51">
                  <c:v>36.728217779828434</c:v>
                </c:pt>
                <c:pt idx="52">
                  <c:v>9942.5</c:v>
                </c:pt>
                <c:pt idx="53">
                  <c:v>3488.5000000000005</c:v>
                </c:pt>
                <c:pt idx="54">
                  <c:v>35.08674880563239</c:v>
                </c:pt>
                <c:pt idx="55">
                  <c:v>0</c:v>
                </c:pt>
                <c:pt idx="56">
                  <c:v>829.8</c:v>
                </c:pt>
                <c:pt idx="57">
                  <c:v>256.5</c:v>
                </c:pt>
                <c:pt idx="58">
                  <c:v>30.911062906724514</c:v>
                </c:pt>
                <c:pt idx="59">
                  <c:v>16.336539073944337</c:v>
                </c:pt>
                <c:pt idx="60">
                  <c:v>15654.600000000002</c:v>
                </c:pt>
                <c:pt idx="61">
                  <c:v>4664.999999999999</c:v>
                </c:pt>
                <c:pt idx="62">
                  <c:v>29.799547736767458</c:v>
                </c:pt>
                <c:pt idx="63">
                  <c:v>6531.2</c:v>
                </c:pt>
                <c:pt idx="64">
                  <c:v>2288.5</c:v>
                </c:pt>
                <c:pt idx="65">
                  <c:v>35.03950269475747</c:v>
                </c:pt>
                <c:pt idx="66">
                  <c:v>49.05680600214363</c:v>
                </c:pt>
                <c:pt idx="67">
                  <c:v>6489.2</c:v>
                </c:pt>
                <c:pt idx="68">
                  <c:v>2288.5</c:v>
                </c:pt>
                <c:pt idx="69">
                  <c:v>35.26628860260125</c:v>
                </c:pt>
                <c:pt idx="70">
                  <c:v>195.4</c:v>
                </c:pt>
                <c:pt idx="71">
                  <c:v>0</c:v>
                </c:pt>
                <c:pt idx="72">
                  <c:v>0</c:v>
                </c:pt>
                <c:pt idx="73">
                  <c:v>1362.4</c:v>
                </c:pt>
                <c:pt idx="74">
                  <c:v>325.9</c:v>
                </c:pt>
                <c:pt idx="75">
                  <c:v>23.921021726365236</c:v>
                </c:pt>
                <c:pt idx="76">
                  <c:v>6.986066452304396</c:v>
                </c:pt>
                <c:pt idx="77">
                  <c:v>5339.7</c:v>
                </c:pt>
                <c:pt idx="78">
                  <c:v>1816</c:v>
                </c:pt>
                <c:pt idx="79">
                  <c:v>34.009401277225315</c:v>
                </c:pt>
                <c:pt idx="80">
                  <c:v>38.928188638799575</c:v>
                </c:pt>
                <c:pt idx="81">
                  <c:v>3700.9999999999995</c:v>
                </c:pt>
                <c:pt idx="82">
                  <c:v>1120.8</c:v>
                </c:pt>
                <c:pt idx="83">
                  <c:v>30.283707106187517</c:v>
                </c:pt>
                <c:pt idx="84">
                  <c:v>831.6</c:v>
                </c:pt>
                <c:pt idx="85">
                  <c:v>382.6</c:v>
                </c:pt>
                <c:pt idx="86">
                  <c:v>46.00769600769601</c:v>
                </c:pt>
                <c:pt idx="87">
                  <c:v>0</c:v>
                </c:pt>
                <c:pt idx="88">
                  <c:v>805.6000000000001</c:v>
                </c:pt>
              </c:numCache>
            </c:numRef>
          </c:val>
        </c:ser>
        <c:axId val="34500530"/>
        <c:axId val="60991275"/>
      </c:barChart>
      <c:catAx>
        <c:axId val="3450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1275"/>
        <c:crosses val="autoZero"/>
        <c:auto val="1"/>
        <c:lblOffset val="100"/>
        <c:tickLblSkip val="3"/>
        <c:noMultiLvlLbl val="0"/>
      </c:catAx>
      <c:valAx>
        <c:axId val="60991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0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0075"/>
          <c:w val="0.153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0"/>
  <sheetViews>
    <sheetView tabSelected="1" view="pageBreakPreview" zoomScaleNormal="75" zoomScaleSheetLayoutView="100" zoomScalePageLayoutView="0" workbookViewId="0" topLeftCell="C10">
      <selection activeCell="L8" sqref="L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14.75390625" style="1" customWidth="1"/>
    <col min="4" max="4" width="13.25390625" style="1" customWidth="1"/>
    <col min="5" max="5" width="14.125" style="1" customWidth="1"/>
    <col min="6" max="6" width="15.25390625" style="1" customWidth="1"/>
    <col min="7" max="7" width="13.00390625" style="1" customWidth="1"/>
    <col min="8" max="12" width="13.375" style="1" customWidth="1"/>
    <col min="13" max="13" width="13.75390625" style="1" customWidth="1"/>
    <col min="14" max="14" width="13.625" style="1" customWidth="1"/>
    <col min="15" max="16" width="13.00390625" style="1" customWidth="1"/>
    <col min="17" max="17" width="10.125" style="1" customWidth="1"/>
    <col min="18" max="18" width="12.125" style="1" customWidth="1"/>
    <col min="19" max="19" width="11.75390625" style="1" customWidth="1"/>
    <col min="20" max="20" width="13.00390625" style="1" customWidth="1"/>
    <col min="21" max="21" width="13.75390625" style="1" customWidth="1"/>
    <col min="22" max="23" width="13.875" style="1" customWidth="1"/>
    <col min="24" max="25" width="13.00390625" style="1" customWidth="1"/>
    <col min="26" max="27" width="14.75390625" style="1" customWidth="1"/>
    <col min="28" max="28" width="10.00390625" style="1" customWidth="1"/>
    <col min="29" max="31" width="10.875" style="1" customWidth="1"/>
    <col min="32" max="33" width="14.75390625" style="1" customWidth="1"/>
    <col min="34" max="36" width="14.875" style="1" customWidth="1"/>
    <col min="37" max="37" width="13.00390625" style="1" customWidth="1"/>
    <col min="38" max="38" width="11.00390625" style="1" customWidth="1"/>
    <col min="39" max="39" width="0.2421875" style="1" customWidth="1"/>
    <col min="40" max="40" width="12.375" style="1" hidden="1" customWidth="1"/>
    <col min="41" max="41" width="15.125" style="1" hidden="1" customWidth="1"/>
    <col min="42" max="42" width="15.125" style="1" customWidth="1"/>
    <col min="43" max="43" width="12.25390625" style="1" customWidth="1"/>
    <col min="44" max="44" width="10.875" style="1" customWidth="1"/>
    <col min="45" max="45" width="12.875" style="1" customWidth="1"/>
    <col min="46" max="46" width="8.375" style="1" hidden="1" customWidth="1"/>
    <col min="47" max="47" width="9.375" style="1" hidden="1" customWidth="1"/>
    <col min="48" max="48" width="9.25390625" style="1" hidden="1" customWidth="1"/>
    <col min="49" max="49" width="11.25390625" style="1" customWidth="1"/>
    <col min="50" max="50" width="7.875" style="1" customWidth="1"/>
    <col min="51" max="51" width="10.75390625" style="1" customWidth="1"/>
    <col min="52" max="52" width="9.25390625" style="1" customWidth="1"/>
    <col min="53" max="54" width="10.625" style="1" customWidth="1"/>
    <col min="55" max="55" width="9.25390625" style="1" customWidth="1"/>
    <col min="56" max="56" width="10.75390625" style="1" customWidth="1"/>
    <col min="57" max="57" width="12.75390625" style="1" customWidth="1"/>
    <col min="58" max="58" width="11.25390625" style="1" customWidth="1"/>
    <col min="59" max="59" width="14.25390625" style="1" customWidth="1"/>
    <col min="60" max="61" width="13.25390625" style="1" customWidth="1"/>
    <col min="62" max="62" width="0.12890625" style="1" customWidth="1"/>
    <col min="63" max="63" width="9.125" style="1" hidden="1" customWidth="1"/>
    <col min="64" max="64" width="13.25390625" style="1" hidden="1" customWidth="1"/>
    <col min="65" max="65" width="12.625" style="1" customWidth="1"/>
    <col min="66" max="66" width="12.25390625" style="1" customWidth="1"/>
    <col min="67" max="68" width="13.00390625" style="1" customWidth="1"/>
    <col min="69" max="69" width="13.875" style="1" customWidth="1"/>
    <col min="70" max="70" width="13.625" style="1" customWidth="1"/>
    <col min="71" max="83" width="12.75390625" style="1" customWidth="1"/>
    <col min="84" max="85" width="14.375" style="1" customWidth="1"/>
    <col min="86" max="93" width="13.375" style="1" customWidth="1"/>
    <col min="94" max="94" width="12.875" style="1" customWidth="1"/>
    <col min="95" max="95" width="10.00390625" style="1" bestFit="1" customWidth="1"/>
    <col min="96" max="98" width="11.125" style="1" customWidth="1"/>
    <col min="99" max="16384" width="9.125" style="1" customWidth="1"/>
  </cols>
  <sheetData>
    <row r="1" spans="1:10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9"/>
      <c r="R1" s="99"/>
      <c r="S1" s="99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spans="1:100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9"/>
      <c r="R2" s="99"/>
      <c r="S2" s="9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</row>
    <row r="3" spans="1:100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</row>
    <row r="4" spans="1:100" ht="12.75">
      <c r="A4" s="5"/>
      <c r="B4" s="5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5"/>
      <c r="Q4" s="45"/>
      <c r="R4" s="45"/>
      <c r="S4" s="4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00" ht="15" customHeight="1">
      <c r="A5" s="8"/>
      <c r="B5" s="8"/>
      <c r="C5" s="51" t="s">
        <v>54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4"/>
      <c r="R5" s="44"/>
      <c r="S5" s="4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ht="12.75" customHeight="1">
      <c r="A6" s="8"/>
      <c r="B6" s="8"/>
      <c r="C6" s="8"/>
      <c r="D6" s="55" t="s">
        <v>41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s="2" customFormat="1" ht="12.75" customHeight="1">
      <c r="A8" s="101" t="s">
        <v>35</v>
      </c>
      <c r="B8" s="101"/>
      <c r="C8" s="96" t="s">
        <v>1</v>
      </c>
      <c r="D8" s="96"/>
      <c r="E8" s="96"/>
      <c r="F8" s="9" t="s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3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43"/>
      <c r="BQ8" s="64" t="s">
        <v>3</v>
      </c>
      <c r="BR8" s="65"/>
      <c r="BS8" s="66"/>
      <c r="BT8" s="93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76"/>
      <c r="CS8" s="77"/>
      <c r="CT8" s="91"/>
      <c r="CU8" s="11"/>
      <c r="CV8" s="11"/>
    </row>
    <row r="9" spans="1:100" s="2" customFormat="1" ht="12.75" customHeight="1">
      <c r="A9" s="101"/>
      <c r="B9" s="101"/>
      <c r="C9" s="96"/>
      <c r="D9" s="96"/>
      <c r="E9" s="97"/>
      <c r="F9" s="74" t="s">
        <v>4</v>
      </c>
      <c r="G9" s="75"/>
      <c r="H9" s="75"/>
      <c r="I9" s="37" t="s">
        <v>2</v>
      </c>
      <c r="J9" s="36"/>
      <c r="K9" s="36"/>
      <c r="L9" s="3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2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  <c r="BD9" s="74" t="s">
        <v>6</v>
      </c>
      <c r="BE9" s="75"/>
      <c r="BF9" s="75"/>
      <c r="BG9" s="76" t="s">
        <v>5</v>
      </c>
      <c r="BH9" s="77"/>
      <c r="BI9" s="77"/>
      <c r="BJ9" s="77"/>
      <c r="BK9" s="77"/>
      <c r="BL9" s="77"/>
      <c r="BM9" s="74" t="s">
        <v>7</v>
      </c>
      <c r="BN9" s="75"/>
      <c r="BO9" s="75"/>
      <c r="BP9" s="58" t="s">
        <v>50</v>
      </c>
      <c r="BQ9" s="55"/>
      <c r="BR9" s="67"/>
      <c r="BS9" s="68"/>
      <c r="BT9" s="33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90"/>
      <c r="CS9" s="87"/>
      <c r="CT9" s="88"/>
      <c r="CU9" s="11"/>
      <c r="CV9" s="11"/>
    </row>
    <row r="10" spans="1:100" s="2" customFormat="1" ht="25.5" customHeight="1">
      <c r="A10" s="53"/>
      <c r="B10" s="53"/>
      <c r="C10" s="96"/>
      <c r="D10" s="96"/>
      <c r="E10" s="97"/>
      <c r="F10" s="61"/>
      <c r="G10" s="47"/>
      <c r="H10" s="47"/>
      <c r="I10" s="61" t="s">
        <v>45</v>
      </c>
      <c r="J10" s="47"/>
      <c r="K10" s="48"/>
      <c r="L10" s="41"/>
      <c r="M10" s="38" t="s">
        <v>5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5"/>
      <c r="AB10" s="35"/>
      <c r="AC10" s="35"/>
      <c r="AD10" s="35"/>
      <c r="AE10" s="35"/>
      <c r="AF10" s="61" t="s">
        <v>46</v>
      </c>
      <c r="AG10" s="47"/>
      <c r="AH10" s="48"/>
      <c r="AI10" s="58" t="s">
        <v>50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5"/>
      <c r="AX10" s="35"/>
      <c r="AY10" s="35"/>
      <c r="AZ10" s="35"/>
      <c r="BA10" s="35"/>
      <c r="BB10" s="35"/>
      <c r="BC10" s="35"/>
      <c r="BD10" s="61"/>
      <c r="BE10" s="47"/>
      <c r="BF10" s="47"/>
      <c r="BG10" s="78"/>
      <c r="BH10" s="79"/>
      <c r="BI10" s="79"/>
      <c r="BJ10" s="79"/>
      <c r="BK10" s="79"/>
      <c r="BL10" s="79"/>
      <c r="BM10" s="61"/>
      <c r="BN10" s="47"/>
      <c r="BO10" s="47"/>
      <c r="BP10" s="59"/>
      <c r="BQ10" s="69"/>
      <c r="BR10" s="70"/>
      <c r="BS10" s="71"/>
      <c r="BT10" s="93" t="s">
        <v>5</v>
      </c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0"/>
      <c r="CS10" s="87"/>
      <c r="CT10" s="88"/>
      <c r="CU10" s="11"/>
      <c r="CV10" s="11"/>
    </row>
    <row r="11" spans="1:100" s="2" customFormat="1" ht="32.25" customHeight="1">
      <c r="A11" s="53"/>
      <c r="B11" s="53"/>
      <c r="C11" s="96"/>
      <c r="D11" s="96"/>
      <c r="E11" s="97"/>
      <c r="F11" s="61"/>
      <c r="G11" s="47"/>
      <c r="H11" s="47"/>
      <c r="I11" s="61"/>
      <c r="J11" s="47"/>
      <c r="K11" s="48"/>
      <c r="L11" s="56" t="s">
        <v>50</v>
      </c>
      <c r="M11" s="52" t="s">
        <v>8</v>
      </c>
      <c r="N11" s="53"/>
      <c r="O11" s="53"/>
      <c r="P11" s="56" t="s">
        <v>50</v>
      </c>
      <c r="Q11" s="53" t="s">
        <v>9</v>
      </c>
      <c r="R11" s="53"/>
      <c r="S11" s="53"/>
      <c r="T11" s="53" t="s">
        <v>10</v>
      </c>
      <c r="U11" s="53"/>
      <c r="V11" s="53"/>
      <c r="W11" s="56" t="s">
        <v>50</v>
      </c>
      <c r="X11" s="53" t="s">
        <v>11</v>
      </c>
      <c r="Y11" s="53"/>
      <c r="Z11" s="53"/>
      <c r="AA11" s="56" t="s">
        <v>50</v>
      </c>
      <c r="AB11" s="53" t="s">
        <v>47</v>
      </c>
      <c r="AC11" s="53"/>
      <c r="AD11" s="53"/>
      <c r="AE11" s="56" t="s">
        <v>50</v>
      </c>
      <c r="AF11" s="61"/>
      <c r="AG11" s="47"/>
      <c r="AH11" s="48"/>
      <c r="AI11" s="59"/>
      <c r="AJ11" s="52" t="s">
        <v>12</v>
      </c>
      <c r="AK11" s="53"/>
      <c r="AL11" s="53"/>
      <c r="AM11" s="53" t="s">
        <v>13</v>
      </c>
      <c r="AN11" s="53"/>
      <c r="AO11" s="53"/>
      <c r="AP11" s="56" t="s">
        <v>50</v>
      </c>
      <c r="AQ11" s="53" t="s">
        <v>14</v>
      </c>
      <c r="AR11" s="53"/>
      <c r="AS11" s="53"/>
      <c r="AT11" s="53" t="s">
        <v>15</v>
      </c>
      <c r="AU11" s="53"/>
      <c r="AV11" s="92"/>
      <c r="AW11" s="56" t="s">
        <v>50</v>
      </c>
      <c r="AX11" s="53" t="s">
        <v>48</v>
      </c>
      <c r="AY11" s="53"/>
      <c r="AZ11" s="53"/>
      <c r="BA11" s="53" t="s">
        <v>49</v>
      </c>
      <c r="BB11" s="53"/>
      <c r="BC11" s="53"/>
      <c r="BD11" s="61"/>
      <c r="BE11" s="47"/>
      <c r="BF11" s="48"/>
      <c r="BG11" s="87" t="s">
        <v>42</v>
      </c>
      <c r="BH11" s="87"/>
      <c r="BI11" s="88"/>
      <c r="BJ11" s="90" t="s">
        <v>43</v>
      </c>
      <c r="BK11" s="87"/>
      <c r="BL11" s="87"/>
      <c r="BM11" s="61"/>
      <c r="BN11" s="47"/>
      <c r="BO11" s="47"/>
      <c r="BP11" s="59"/>
      <c r="BQ11" s="69"/>
      <c r="BR11" s="70"/>
      <c r="BS11" s="71"/>
      <c r="BT11" s="80" t="s">
        <v>36</v>
      </c>
      <c r="BU11" s="81"/>
      <c r="BV11" s="82"/>
      <c r="BW11" s="56" t="s">
        <v>50</v>
      </c>
      <c r="BX11" s="86" t="s">
        <v>2</v>
      </c>
      <c r="BY11" s="86"/>
      <c r="BZ11" s="86"/>
      <c r="CA11" s="80" t="s">
        <v>37</v>
      </c>
      <c r="CB11" s="81"/>
      <c r="CC11" s="82"/>
      <c r="CD11" s="80" t="s">
        <v>38</v>
      </c>
      <c r="CE11" s="81"/>
      <c r="CF11" s="82"/>
      <c r="CG11" s="56" t="s">
        <v>50</v>
      </c>
      <c r="CH11" s="100" t="s">
        <v>16</v>
      </c>
      <c r="CI11" s="95"/>
      <c r="CJ11" s="95"/>
      <c r="CK11" s="56" t="s">
        <v>50</v>
      </c>
      <c r="CL11" s="95" t="s">
        <v>17</v>
      </c>
      <c r="CM11" s="95"/>
      <c r="CN11" s="95"/>
      <c r="CO11" s="95" t="s">
        <v>17</v>
      </c>
      <c r="CP11" s="95"/>
      <c r="CQ11" s="98"/>
      <c r="CR11" s="76" t="s">
        <v>40</v>
      </c>
      <c r="CS11" s="77"/>
      <c r="CT11" s="91"/>
      <c r="CU11" s="11"/>
      <c r="CV11" s="11"/>
    </row>
    <row r="12" spans="1:100" s="2" customFormat="1" ht="84.75" customHeight="1">
      <c r="A12" s="53"/>
      <c r="B12" s="53"/>
      <c r="C12" s="96"/>
      <c r="D12" s="96"/>
      <c r="E12" s="97"/>
      <c r="F12" s="49"/>
      <c r="G12" s="62"/>
      <c r="H12" s="62"/>
      <c r="I12" s="49"/>
      <c r="J12" s="62"/>
      <c r="K12" s="63"/>
      <c r="L12" s="57"/>
      <c r="M12" s="52"/>
      <c r="N12" s="53"/>
      <c r="O12" s="53"/>
      <c r="P12" s="57"/>
      <c r="Q12" s="53"/>
      <c r="R12" s="53"/>
      <c r="S12" s="53"/>
      <c r="T12" s="53"/>
      <c r="U12" s="53"/>
      <c r="V12" s="53"/>
      <c r="W12" s="57"/>
      <c r="X12" s="53"/>
      <c r="Y12" s="53"/>
      <c r="Z12" s="53"/>
      <c r="AA12" s="57"/>
      <c r="AB12" s="53"/>
      <c r="AC12" s="53"/>
      <c r="AD12" s="53"/>
      <c r="AE12" s="57"/>
      <c r="AF12" s="49"/>
      <c r="AG12" s="62"/>
      <c r="AH12" s="63"/>
      <c r="AI12" s="60"/>
      <c r="AJ12" s="52"/>
      <c r="AK12" s="53"/>
      <c r="AL12" s="53"/>
      <c r="AM12" s="53"/>
      <c r="AN12" s="53"/>
      <c r="AO12" s="53"/>
      <c r="AP12" s="57"/>
      <c r="AQ12" s="53"/>
      <c r="AR12" s="53"/>
      <c r="AS12" s="53"/>
      <c r="AT12" s="53"/>
      <c r="AU12" s="53"/>
      <c r="AV12" s="92"/>
      <c r="AW12" s="57"/>
      <c r="AX12" s="53"/>
      <c r="AY12" s="53"/>
      <c r="AZ12" s="53"/>
      <c r="BA12" s="53"/>
      <c r="BB12" s="53"/>
      <c r="BC12" s="53"/>
      <c r="BD12" s="49"/>
      <c r="BE12" s="62"/>
      <c r="BF12" s="63"/>
      <c r="BG12" s="79"/>
      <c r="BH12" s="79"/>
      <c r="BI12" s="89"/>
      <c r="BJ12" s="78"/>
      <c r="BK12" s="79"/>
      <c r="BL12" s="79"/>
      <c r="BM12" s="49"/>
      <c r="BN12" s="62"/>
      <c r="BO12" s="62"/>
      <c r="BP12" s="60"/>
      <c r="BQ12" s="72"/>
      <c r="BR12" s="72"/>
      <c r="BS12" s="73"/>
      <c r="BT12" s="83"/>
      <c r="BU12" s="84"/>
      <c r="BV12" s="85"/>
      <c r="BW12" s="57"/>
      <c r="BX12" s="86" t="s">
        <v>39</v>
      </c>
      <c r="BY12" s="86"/>
      <c r="BZ12" s="86"/>
      <c r="CA12" s="83"/>
      <c r="CB12" s="84"/>
      <c r="CC12" s="85"/>
      <c r="CD12" s="83"/>
      <c r="CE12" s="84"/>
      <c r="CF12" s="85"/>
      <c r="CG12" s="57"/>
      <c r="CH12" s="52"/>
      <c r="CI12" s="53"/>
      <c r="CJ12" s="53"/>
      <c r="CK12" s="57"/>
      <c r="CL12" s="53" t="s">
        <v>18</v>
      </c>
      <c r="CM12" s="53"/>
      <c r="CN12" s="53"/>
      <c r="CO12" s="53" t="s">
        <v>19</v>
      </c>
      <c r="CP12" s="53"/>
      <c r="CQ12" s="92"/>
      <c r="CR12" s="90"/>
      <c r="CS12" s="87"/>
      <c r="CT12" s="88"/>
      <c r="CU12" s="11"/>
      <c r="CV12" s="11"/>
    </row>
    <row r="13" spans="1:100" s="2" customFormat="1" ht="40.5" customHeight="1">
      <c r="A13" s="53"/>
      <c r="B13" s="53"/>
      <c r="C13" s="12" t="s">
        <v>53</v>
      </c>
      <c r="D13" s="12" t="s">
        <v>52</v>
      </c>
      <c r="E13" s="12" t="s">
        <v>22</v>
      </c>
      <c r="F13" s="12" t="s">
        <v>53</v>
      </c>
      <c r="G13" s="12" t="s">
        <v>52</v>
      </c>
      <c r="H13" s="14" t="s">
        <v>22</v>
      </c>
      <c r="I13" s="12" t="s">
        <v>53</v>
      </c>
      <c r="J13" s="12" t="s">
        <v>52</v>
      </c>
      <c r="K13" s="14" t="s">
        <v>22</v>
      </c>
      <c r="L13" s="12" t="s">
        <v>51</v>
      </c>
      <c r="M13" s="12" t="s">
        <v>53</v>
      </c>
      <c r="N13" s="12" t="s">
        <v>52</v>
      </c>
      <c r="O13" s="12" t="s">
        <v>22</v>
      </c>
      <c r="P13" s="12" t="s">
        <v>51</v>
      </c>
      <c r="Q13" s="12" t="s">
        <v>53</v>
      </c>
      <c r="R13" s="12" t="s">
        <v>52</v>
      </c>
      <c r="S13" s="12" t="s">
        <v>22</v>
      </c>
      <c r="T13" s="12" t="s">
        <v>53</v>
      </c>
      <c r="U13" s="12" t="s">
        <v>52</v>
      </c>
      <c r="V13" s="12" t="s">
        <v>22</v>
      </c>
      <c r="W13" s="12" t="s">
        <v>51</v>
      </c>
      <c r="X13" s="12" t="s">
        <v>53</v>
      </c>
      <c r="Y13" s="12" t="s">
        <v>52</v>
      </c>
      <c r="Z13" s="12" t="s">
        <v>22</v>
      </c>
      <c r="AA13" s="12" t="s">
        <v>51</v>
      </c>
      <c r="AB13" s="12" t="s">
        <v>53</v>
      </c>
      <c r="AC13" s="12" t="s">
        <v>52</v>
      </c>
      <c r="AD13" s="12" t="s">
        <v>22</v>
      </c>
      <c r="AE13" s="12" t="s">
        <v>51</v>
      </c>
      <c r="AF13" s="12" t="s">
        <v>20</v>
      </c>
      <c r="AG13" s="12" t="s">
        <v>21</v>
      </c>
      <c r="AH13" s="12" t="s">
        <v>22</v>
      </c>
      <c r="AI13" s="12" t="s">
        <v>51</v>
      </c>
      <c r="AJ13" s="12" t="s">
        <v>53</v>
      </c>
      <c r="AK13" s="12" t="s">
        <v>52</v>
      </c>
      <c r="AL13" s="12" t="s">
        <v>22</v>
      </c>
      <c r="AM13" s="12" t="s">
        <v>20</v>
      </c>
      <c r="AN13" s="12" t="s">
        <v>21</v>
      </c>
      <c r="AO13" s="12" t="s">
        <v>22</v>
      </c>
      <c r="AP13" s="12" t="s">
        <v>51</v>
      </c>
      <c r="AQ13" s="12" t="s">
        <v>53</v>
      </c>
      <c r="AR13" s="12" t="s">
        <v>52</v>
      </c>
      <c r="AS13" s="12" t="s">
        <v>22</v>
      </c>
      <c r="AT13" s="12" t="s">
        <v>20</v>
      </c>
      <c r="AU13" s="12" t="s">
        <v>21</v>
      </c>
      <c r="AV13" s="12" t="s">
        <v>22</v>
      </c>
      <c r="AW13" s="12" t="s">
        <v>51</v>
      </c>
      <c r="AX13" s="12" t="s">
        <v>53</v>
      </c>
      <c r="AY13" s="12" t="s">
        <v>52</v>
      </c>
      <c r="AZ13" s="12" t="s">
        <v>22</v>
      </c>
      <c r="BA13" s="12" t="s">
        <v>53</v>
      </c>
      <c r="BB13" s="12" t="s">
        <v>52</v>
      </c>
      <c r="BC13" s="12" t="s">
        <v>22</v>
      </c>
      <c r="BD13" s="14" t="s">
        <v>20</v>
      </c>
      <c r="BE13" s="14" t="s">
        <v>21</v>
      </c>
      <c r="BF13" s="14" t="s">
        <v>22</v>
      </c>
      <c r="BG13" s="12" t="s">
        <v>20</v>
      </c>
      <c r="BH13" s="12" t="s">
        <v>21</v>
      </c>
      <c r="BI13" s="12" t="s">
        <v>22</v>
      </c>
      <c r="BJ13" s="12" t="s">
        <v>20</v>
      </c>
      <c r="BK13" s="12" t="s">
        <v>21</v>
      </c>
      <c r="BL13" s="12" t="s">
        <v>22</v>
      </c>
      <c r="BM13" s="14" t="s">
        <v>20</v>
      </c>
      <c r="BN13" s="14" t="s">
        <v>21</v>
      </c>
      <c r="BO13" s="14" t="s">
        <v>22</v>
      </c>
      <c r="BP13" s="14" t="s">
        <v>51</v>
      </c>
      <c r="BQ13" s="12" t="s">
        <v>20</v>
      </c>
      <c r="BR13" s="12" t="s">
        <v>21</v>
      </c>
      <c r="BS13" s="12" t="s">
        <v>22</v>
      </c>
      <c r="BT13" s="12" t="s">
        <v>20</v>
      </c>
      <c r="BU13" s="12" t="s">
        <v>21</v>
      </c>
      <c r="BV13" s="12" t="s">
        <v>22</v>
      </c>
      <c r="BW13" s="14" t="s">
        <v>51</v>
      </c>
      <c r="BX13" s="12" t="s">
        <v>20</v>
      </c>
      <c r="BY13" s="12" t="s">
        <v>21</v>
      </c>
      <c r="BZ13" s="12" t="s">
        <v>22</v>
      </c>
      <c r="CA13" s="12" t="s">
        <v>20</v>
      </c>
      <c r="CB13" s="12" t="s">
        <v>21</v>
      </c>
      <c r="CC13" s="12" t="s">
        <v>22</v>
      </c>
      <c r="CD13" s="12" t="s">
        <v>20</v>
      </c>
      <c r="CE13" s="12" t="s">
        <v>21</v>
      </c>
      <c r="CF13" s="12" t="s">
        <v>22</v>
      </c>
      <c r="CG13" s="14" t="s">
        <v>51</v>
      </c>
      <c r="CH13" s="12" t="s">
        <v>20</v>
      </c>
      <c r="CI13" s="12" t="s">
        <v>21</v>
      </c>
      <c r="CJ13" s="12" t="s">
        <v>22</v>
      </c>
      <c r="CK13" s="14" t="s">
        <v>51</v>
      </c>
      <c r="CL13" s="12" t="s">
        <v>20</v>
      </c>
      <c r="CM13" s="12" t="s">
        <v>21</v>
      </c>
      <c r="CN13" s="12" t="s">
        <v>22</v>
      </c>
      <c r="CO13" s="12" t="s">
        <v>20</v>
      </c>
      <c r="CP13" s="12" t="s">
        <v>21</v>
      </c>
      <c r="CQ13" s="12" t="s">
        <v>22</v>
      </c>
      <c r="CR13" s="12" t="s">
        <v>20</v>
      </c>
      <c r="CS13" s="12" t="s">
        <v>21</v>
      </c>
      <c r="CT13" s="12" t="s">
        <v>22</v>
      </c>
      <c r="CU13" s="13"/>
      <c r="CV13" s="13"/>
    </row>
    <row r="14" spans="1:100" ht="12.75" customHeight="1">
      <c r="A14" s="15">
        <v>1</v>
      </c>
      <c r="B14" s="16" t="s">
        <v>44</v>
      </c>
      <c r="C14" s="17">
        <f aca="true" t="shared" si="0" ref="C14:C24">F14+BD14+BM14</f>
        <v>1408.9</v>
      </c>
      <c r="D14" s="17">
        <f aca="true" t="shared" si="1" ref="D14:D24">G14+BE14+BN14</f>
        <v>388.5</v>
      </c>
      <c r="E14" s="17">
        <f aca="true" t="shared" si="2" ref="E14:E38">D14/C14*100</f>
        <v>27.574703669529416</v>
      </c>
      <c r="F14" s="18">
        <f>+I14+AF14+266.1</f>
        <v>703.6</v>
      </c>
      <c r="G14" s="18">
        <f>+J14+AG14</f>
        <v>156.6</v>
      </c>
      <c r="H14" s="17">
        <f aca="true" t="shared" si="3" ref="H14:H24">G14/F14*100</f>
        <v>22.256964184195564</v>
      </c>
      <c r="I14" s="17">
        <f>+M14+Q14+T14+X14+AB14</f>
        <v>182.7</v>
      </c>
      <c r="J14" s="17">
        <f>+N14+R14+U14+Y14+AC14</f>
        <v>97.2</v>
      </c>
      <c r="K14" s="17">
        <f aca="true" t="shared" si="4" ref="K14:K24">J14/I14*100</f>
        <v>53.20197044334976</v>
      </c>
      <c r="L14" s="17">
        <f aca="true" t="shared" si="5" ref="L14:L38">+J14/(G14+BN14)*100</f>
        <v>56.77570093457944</v>
      </c>
      <c r="M14" s="19">
        <v>162.7</v>
      </c>
      <c r="N14" s="18">
        <v>68.4</v>
      </c>
      <c r="O14" s="17">
        <f aca="true" t="shared" si="6" ref="O14:O24">N14/M14*100</f>
        <v>42.040565457897976</v>
      </c>
      <c r="P14" s="17">
        <f aca="true" t="shared" si="7" ref="P14:P38">+N14/(G14+BN14)*100</f>
        <v>39.95327102803739</v>
      </c>
      <c r="Q14" s="18"/>
      <c r="R14" s="18"/>
      <c r="S14" s="17"/>
      <c r="T14" s="19">
        <v>13</v>
      </c>
      <c r="U14" s="18">
        <v>2.8</v>
      </c>
      <c r="V14" s="17">
        <f aca="true" t="shared" si="8" ref="V14:V38">U14/T14*100</f>
        <v>21.538461538461537</v>
      </c>
      <c r="W14" s="17">
        <f aca="true" t="shared" si="9" ref="W14:W38">+U14/(G14+BN14)*100</f>
        <v>1.6355140186915886</v>
      </c>
      <c r="X14" s="19">
        <v>7</v>
      </c>
      <c r="Y14" s="18">
        <v>2</v>
      </c>
      <c r="Z14" s="17">
        <f aca="true" t="shared" si="10" ref="Z14:Z24">Y14/X14*100</f>
        <v>28.57142857142857</v>
      </c>
      <c r="AA14" s="17">
        <f aca="true" t="shared" si="11" ref="AA14:AA38">+Y14/(G14+BN14)*100</f>
        <v>1.1682242990654208</v>
      </c>
      <c r="AB14" s="17"/>
      <c r="AC14" s="17">
        <v>24</v>
      </c>
      <c r="AD14" s="17"/>
      <c r="AE14" s="17">
        <f aca="true" t="shared" si="12" ref="AE14:AE38">+AC14/(G14+BN14)*100</f>
        <v>14.018691588785048</v>
      </c>
      <c r="AF14" s="17">
        <f>+AJ14+AQ14+AX14</f>
        <v>254.8</v>
      </c>
      <c r="AG14" s="17">
        <f>+AK14+AR14+AY14</f>
        <v>59.4</v>
      </c>
      <c r="AH14" s="17">
        <f aca="true" t="shared" si="13" ref="AH14:AH24">AG14/AF14*100</f>
        <v>23.312401883830454</v>
      </c>
      <c r="AI14" s="17">
        <f aca="true" t="shared" si="14" ref="AI14:AI38">+AG14/(G14+BN14)*100</f>
        <v>34.69626168224299</v>
      </c>
      <c r="AJ14" s="19">
        <v>247.9</v>
      </c>
      <c r="AK14" s="18">
        <v>59.4</v>
      </c>
      <c r="AL14" s="17">
        <f aca="true" t="shared" si="15" ref="AL14:AL24">AK14/AJ14*100</f>
        <v>23.96127470754336</v>
      </c>
      <c r="AM14" s="18"/>
      <c r="AN14" s="18"/>
      <c r="AO14" s="17"/>
      <c r="AP14" s="17">
        <f aca="true" t="shared" si="16" ref="AP14:AP38">+AK14/(G14+BN14)*100</f>
        <v>34.69626168224299</v>
      </c>
      <c r="AQ14" s="19">
        <v>6.9</v>
      </c>
      <c r="AR14" s="18"/>
      <c r="AS14" s="17">
        <f aca="true" t="shared" si="17" ref="AS14:AS24">AR14/AQ14*100</f>
        <v>0</v>
      </c>
      <c r="AT14" s="18"/>
      <c r="AU14" s="18"/>
      <c r="AV14" s="17"/>
      <c r="AW14" s="17">
        <f aca="true" t="shared" si="18" ref="AW14:AW38">+AR14/(G14+BN14)*100</f>
        <v>0</v>
      </c>
      <c r="AX14" s="17"/>
      <c r="AY14" s="17"/>
      <c r="AZ14" s="17"/>
      <c r="BA14" s="17">
        <v>266.1</v>
      </c>
      <c r="BB14" s="17"/>
      <c r="BC14" s="17"/>
      <c r="BD14" s="20">
        <v>649.1</v>
      </c>
      <c r="BE14" s="18">
        <v>217.3</v>
      </c>
      <c r="BF14" s="17">
        <f aca="true" t="shared" si="19" ref="BF14:BF24">BE14/BD14*100</f>
        <v>33.4771221691573</v>
      </c>
      <c r="BG14" s="46">
        <v>612.9</v>
      </c>
      <c r="BH14" s="17">
        <v>205.1</v>
      </c>
      <c r="BI14" s="17">
        <f aca="true" t="shared" si="20" ref="BI14:BI24">BH14/BG14*100</f>
        <v>33.46386033610703</v>
      </c>
      <c r="BJ14" s="17"/>
      <c r="BK14" s="17"/>
      <c r="BL14" s="17" t="e">
        <f>BK14/BJ14*100</f>
        <v>#DIV/0!</v>
      </c>
      <c r="BM14" s="17">
        <v>56.2</v>
      </c>
      <c r="BN14" s="21">
        <v>14.6</v>
      </c>
      <c r="BO14" s="17">
        <f aca="true" t="shared" si="21" ref="BO14:BO24">BN14/BM14*100</f>
        <v>25.97864768683274</v>
      </c>
      <c r="BP14" s="17">
        <f aca="true" t="shared" si="22" ref="BP14:BP38">+BN14/(G14+BN14)*100</f>
        <v>8.52803738317757</v>
      </c>
      <c r="BQ14" s="17">
        <f>+C14</f>
        <v>1408.9</v>
      </c>
      <c r="BR14" s="21">
        <v>470</v>
      </c>
      <c r="BS14" s="17">
        <f aca="true" t="shared" si="23" ref="BS14:BS24">BR14/BQ14*100</f>
        <v>33.35935836468166</v>
      </c>
      <c r="BT14" s="17">
        <v>591.9</v>
      </c>
      <c r="BU14" s="17">
        <v>229.4</v>
      </c>
      <c r="BV14" s="17">
        <f aca="true" t="shared" si="24" ref="BV14:BV24">BU14/BT14*100</f>
        <v>38.75654671397196</v>
      </c>
      <c r="BW14" s="17">
        <v>589.9</v>
      </c>
      <c r="BX14" s="17">
        <v>589.9</v>
      </c>
      <c r="BY14" s="17">
        <v>229.4</v>
      </c>
      <c r="BZ14" s="17">
        <f aca="true" t="shared" si="25" ref="BZ14:BZ24">BY14/BX14*100</f>
        <v>38.88794710967961</v>
      </c>
      <c r="CA14" s="17">
        <v>30</v>
      </c>
      <c r="CB14" s="17"/>
      <c r="CC14" s="17"/>
      <c r="CD14" s="17">
        <v>124.2</v>
      </c>
      <c r="CE14" s="17">
        <v>32.1</v>
      </c>
      <c r="CF14" s="17">
        <f aca="true" t="shared" si="26" ref="CF14:CF24">CE14/CD14*100</f>
        <v>25.845410628019323</v>
      </c>
      <c r="CG14" s="21">
        <v>199.2</v>
      </c>
      <c r="CH14" s="22">
        <v>511.4</v>
      </c>
      <c r="CI14" s="21">
        <v>199.2</v>
      </c>
      <c r="CJ14" s="17">
        <f aca="true" t="shared" si="27" ref="CJ14:CJ24">CI14/CH14*100</f>
        <v>38.9518967540086</v>
      </c>
      <c r="CK14" s="17">
        <f aca="true" t="shared" si="28" ref="CK14:CK24">CJ14/CI14*100</f>
        <v>19.554165037152913</v>
      </c>
      <c r="CL14" s="5">
        <v>368</v>
      </c>
      <c r="CM14" s="21">
        <v>125.8</v>
      </c>
      <c r="CN14" s="17">
        <f aca="true" t="shared" si="29" ref="CN14:CN24">CM14/CL14*100</f>
        <v>34.18478260869565</v>
      </c>
      <c r="CO14" s="22">
        <v>104.6</v>
      </c>
      <c r="CP14" s="21">
        <v>67.6</v>
      </c>
      <c r="CQ14" s="17">
        <f aca="true" t="shared" si="30" ref="CQ14:CQ24">CP14/CO14*100</f>
        <v>64.62715105162525</v>
      </c>
      <c r="CR14" s="17">
        <f aca="true" t="shared" si="31" ref="CR14:CR24">+BQ14-C14</f>
        <v>0</v>
      </c>
      <c r="CS14" s="17">
        <f aca="true" t="shared" si="32" ref="CS14:CS25">+D14-BR14</f>
        <v>-81.5</v>
      </c>
      <c r="CT14" s="17"/>
      <c r="CU14" s="8"/>
      <c r="CV14" s="8"/>
    </row>
    <row r="15" spans="1:100" ht="12.75">
      <c r="A15" s="15">
        <v>2</v>
      </c>
      <c r="B15" s="23" t="s">
        <v>23</v>
      </c>
      <c r="C15" s="17">
        <f t="shared" si="0"/>
        <v>1316.7</v>
      </c>
      <c r="D15" s="17">
        <f t="shared" si="1"/>
        <v>631.2</v>
      </c>
      <c r="E15" s="17">
        <f t="shared" si="2"/>
        <v>47.93802688539531</v>
      </c>
      <c r="F15" s="18">
        <f aca="true" t="shared" si="33" ref="F15:F24">+I15+AF15</f>
        <v>165.9</v>
      </c>
      <c r="G15" s="18">
        <f aca="true" t="shared" si="34" ref="G15:G24">+J15+AG15</f>
        <v>37.1</v>
      </c>
      <c r="H15" s="17">
        <f t="shared" si="3"/>
        <v>22.362869198312236</v>
      </c>
      <c r="I15" s="17">
        <f aca="true" t="shared" si="35" ref="I15:J24">+M15+Q15+T15+X15+AB15</f>
        <v>157.1</v>
      </c>
      <c r="J15" s="17">
        <f t="shared" si="35"/>
        <v>36.2</v>
      </c>
      <c r="K15" s="17">
        <f t="shared" si="4"/>
        <v>23.042647994907707</v>
      </c>
      <c r="L15" s="17">
        <f t="shared" si="5"/>
        <v>56.38629283489097</v>
      </c>
      <c r="M15" s="19">
        <v>127.1</v>
      </c>
      <c r="N15" s="18">
        <v>31.1</v>
      </c>
      <c r="O15" s="17">
        <f t="shared" si="6"/>
        <v>24.468922108575928</v>
      </c>
      <c r="P15" s="17">
        <f t="shared" si="7"/>
        <v>48.442367601246104</v>
      </c>
      <c r="Q15" s="18"/>
      <c r="R15" s="18"/>
      <c r="S15" s="17"/>
      <c r="T15" s="19">
        <v>28</v>
      </c>
      <c r="U15" s="18">
        <v>2.6</v>
      </c>
      <c r="V15" s="17">
        <f t="shared" si="8"/>
        <v>9.285714285714286</v>
      </c>
      <c r="W15" s="17">
        <f t="shared" si="9"/>
        <v>4.049844236760125</v>
      </c>
      <c r="X15" s="19">
        <v>2</v>
      </c>
      <c r="Y15" s="18">
        <v>1.3</v>
      </c>
      <c r="Z15" s="17">
        <f t="shared" si="10"/>
        <v>65</v>
      </c>
      <c r="AA15" s="17">
        <f t="shared" si="11"/>
        <v>2.0249221183800623</v>
      </c>
      <c r="AB15" s="17"/>
      <c r="AC15" s="17">
        <v>1.2</v>
      </c>
      <c r="AD15" s="17"/>
      <c r="AE15" s="17">
        <f t="shared" si="12"/>
        <v>1.8691588785046727</v>
      </c>
      <c r="AF15" s="17">
        <f aca="true" t="shared" si="36" ref="AF15:AG24">+AJ15+AQ15+AX15</f>
        <v>8.8</v>
      </c>
      <c r="AG15" s="17">
        <f t="shared" si="36"/>
        <v>0.9</v>
      </c>
      <c r="AH15" s="17">
        <f t="shared" si="13"/>
        <v>10.227272727272727</v>
      </c>
      <c r="AI15" s="17">
        <f t="shared" si="14"/>
        <v>1.4018691588785046</v>
      </c>
      <c r="AJ15" s="19">
        <v>8.8</v>
      </c>
      <c r="AK15" s="18">
        <v>0.9</v>
      </c>
      <c r="AL15" s="17">
        <f t="shared" si="15"/>
        <v>10.227272727272727</v>
      </c>
      <c r="AM15" s="18"/>
      <c r="AN15" s="18"/>
      <c r="AO15" s="17"/>
      <c r="AP15" s="17">
        <f t="shared" si="16"/>
        <v>1.4018691588785046</v>
      </c>
      <c r="AQ15" s="19"/>
      <c r="AR15" s="18"/>
      <c r="AS15" s="17"/>
      <c r="AT15" s="18"/>
      <c r="AU15" s="18"/>
      <c r="AV15" s="17"/>
      <c r="AW15" s="17">
        <f t="shared" si="18"/>
        <v>0</v>
      </c>
      <c r="AX15" s="17"/>
      <c r="AY15" s="17"/>
      <c r="AZ15" s="17"/>
      <c r="BA15" s="17"/>
      <c r="BB15" s="17"/>
      <c r="BC15" s="17"/>
      <c r="BD15" s="24">
        <v>1101.8</v>
      </c>
      <c r="BE15" s="18">
        <v>567</v>
      </c>
      <c r="BF15" s="17">
        <f t="shared" si="19"/>
        <v>51.46124523506989</v>
      </c>
      <c r="BG15" s="46">
        <v>786.8</v>
      </c>
      <c r="BH15" s="17">
        <v>276.1</v>
      </c>
      <c r="BI15" s="17">
        <f t="shared" si="20"/>
        <v>35.09150991357398</v>
      </c>
      <c r="BJ15" s="17"/>
      <c r="BK15" s="17"/>
      <c r="BL15" s="17" t="e">
        <f aca="true" t="shared" si="37" ref="BL15:BL37">BK15/BJ15*100</f>
        <v>#DIV/0!</v>
      </c>
      <c r="BM15" s="17">
        <v>49</v>
      </c>
      <c r="BN15" s="21">
        <v>27.1</v>
      </c>
      <c r="BO15" s="17">
        <f t="shared" si="21"/>
        <v>55.3061224489796</v>
      </c>
      <c r="BP15" s="17">
        <f t="shared" si="22"/>
        <v>42.21183800623053</v>
      </c>
      <c r="BQ15" s="17">
        <f aca="true" t="shared" si="38" ref="BQ15:BQ24">+C15</f>
        <v>1316.7</v>
      </c>
      <c r="BR15" s="21">
        <v>292.2</v>
      </c>
      <c r="BS15" s="17">
        <f t="shared" si="23"/>
        <v>22.19184324447482</v>
      </c>
      <c r="BT15" s="25">
        <v>527.5</v>
      </c>
      <c r="BU15" s="17">
        <v>210.8</v>
      </c>
      <c r="BV15" s="17">
        <f t="shared" si="24"/>
        <v>39.96208530805687</v>
      </c>
      <c r="BW15" s="25">
        <v>524</v>
      </c>
      <c r="BX15" s="25">
        <v>524</v>
      </c>
      <c r="BY15" s="17">
        <v>210.8</v>
      </c>
      <c r="BZ15" s="17">
        <f t="shared" si="25"/>
        <v>40.229007633587784</v>
      </c>
      <c r="CA15" s="17"/>
      <c r="CB15" s="17"/>
      <c r="CC15" s="17"/>
      <c r="CD15" s="17">
        <v>141.5</v>
      </c>
      <c r="CE15" s="17">
        <v>20</v>
      </c>
      <c r="CF15" s="17">
        <f t="shared" si="26"/>
        <v>14.13427561837456</v>
      </c>
      <c r="CG15" s="21">
        <v>51.7</v>
      </c>
      <c r="CH15" s="22">
        <v>254</v>
      </c>
      <c r="CI15" s="21">
        <v>51.7</v>
      </c>
      <c r="CJ15" s="17">
        <f t="shared" si="27"/>
        <v>20.35433070866142</v>
      </c>
      <c r="CK15" s="17">
        <f t="shared" si="28"/>
        <v>39.37007874015748</v>
      </c>
      <c r="CL15" s="22">
        <v>223.3</v>
      </c>
      <c r="CM15" s="21">
        <v>50.2</v>
      </c>
      <c r="CN15" s="17">
        <f t="shared" si="29"/>
        <v>22.480967308553517</v>
      </c>
      <c r="CO15" s="22">
        <v>12.3</v>
      </c>
      <c r="CP15" s="21"/>
      <c r="CQ15" s="17">
        <f t="shared" si="30"/>
        <v>0</v>
      </c>
      <c r="CR15" s="17">
        <f t="shared" si="31"/>
        <v>0</v>
      </c>
      <c r="CS15" s="17">
        <f t="shared" si="32"/>
        <v>339.00000000000006</v>
      </c>
      <c r="CT15" s="17"/>
      <c r="CU15" s="8"/>
      <c r="CV15" s="8"/>
    </row>
    <row r="16" spans="1:100" ht="12.75">
      <c r="A16" s="15">
        <v>3</v>
      </c>
      <c r="B16" s="23" t="s">
        <v>24</v>
      </c>
      <c r="C16" s="17">
        <f t="shared" si="0"/>
        <v>1587.6</v>
      </c>
      <c r="D16" s="17">
        <f t="shared" si="1"/>
        <v>548.6</v>
      </c>
      <c r="E16" s="17">
        <f t="shared" si="2"/>
        <v>34.555303602922656</v>
      </c>
      <c r="F16" s="18">
        <f t="shared" si="33"/>
        <v>182.89999999999998</v>
      </c>
      <c r="G16" s="18">
        <f t="shared" si="34"/>
        <v>47.5</v>
      </c>
      <c r="H16" s="17">
        <f t="shared" si="3"/>
        <v>25.9704756697649</v>
      </c>
      <c r="I16" s="17">
        <f t="shared" si="35"/>
        <v>151.7</v>
      </c>
      <c r="J16" s="17">
        <f t="shared" si="35"/>
        <v>42.8</v>
      </c>
      <c r="K16" s="17">
        <f t="shared" si="4"/>
        <v>28.213579433091628</v>
      </c>
      <c r="L16" s="17">
        <f t="shared" si="5"/>
        <v>62.756598240469195</v>
      </c>
      <c r="M16" s="19">
        <v>119.7</v>
      </c>
      <c r="N16" s="18">
        <v>28</v>
      </c>
      <c r="O16" s="17">
        <f t="shared" si="6"/>
        <v>23.391812865497073</v>
      </c>
      <c r="P16" s="17">
        <f t="shared" si="7"/>
        <v>41.05571847507331</v>
      </c>
      <c r="Q16" s="18"/>
      <c r="R16" s="18"/>
      <c r="S16" s="17"/>
      <c r="T16" s="19">
        <v>28</v>
      </c>
      <c r="U16" s="18">
        <v>11.2</v>
      </c>
      <c r="V16" s="17">
        <f t="shared" si="8"/>
        <v>40</v>
      </c>
      <c r="W16" s="17">
        <f t="shared" si="9"/>
        <v>16.422287390029325</v>
      </c>
      <c r="X16" s="19">
        <v>4</v>
      </c>
      <c r="Y16" s="18">
        <v>2.3</v>
      </c>
      <c r="Z16" s="17">
        <f t="shared" si="10"/>
        <v>57.49999999999999</v>
      </c>
      <c r="AA16" s="17">
        <f t="shared" si="11"/>
        <v>3.3724340175953076</v>
      </c>
      <c r="AB16" s="17"/>
      <c r="AC16" s="17">
        <v>1.3</v>
      </c>
      <c r="AD16" s="17"/>
      <c r="AE16" s="17">
        <f t="shared" si="12"/>
        <v>1.906158357771261</v>
      </c>
      <c r="AF16" s="17">
        <f t="shared" si="36"/>
        <v>31.2</v>
      </c>
      <c r="AG16" s="17">
        <f t="shared" si="36"/>
        <v>4.699999999999999</v>
      </c>
      <c r="AH16" s="17">
        <f t="shared" si="13"/>
        <v>15.064102564102564</v>
      </c>
      <c r="AI16" s="17">
        <f t="shared" si="14"/>
        <v>6.891495601173019</v>
      </c>
      <c r="AJ16" s="19">
        <v>17.4</v>
      </c>
      <c r="AK16" s="18">
        <v>4.6</v>
      </c>
      <c r="AL16" s="17">
        <f t="shared" si="15"/>
        <v>26.436781609195403</v>
      </c>
      <c r="AM16" s="18"/>
      <c r="AN16" s="18"/>
      <c r="AO16" s="17"/>
      <c r="AP16" s="17">
        <f t="shared" si="16"/>
        <v>6.744868035190615</v>
      </c>
      <c r="AQ16" s="19">
        <v>13.8</v>
      </c>
      <c r="AR16" s="18"/>
      <c r="AS16" s="17">
        <f t="shared" si="17"/>
        <v>0</v>
      </c>
      <c r="AT16" s="18"/>
      <c r="AU16" s="18"/>
      <c r="AV16" s="17"/>
      <c r="AW16" s="17">
        <f t="shared" si="18"/>
        <v>0</v>
      </c>
      <c r="AX16" s="17"/>
      <c r="AY16" s="17">
        <v>0.1</v>
      </c>
      <c r="AZ16" s="17"/>
      <c r="BA16" s="17"/>
      <c r="BB16" s="17"/>
      <c r="BC16" s="17"/>
      <c r="BD16" s="24">
        <v>1371.2</v>
      </c>
      <c r="BE16" s="18">
        <v>480.4</v>
      </c>
      <c r="BF16" s="17">
        <f t="shared" si="19"/>
        <v>35.035005834305714</v>
      </c>
      <c r="BG16" s="46">
        <v>1335</v>
      </c>
      <c r="BH16" s="17">
        <v>468.3</v>
      </c>
      <c r="BI16" s="17">
        <f t="shared" si="20"/>
        <v>35.07865168539326</v>
      </c>
      <c r="BJ16" s="17"/>
      <c r="BK16" s="17"/>
      <c r="BL16" s="17" t="e">
        <f t="shared" si="37"/>
        <v>#DIV/0!</v>
      </c>
      <c r="BM16" s="17">
        <v>33.5</v>
      </c>
      <c r="BN16" s="21">
        <v>20.7</v>
      </c>
      <c r="BO16" s="17">
        <f t="shared" si="21"/>
        <v>61.7910447761194</v>
      </c>
      <c r="BP16" s="17">
        <f t="shared" si="22"/>
        <v>30.351906158357767</v>
      </c>
      <c r="BQ16" s="17">
        <f t="shared" si="38"/>
        <v>1587.6</v>
      </c>
      <c r="BR16" s="21">
        <v>464.7</v>
      </c>
      <c r="BS16" s="17">
        <f t="shared" si="23"/>
        <v>29.270597127739983</v>
      </c>
      <c r="BT16" s="25">
        <v>605.9</v>
      </c>
      <c r="BU16" s="17">
        <v>194.9</v>
      </c>
      <c r="BV16" s="17">
        <f t="shared" si="24"/>
        <v>32.16702426142928</v>
      </c>
      <c r="BW16" s="25">
        <v>602.5</v>
      </c>
      <c r="BX16" s="25">
        <v>602.5</v>
      </c>
      <c r="BY16" s="17">
        <v>194.9</v>
      </c>
      <c r="BZ16" s="17">
        <f t="shared" si="25"/>
        <v>32.34854771784232</v>
      </c>
      <c r="CA16" s="17">
        <v>15</v>
      </c>
      <c r="CB16" s="17"/>
      <c r="CC16" s="17">
        <f>CB16/CA16*100</f>
        <v>0</v>
      </c>
      <c r="CD16" s="17">
        <v>133.1</v>
      </c>
      <c r="CE16" s="17">
        <v>38.9</v>
      </c>
      <c r="CF16" s="17">
        <f t="shared" si="26"/>
        <v>29.226145755071375</v>
      </c>
      <c r="CG16" s="21">
        <v>210.6</v>
      </c>
      <c r="CH16" s="22">
        <v>630.6</v>
      </c>
      <c r="CI16" s="21">
        <v>210.6</v>
      </c>
      <c r="CJ16" s="17">
        <f t="shared" si="27"/>
        <v>33.39676498572788</v>
      </c>
      <c r="CK16" s="17">
        <f t="shared" si="28"/>
        <v>15.85791309863622</v>
      </c>
      <c r="CL16" s="22">
        <v>444.8</v>
      </c>
      <c r="CM16" s="21">
        <v>151.6</v>
      </c>
      <c r="CN16" s="17">
        <f t="shared" si="29"/>
        <v>34.08273381294964</v>
      </c>
      <c r="CO16" s="22">
        <v>122.5</v>
      </c>
      <c r="CP16" s="21">
        <v>33.7</v>
      </c>
      <c r="CQ16" s="17">
        <f t="shared" si="30"/>
        <v>27.510204081632654</v>
      </c>
      <c r="CR16" s="17">
        <f t="shared" si="31"/>
        <v>0</v>
      </c>
      <c r="CS16" s="17">
        <f t="shared" si="32"/>
        <v>83.90000000000003</v>
      </c>
      <c r="CT16" s="17"/>
      <c r="CU16" s="8"/>
      <c r="CV16" s="8"/>
    </row>
    <row r="17" spans="1:100" ht="25.5">
      <c r="A17" s="15">
        <v>4</v>
      </c>
      <c r="B17" s="23" t="s">
        <v>25</v>
      </c>
      <c r="C17" s="17">
        <f t="shared" si="0"/>
        <v>1332.1000000000001</v>
      </c>
      <c r="D17" s="17">
        <f t="shared" si="1"/>
        <v>438.4</v>
      </c>
      <c r="E17" s="17">
        <f t="shared" si="2"/>
        <v>32.910442158997064</v>
      </c>
      <c r="F17" s="18">
        <f t="shared" si="33"/>
        <v>277.90000000000003</v>
      </c>
      <c r="G17" s="18">
        <f t="shared" si="34"/>
        <v>77.2</v>
      </c>
      <c r="H17" s="17">
        <f t="shared" si="3"/>
        <v>27.779776898164805</v>
      </c>
      <c r="I17" s="17">
        <f t="shared" si="35"/>
        <v>251.8</v>
      </c>
      <c r="J17" s="17">
        <f t="shared" si="35"/>
        <v>64.9</v>
      </c>
      <c r="K17" s="17">
        <f t="shared" si="4"/>
        <v>25.77442414614774</v>
      </c>
      <c r="L17" s="17">
        <f t="shared" si="5"/>
        <v>77.7245508982036</v>
      </c>
      <c r="M17" s="19">
        <v>235.8</v>
      </c>
      <c r="N17" s="18">
        <v>61.4</v>
      </c>
      <c r="O17" s="17">
        <f t="shared" si="6"/>
        <v>26.03901611535199</v>
      </c>
      <c r="P17" s="17">
        <f t="shared" si="7"/>
        <v>73.53293413173652</v>
      </c>
      <c r="Q17" s="18"/>
      <c r="R17" s="18"/>
      <c r="S17" s="17"/>
      <c r="T17" s="19">
        <v>13</v>
      </c>
      <c r="U17" s="18">
        <v>2.6</v>
      </c>
      <c r="V17" s="17">
        <f t="shared" si="8"/>
        <v>20</v>
      </c>
      <c r="W17" s="17">
        <f t="shared" si="9"/>
        <v>3.1137724550898205</v>
      </c>
      <c r="X17" s="19">
        <v>3</v>
      </c>
      <c r="Y17" s="18">
        <v>0.9</v>
      </c>
      <c r="Z17" s="17">
        <f t="shared" si="10"/>
        <v>30</v>
      </c>
      <c r="AA17" s="17">
        <f t="shared" si="11"/>
        <v>1.0778443113772456</v>
      </c>
      <c r="AB17" s="17"/>
      <c r="AC17" s="17"/>
      <c r="AD17" s="17"/>
      <c r="AE17" s="17">
        <f t="shared" si="12"/>
        <v>0</v>
      </c>
      <c r="AF17" s="17">
        <f t="shared" si="36"/>
        <v>26.1</v>
      </c>
      <c r="AG17" s="17">
        <f t="shared" si="36"/>
        <v>12.3</v>
      </c>
      <c r="AH17" s="17">
        <f t="shared" si="13"/>
        <v>47.12643678160919</v>
      </c>
      <c r="AI17" s="17">
        <f t="shared" si="14"/>
        <v>14.73053892215569</v>
      </c>
      <c r="AJ17" s="19">
        <v>23.5</v>
      </c>
      <c r="AK17" s="18">
        <v>10.9</v>
      </c>
      <c r="AL17" s="17">
        <f t="shared" si="15"/>
        <v>46.38297872340426</v>
      </c>
      <c r="AM17" s="18"/>
      <c r="AN17" s="18"/>
      <c r="AO17" s="17"/>
      <c r="AP17" s="17">
        <f t="shared" si="16"/>
        <v>13.053892215568863</v>
      </c>
      <c r="AQ17" s="19">
        <v>2.6</v>
      </c>
      <c r="AR17" s="18">
        <v>1.4</v>
      </c>
      <c r="AS17" s="17">
        <f t="shared" si="17"/>
        <v>53.84615384615385</v>
      </c>
      <c r="AT17" s="18"/>
      <c r="AU17" s="18"/>
      <c r="AV17" s="17"/>
      <c r="AW17" s="17">
        <f t="shared" si="18"/>
        <v>1.6766467065868262</v>
      </c>
      <c r="AX17" s="17"/>
      <c r="AY17" s="17"/>
      <c r="AZ17" s="17"/>
      <c r="BA17" s="17"/>
      <c r="BB17" s="17"/>
      <c r="BC17" s="17"/>
      <c r="BD17" s="24">
        <v>1013.2</v>
      </c>
      <c r="BE17" s="18">
        <v>354.9</v>
      </c>
      <c r="BF17" s="17">
        <f t="shared" si="19"/>
        <v>35.02763521515988</v>
      </c>
      <c r="BG17" s="46">
        <v>977</v>
      </c>
      <c r="BH17" s="17">
        <v>342.8</v>
      </c>
      <c r="BI17" s="17">
        <f t="shared" si="20"/>
        <v>35.087001023541454</v>
      </c>
      <c r="BJ17" s="17"/>
      <c r="BK17" s="17"/>
      <c r="BL17" s="17" t="e">
        <f t="shared" si="37"/>
        <v>#DIV/0!</v>
      </c>
      <c r="BM17" s="17">
        <v>41</v>
      </c>
      <c r="BN17" s="21">
        <v>6.3</v>
      </c>
      <c r="BO17" s="17">
        <f t="shared" si="21"/>
        <v>15.365853658536585</v>
      </c>
      <c r="BP17" s="17">
        <f t="shared" si="22"/>
        <v>7.544910179640718</v>
      </c>
      <c r="BQ17" s="17">
        <f t="shared" si="38"/>
        <v>1332.1000000000001</v>
      </c>
      <c r="BR17" s="21">
        <v>449.4</v>
      </c>
      <c r="BS17" s="17">
        <f t="shared" si="23"/>
        <v>33.736205990541244</v>
      </c>
      <c r="BT17" s="25">
        <v>651.7</v>
      </c>
      <c r="BU17" s="17">
        <v>247.3</v>
      </c>
      <c r="BV17" s="17">
        <f t="shared" si="24"/>
        <v>37.946908086542884</v>
      </c>
      <c r="BW17" s="25">
        <v>649.7</v>
      </c>
      <c r="BX17" s="25">
        <v>649.7</v>
      </c>
      <c r="BY17" s="17">
        <v>247.3</v>
      </c>
      <c r="BZ17" s="17">
        <f t="shared" si="25"/>
        <v>38.06372171771587</v>
      </c>
      <c r="CA17" s="17">
        <v>15</v>
      </c>
      <c r="CB17" s="17"/>
      <c r="CC17" s="17">
        <f>CB17/CA17*100</f>
        <v>0</v>
      </c>
      <c r="CD17" s="17">
        <v>70</v>
      </c>
      <c r="CE17" s="17">
        <v>21.3</v>
      </c>
      <c r="CF17" s="17">
        <f t="shared" si="26"/>
        <v>30.428571428571427</v>
      </c>
      <c r="CG17" s="21">
        <v>170.8</v>
      </c>
      <c r="CH17" s="22">
        <v>447.3</v>
      </c>
      <c r="CI17" s="21">
        <v>170.8</v>
      </c>
      <c r="CJ17" s="17">
        <f t="shared" si="27"/>
        <v>38.18466353677621</v>
      </c>
      <c r="CK17" s="17">
        <f t="shared" si="28"/>
        <v>22.3563603845294</v>
      </c>
      <c r="CL17" s="22">
        <v>322.6</v>
      </c>
      <c r="CM17" s="21">
        <v>121.7</v>
      </c>
      <c r="CN17" s="17">
        <f t="shared" si="29"/>
        <v>37.72473651580905</v>
      </c>
      <c r="CO17" s="22">
        <v>31.6</v>
      </c>
      <c r="CP17" s="21">
        <v>8.2</v>
      </c>
      <c r="CQ17" s="17">
        <f t="shared" si="30"/>
        <v>25.949367088607588</v>
      </c>
      <c r="CR17" s="17">
        <f t="shared" si="31"/>
        <v>0</v>
      </c>
      <c r="CS17" s="17">
        <f t="shared" si="32"/>
        <v>-11</v>
      </c>
      <c r="CT17" s="17"/>
      <c r="CU17" s="8"/>
      <c r="CV17" s="8"/>
    </row>
    <row r="18" spans="1:100" ht="25.5">
      <c r="A18" s="15">
        <v>5</v>
      </c>
      <c r="B18" s="23" t="s">
        <v>26</v>
      </c>
      <c r="C18" s="17">
        <f t="shared" si="0"/>
        <v>1134.5</v>
      </c>
      <c r="D18" s="17">
        <f t="shared" si="1"/>
        <v>374.1</v>
      </c>
      <c r="E18" s="17">
        <f t="shared" si="2"/>
        <v>32.97487880123403</v>
      </c>
      <c r="F18" s="18">
        <f t="shared" si="33"/>
        <v>284.6</v>
      </c>
      <c r="G18" s="18">
        <f t="shared" si="34"/>
        <v>68.1</v>
      </c>
      <c r="H18" s="17">
        <f t="shared" si="3"/>
        <v>23.928320449754036</v>
      </c>
      <c r="I18" s="17">
        <f t="shared" si="35"/>
        <v>253.8</v>
      </c>
      <c r="J18" s="17">
        <f t="shared" si="35"/>
        <v>59.099999999999994</v>
      </c>
      <c r="K18" s="17">
        <f t="shared" si="4"/>
        <v>23.286052009456263</v>
      </c>
      <c r="L18" s="17">
        <f t="shared" si="5"/>
        <v>75.28662420382165</v>
      </c>
      <c r="M18" s="19">
        <v>111.8</v>
      </c>
      <c r="N18" s="18">
        <v>34.3</v>
      </c>
      <c r="O18" s="17">
        <f t="shared" si="6"/>
        <v>30.679785330948118</v>
      </c>
      <c r="P18" s="17">
        <f t="shared" si="7"/>
        <v>43.69426751592356</v>
      </c>
      <c r="Q18" s="18"/>
      <c r="R18" s="18"/>
      <c r="S18" s="17"/>
      <c r="T18" s="19">
        <v>16</v>
      </c>
      <c r="U18" s="18">
        <v>2.3</v>
      </c>
      <c r="V18" s="17">
        <f t="shared" si="8"/>
        <v>14.374999999999998</v>
      </c>
      <c r="W18" s="17">
        <f t="shared" si="9"/>
        <v>2.929936305732484</v>
      </c>
      <c r="X18" s="19">
        <v>126</v>
      </c>
      <c r="Y18" s="18">
        <v>21.2</v>
      </c>
      <c r="Z18" s="17">
        <f t="shared" si="10"/>
        <v>16.825396825396822</v>
      </c>
      <c r="AA18" s="17">
        <f t="shared" si="11"/>
        <v>27.006369426751593</v>
      </c>
      <c r="AB18" s="17"/>
      <c r="AC18" s="17">
        <v>1.3</v>
      </c>
      <c r="AD18" s="17"/>
      <c r="AE18" s="17">
        <f t="shared" si="12"/>
        <v>1.6560509554140128</v>
      </c>
      <c r="AF18" s="17">
        <f t="shared" si="36"/>
        <v>30.8</v>
      </c>
      <c r="AG18" s="17">
        <f t="shared" si="36"/>
        <v>9</v>
      </c>
      <c r="AH18" s="17">
        <f t="shared" si="13"/>
        <v>29.22077922077922</v>
      </c>
      <c r="AI18" s="17">
        <f t="shared" si="14"/>
        <v>11.464968152866243</v>
      </c>
      <c r="AJ18" s="19">
        <v>3.2</v>
      </c>
      <c r="AK18" s="18">
        <v>4.5</v>
      </c>
      <c r="AL18" s="17">
        <f t="shared" si="15"/>
        <v>140.625</v>
      </c>
      <c r="AM18" s="18"/>
      <c r="AN18" s="18"/>
      <c r="AO18" s="17"/>
      <c r="AP18" s="17">
        <f t="shared" si="16"/>
        <v>5.7324840764331215</v>
      </c>
      <c r="AQ18" s="19">
        <v>27.6</v>
      </c>
      <c r="AR18" s="18">
        <v>4.5</v>
      </c>
      <c r="AS18" s="17">
        <f t="shared" si="17"/>
        <v>16.304347826086957</v>
      </c>
      <c r="AT18" s="18"/>
      <c r="AU18" s="18"/>
      <c r="AV18" s="17"/>
      <c r="AW18" s="17">
        <f t="shared" si="18"/>
        <v>5.7324840764331215</v>
      </c>
      <c r="AX18" s="17"/>
      <c r="AY18" s="17"/>
      <c r="AZ18" s="17"/>
      <c r="BA18" s="17"/>
      <c r="BB18" s="17"/>
      <c r="BC18" s="17"/>
      <c r="BD18" s="24">
        <v>815.9</v>
      </c>
      <c r="BE18" s="18">
        <v>295.6</v>
      </c>
      <c r="BF18" s="17">
        <f t="shared" si="19"/>
        <v>36.229930138497366</v>
      </c>
      <c r="BG18" s="46">
        <v>779.6</v>
      </c>
      <c r="BH18" s="17">
        <v>283.5</v>
      </c>
      <c r="BI18" s="17">
        <f t="shared" si="20"/>
        <v>36.364802462801435</v>
      </c>
      <c r="BJ18" s="17"/>
      <c r="BK18" s="17"/>
      <c r="BL18" s="17" t="e">
        <f t="shared" si="37"/>
        <v>#DIV/0!</v>
      </c>
      <c r="BM18" s="17">
        <v>34</v>
      </c>
      <c r="BN18" s="21">
        <v>10.4</v>
      </c>
      <c r="BO18" s="17">
        <f t="shared" si="21"/>
        <v>30.58823529411765</v>
      </c>
      <c r="BP18" s="17">
        <f t="shared" si="22"/>
        <v>13.248407643312103</v>
      </c>
      <c r="BQ18" s="17">
        <f t="shared" si="38"/>
        <v>1134.5</v>
      </c>
      <c r="BR18" s="21">
        <v>376.2</v>
      </c>
      <c r="BS18" s="17">
        <f t="shared" si="23"/>
        <v>33.15998237108859</v>
      </c>
      <c r="BT18" s="25">
        <v>554.6</v>
      </c>
      <c r="BU18" s="17">
        <v>203.3</v>
      </c>
      <c r="BV18" s="17">
        <f t="shared" si="24"/>
        <v>36.657050126217094</v>
      </c>
      <c r="BW18" s="25">
        <v>550</v>
      </c>
      <c r="BX18" s="25">
        <v>550</v>
      </c>
      <c r="BY18" s="17">
        <v>203.3</v>
      </c>
      <c r="BZ18" s="17">
        <f t="shared" si="25"/>
        <v>36.96363636363637</v>
      </c>
      <c r="CA18" s="17"/>
      <c r="CB18" s="17"/>
      <c r="CC18" s="17"/>
      <c r="CD18" s="17">
        <v>85.4</v>
      </c>
      <c r="CE18" s="17">
        <v>18</v>
      </c>
      <c r="CF18" s="17">
        <f t="shared" si="26"/>
        <v>21.077283372365336</v>
      </c>
      <c r="CG18" s="21">
        <v>146.1</v>
      </c>
      <c r="CH18" s="22">
        <v>365.6</v>
      </c>
      <c r="CI18" s="21">
        <v>146.1</v>
      </c>
      <c r="CJ18" s="17">
        <f t="shared" si="27"/>
        <v>39.9617067833698</v>
      </c>
      <c r="CK18" s="17">
        <f t="shared" si="28"/>
        <v>27.35229759299781</v>
      </c>
      <c r="CL18" s="22">
        <v>285.7</v>
      </c>
      <c r="CM18" s="21">
        <v>122.2</v>
      </c>
      <c r="CN18" s="17">
        <f t="shared" si="29"/>
        <v>42.77213860693035</v>
      </c>
      <c r="CO18" s="22">
        <v>48.5</v>
      </c>
      <c r="CP18" s="21">
        <v>13.3</v>
      </c>
      <c r="CQ18" s="17">
        <f t="shared" si="30"/>
        <v>27.422680412371136</v>
      </c>
      <c r="CR18" s="17">
        <f t="shared" si="31"/>
        <v>0</v>
      </c>
      <c r="CS18" s="17">
        <f t="shared" si="32"/>
        <v>-2.099999999999966</v>
      </c>
      <c r="CT18" s="17"/>
      <c r="CU18" s="8"/>
      <c r="CV18" s="8"/>
    </row>
    <row r="19" spans="1:100" ht="25.5">
      <c r="A19" s="15">
        <v>6</v>
      </c>
      <c r="B19" s="23" t="s">
        <v>27</v>
      </c>
      <c r="C19" s="17">
        <f t="shared" si="0"/>
        <v>1230.6</v>
      </c>
      <c r="D19" s="17">
        <f t="shared" si="1"/>
        <v>435.40000000000003</v>
      </c>
      <c r="E19" s="17">
        <f t="shared" si="2"/>
        <v>35.38111490329921</v>
      </c>
      <c r="F19" s="18">
        <f t="shared" si="33"/>
        <v>151.1</v>
      </c>
      <c r="G19" s="18">
        <f t="shared" si="34"/>
        <v>61.800000000000004</v>
      </c>
      <c r="H19" s="17"/>
      <c r="I19" s="17">
        <f t="shared" si="35"/>
        <v>124.7</v>
      </c>
      <c r="J19" s="17">
        <f t="shared" si="35"/>
        <v>51.6</v>
      </c>
      <c r="K19" s="17"/>
      <c r="L19" s="17">
        <f t="shared" si="5"/>
        <v>60.421545667447305</v>
      </c>
      <c r="M19" s="19">
        <v>91.7</v>
      </c>
      <c r="N19" s="18">
        <v>24.1</v>
      </c>
      <c r="O19" s="17">
        <f t="shared" si="6"/>
        <v>26.28135223555071</v>
      </c>
      <c r="P19" s="17">
        <f t="shared" si="7"/>
        <v>28.220140515222482</v>
      </c>
      <c r="Q19" s="18"/>
      <c r="R19" s="18"/>
      <c r="S19" s="17"/>
      <c r="T19" s="19">
        <v>10</v>
      </c>
      <c r="U19" s="18">
        <v>2.1</v>
      </c>
      <c r="V19" s="17">
        <f t="shared" si="8"/>
        <v>21.000000000000004</v>
      </c>
      <c r="W19" s="17">
        <f t="shared" si="9"/>
        <v>2.459016393442623</v>
      </c>
      <c r="X19" s="19">
        <v>23</v>
      </c>
      <c r="Y19" s="18">
        <v>3</v>
      </c>
      <c r="Z19" s="17"/>
      <c r="AA19" s="17">
        <f t="shared" si="11"/>
        <v>3.51288056206089</v>
      </c>
      <c r="AB19" s="17"/>
      <c r="AC19" s="17">
        <v>22.4</v>
      </c>
      <c r="AD19" s="17"/>
      <c r="AE19" s="17">
        <f t="shared" si="12"/>
        <v>26.22950819672131</v>
      </c>
      <c r="AF19" s="17">
        <f t="shared" si="36"/>
        <v>26.4</v>
      </c>
      <c r="AG19" s="17">
        <f t="shared" si="36"/>
        <v>10.200000000000001</v>
      </c>
      <c r="AH19" s="17">
        <f t="shared" si="13"/>
        <v>38.63636363636364</v>
      </c>
      <c r="AI19" s="17">
        <f t="shared" si="14"/>
        <v>11.943793911007026</v>
      </c>
      <c r="AJ19" s="19">
        <v>11.4</v>
      </c>
      <c r="AK19" s="18">
        <v>9.9</v>
      </c>
      <c r="AL19" s="17">
        <f t="shared" si="15"/>
        <v>86.8421052631579</v>
      </c>
      <c r="AM19" s="18"/>
      <c r="AN19" s="18"/>
      <c r="AO19" s="17"/>
      <c r="AP19" s="17">
        <f t="shared" si="16"/>
        <v>11.592505854800935</v>
      </c>
      <c r="AQ19" s="19">
        <v>15</v>
      </c>
      <c r="AR19" s="18"/>
      <c r="AS19" s="17">
        <f t="shared" si="17"/>
        <v>0</v>
      </c>
      <c r="AT19" s="18"/>
      <c r="AU19" s="18"/>
      <c r="AV19" s="17"/>
      <c r="AW19" s="17">
        <f t="shared" si="18"/>
        <v>0</v>
      </c>
      <c r="AX19" s="17"/>
      <c r="AY19" s="17">
        <v>0.3</v>
      </c>
      <c r="AZ19" s="17"/>
      <c r="BA19" s="17"/>
      <c r="BB19" s="17"/>
      <c r="BC19" s="17"/>
      <c r="BD19" s="24">
        <v>999.5</v>
      </c>
      <c r="BE19" s="18">
        <v>350</v>
      </c>
      <c r="BF19" s="17">
        <f t="shared" si="19"/>
        <v>35.01750875437719</v>
      </c>
      <c r="BG19" s="46">
        <v>963.3</v>
      </c>
      <c r="BH19" s="17">
        <v>338</v>
      </c>
      <c r="BI19" s="17">
        <f t="shared" si="20"/>
        <v>35.08771929824562</v>
      </c>
      <c r="BJ19" s="17"/>
      <c r="BK19" s="17"/>
      <c r="BL19" s="17" t="e">
        <f t="shared" si="37"/>
        <v>#DIV/0!</v>
      </c>
      <c r="BM19" s="17">
        <v>80</v>
      </c>
      <c r="BN19" s="21">
        <v>23.6</v>
      </c>
      <c r="BO19" s="17">
        <f t="shared" si="21"/>
        <v>29.500000000000004</v>
      </c>
      <c r="BP19" s="17">
        <f t="shared" si="22"/>
        <v>27.634660421545664</v>
      </c>
      <c r="BQ19" s="17">
        <f t="shared" si="38"/>
        <v>1230.6</v>
      </c>
      <c r="BR19" s="21">
        <v>290.8</v>
      </c>
      <c r="BS19" s="17">
        <f t="shared" si="23"/>
        <v>23.630749228018853</v>
      </c>
      <c r="BT19" s="25">
        <v>560.9</v>
      </c>
      <c r="BU19" s="17">
        <v>163.7</v>
      </c>
      <c r="BV19" s="17">
        <f t="shared" si="24"/>
        <v>29.185238010340527</v>
      </c>
      <c r="BW19" s="25">
        <v>558.9</v>
      </c>
      <c r="BX19" s="25">
        <v>558.9</v>
      </c>
      <c r="BY19" s="17">
        <v>163.7</v>
      </c>
      <c r="BZ19" s="17">
        <f t="shared" si="25"/>
        <v>29.28967614957953</v>
      </c>
      <c r="CA19" s="17"/>
      <c r="CB19" s="17"/>
      <c r="CC19" s="17"/>
      <c r="CD19" s="17">
        <v>176.3</v>
      </c>
      <c r="CE19" s="17">
        <v>32</v>
      </c>
      <c r="CF19" s="17">
        <f t="shared" si="26"/>
        <v>18.150879183210435</v>
      </c>
      <c r="CG19" s="21">
        <v>87.3</v>
      </c>
      <c r="CH19" s="22">
        <v>355.1</v>
      </c>
      <c r="CI19" s="21">
        <v>87.3</v>
      </c>
      <c r="CJ19" s="17">
        <f t="shared" si="27"/>
        <v>24.5846240495635</v>
      </c>
      <c r="CK19" s="17">
        <f t="shared" si="28"/>
        <v>28.161081385525204</v>
      </c>
      <c r="CL19" s="22">
        <v>276.9</v>
      </c>
      <c r="CM19" s="21">
        <v>69.1</v>
      </c>
      <c r="CN19" s="17">
        <f t="shared" si="29"/>
        <v>24.95485734922355</v>
      </c>
      <c r="CO19" s="22">
        <v>54.9</v>
      </c>
      <c r="CP19" s="21">
        <v>13.7</v>
      </c>
      <c r="CQ19" s="17">
        <f t="shared" si="30"/>
        <v>24.95446265938069</v>
      </c>
      <c r="CR19" s="17">
        <f t="shared" si="31"/>
        <v>0</v>
      </c>
      <c r="CS19" s="17">
        <f t="shared" si="32"/>
        <v>144.60000000000002</v>
      </c>
      <c r="CT19" s="17"/>
      <c r="CU19" s="8"/>
      <c r="CV19" s="8"/>
    </row>
    <row r="20" spans="1:100" ht="12.75">
      <c r="A20" s="15">
        <v>7</v>
      </c>
      <c r="B20" s="23" t="s">
        <v>28</v>
      </c>
      <c r="C20" s="17">
        <f t="shared" si="0"/>
        <v>1639.6</v>
      </c>
      <c r="D20" s="17">
        <f t="shared" si="1"/>
        <v>587.3</v>
      </c>
      <c r="E20" s="17">
        <f t="shared" si="2"/>
        <v>35.81971212490851</v>
      </c>
      <c r="F20" s="18">
        <f t="shared" si="33"/>
        <v>990.4</v>
      </c>
      <c r="G20" s="18">
        <f t="shared" si="34"/>
        <v>353.4</v>
      </c>
      <c r="H20" s="17">
        <f t="shared" si="3"/>
        <v>35.682552504038775</v>
      </c>
      <c r="I20" s="17">
        <f t="shared" si="35"/>
        <v>590.9</v>
      </c>
      <c r="J20" s="17">
        <f t="shared" si="35"/>
        <v>237.1</v>
      </c>
      <c r="K20" s="17">
        <f t="shared" si="4"/>
        <v>40.12523269588763</v>
      </c>
      <c r="L20" s="17">
        <f t="shared" si="5"/>
        <v>63.685200107440245</v>
      </c>
      <c r="M20" s="19">
        <v>338.9</v>
      </c>
      <c r="N20" s="18">
        <v>126.1</v>
      </c>
      <c r="O20" s="17">
        <f t="shared" si="6"/>
        <v>37.20861611094718</v>
      </c>
      <c r="P20" s="17">
        <f t="shared" si="7"/>
        <v>33.87053451517594</v>
      </c>
      <c r="Q20" s="18"/>
      <c r="R20" s="18"/>
      <c r="S20" s="17"/>
      <c r="T20" s="19">
        <v>53</v>
      </c>
      <c r="U20" s="18">
        <v>8.4</v>
      </c>
      <c r="V20" s="17">
        <f t="shared" si="8"/>
        <v>15.849056603773587</v>
      </c>
      <c r="W20" s="17">
        <f t="shared" si="9"/>
        <v>2.2562449637389204</v>
      </c>
      <c r="X20" s="19">
        <v>199</v>
      </c>
      <c r="Y20" s="18">
        <v>99.7</v>
      </c>
      <c r="Z20" s="17">
        <f t="shared" si="10"/>
        <v>50.10050251256282</v>
      </c>
      <c r="AA20" s="17">
        <f t="shared" si="11"/>
        <v>26.779478914853616</v>
      </c>
      <c r="AB20" s="17"/>
      <c r="AC20" s="17">
        <v>2.9</v>
      </c>
      <c r="AD20" s="17"/>
      <c r="AE20" s="17">
        <f t="shared" si="12"/>
        <v>0.7789417136717701</v>
      </c>
      <c r="AF20" s="17">
        <f t="shared" si="36"/>
        <v>399.5</v>
      </c>
      <c r="AG20" s="17">
        <f t="shared" si="36"/>
        <v>116.3</v>
      </c>
      <c r="AH20" s="17">
        <f t="shared" si="13"/>
        <v>29.111389236545683</v>
      </c>
      <c r="AI20" s="17">
        <f t="shared" si="14"/>
        <v>31.238248724147194</v>
      </c>
      <c r="AJ20" s="19">
        <v>377.7</v>
      </c>
      <c r="AK20" s="18">
        <v>110.5</v>
      </c>
      <c r="AL20" s="17">
        <f t="shared" si="15"/>
        <v>29.256023298914485</v>
      </c>
      <c r="AM20" s="18"/>
      <c r="AN20" s="18"/>
      <c r="AO20" s="17"/>
      <c r="AP20" s="17">
        <f t="shared" si="16"/>
        <v>29.680365296803657</v>
      </c>
      <c r="AQ20" s="19">
        <v>21.8</v>
      </c>
      <c r="AR20" s="18">
        <v>5.8</v>
      </c>
      <c r="AS20" s="17">
        <f t="shared" si="17"/>
        <v>26.60550458715596</v>
      </c>
      <c r="AT20" s="18"/>
      <c r="AU20" s="18"/>
      <c r="AV20" s="17"/>
      <c r="AW20" s="17">
        <f t="shared" si="18"/>
        <v>1.5578834273435402</v>
      </c>
      <c r="AX20" s="17"/>
      <c r="AY20" s="17"/>
      <c r="AZ20" s="17"/>
      <c r="BA20" s="17"/>
      <c r="BB20" s="17"/>
      <c r="BC20" s="17"/>
      <c r="BD20" s="24">
        <v>614.7</v>
      </c>
      <c r="BE20" s="18">
        <v>215</v>
      </c>
      <c r="BF20" s="17">
        <f t="shared" si="19"/>
        <v>34.97641125752399</v>
      </c>
      <c r="BG20" s="46">
        <v>578.5</v>
      </c>
      <c r="BH20" s="17">
        <v>203</v>
      </c>
      <c r="BI20" s="17">
        <f t="shared" si="20"/>
        <v>35.09075194468453</v>
      </c>
      <c r="BJ20" s="17"/>
      <c r="BK20" s="17"/>
      <c r="BL20" s="17" t="e">
        <f t="shared" si="37"/>
        <v>#DIV/0!</v>
      </c>
      <c r="BM20" s="17">
        <v>34.5</v>
      </c>
      <c r="BN20" s="21">
        <v>18.9</v>
      </c>
      <c r="BO20" s="17">
        <f t="shared" si="21"/>
        <v>54.78260869565217</v>
      </c>
      <c r="BP20" s="17">
        <f t="shared" si="22"/>
        <v>5.07655116841257</v>
      </c>
      <c r="BQ20" s="17">
        <f t="shared" si="38"/>
        <v>1639.6</v>
      </c>
      <c r="BR20" s="21">
        <v>564.2</v>
      </c>
      <c r="BS20" s="17">
        <f t="shared" si="23"/>
        <v>34.410831910222015</v>
      </c>
      <c r="BT20" s="25">
        <v>743.8</v>
      </c>
      <c r="BU20" s="17">
        <v>285.6</v>
      </c>
      <c r="BV20" s="17">
        <f t="shared" si="24"/>
        <v>38.39741866093036</v>
      </c>
      <c r="BW20" s="25">
        <v>740.3</v>
      </c>
      <c r="BX20" s="25">
        <v>740.3</v>
      </c>
      <c r="BY20" s="17">
        <v>285.6</v>
      </c>
      <c r="BZ20" s="17">
        <f t="shared" si="25"/>
        <v>38.578954477914365</v>
      </c>
      <c r="CA20" s="17">
        <v>5</v>
      </c>
      <c r="CB20" s="17"/>
      <c r="CC20" s="17">
        <f>CB20/CA20*100</f>
        <v>0</v>
      </c>
      <c r="CD20" s="17">
        <v>143.7</v>
      </c>
      <c r="CE20" s="17">
        <v>37.6</v>
      </c>
      <c r="CF20" s="17">
        <f t="shared" si="26"/>
        <v>26.165622825330555</v>
      </c>
      <c r="CG20" s="21">
        <v>184.1</v>
      </c>
      <c r="CH20" s="22">
        <v>505.2</v>
      </c>
      <c r="CI20" s="21">
        <v>184.1</v>
      </c>
      <c r="CJ20" s="17">
        <f t="shared" si="27"/>
        <v>36.44101346001584</v>
      </c>
      <c r="CK20" s="17">
        <f t="shared" si="28"/>
        <v>19.794140934283455</v>
      </c>
      <c r="CL20" s="22">
        <v>424.2</v>
      </c>
      <c r="CM20" s="21">
        <v>152</v>
      </c>
      <c r="CN20" s="17">
        <f t="shared" si="29"/>
        <v>35.83215464403583</v>
      </c>
      <c r="CO20" s="22">
        <v>37.7</v>
      </c>
      <c r="CP20" s="21">
        <v>22.5</v>
      </c>
      <c r="CQ20" s="17">
        <f t="shared" si="30"/>
        <v>59.68169761273209</v>
      </c>
      <c r="CR20" s="17">
        <f t="shared" si="31"/>
        <v>0</v>
      </c>
      <c r="CS20" s="17">
        <f t="shared" si="32"/>
        <v>23.09999999999991</v>
      </c>
      <c r="CT20" s="17"/>
      <c r="CU20" s="8"/>
      <c r="CV20" s="8"/>
    </row>
    <row r="21" spans="1:100" ht="12.75">
      <c r="A21" s="15">
        <v>8</v>
      </c>
      <c r="B21" s="23" t="s">
        <v>29</v>
      </c>
      <c r="C21" s="17">
        <f t="shared" si="0"/>
        <v>1475.5</v>
      </c>
      <c r="D21" s="17">
        <f t="shared" si="1"/>
        <v>500.70000000000005</v>
      </c>
      <c r="E21" s="17">
        <f t="shared" si="2"/>
        <v>33.9342595730261</v>
      </c>
      <c r="F21" s="18">
        <f t="shared" si="33"/>
        <v>112.2</v>
      </c>
      <c r="G21" s="18">
        <f t="shared" si="34"/>
        <v>27.299999999999997</v>
      </c>
      <c r="H21" s="17">
        <f t="shared" si="3"/>
        <v>24.331550802139034</v>
      </c>
      <c r="I21" s="17">
        <f t="shared" si="35"/>
        <v>89</v>
      </c>
      <c r="J21" s="17">
        <f t="shared" si="35"/>
        <v>20.499999999999996</v>
      </c>
      <c r="K21" s="17">
        <f t="shared" si="4"/>
        <v>23.033707865168534</v>
      </c>
      <c r="L21" s="17">
        <f t="shared" si="5"/>
        <v>21.15583075335397</v>
      </c>
      <c r="M21" s="19">
        <v>51</v>
      </c>
      <c r="N21" s="18">
        <v>18.9</v>
      </c>
      <c r="O21" s="17">
        <f t="shared" si="6"/>
        <v>37.05882352941176</v>
      </c>
      <c r="P21" s="17">
        <f t="shared" si="7"/>
        <v>19.5046439628483</v>
      </c>
      <c r="Q21" s="18"/>
      <c r="R21" s="18"/>
      <c r="S21" s="17"/>
      <c r="T21" s="19">
        <v>34</v>
      </c>
      <c r="U21" s="18">
        <v>0.9</v>
      </c>
      <c r="V21" s="17">
        <f t="shared" si="8"/>
        <v>2.6470588235294117</v>
      </c>
      <c r="W21" s="17">
        <f t="shared" si="9"/>
        <v>0.9287925696594429</v>
      </c>
      <c r="X21" s="19">
        <v>4</v>
      </c>
      <c r="Y21" s="18">
        <v>0.7</v>
      </c>
      <c r="Z21" s="17">
        <f t="shared" si="10"/>
        <v>17.5</v>
      </c>
      <c r="AA21" s="17">
        <f t="shared" si="11"/>
        <v>0.7223942208462332</v>
      </c>
      <c r="AB21" s="17"/>
      <c r="AC21" s="17"/>
      <c r="AD21" s="17"/>
      <c r="AE21" s="17">
        <f t="shared" si="12"/>
        <v>0</v>
      </c>
      <c r="AF21" s="17">
        <f t="shared" si="36"/>
        <v>23.2</v>
      </c>
      <c r="AG21" s="17">
        <f>+AK21+AR21+AY21+0.6</f>
        <v>6.799999999999999</v>
      </c>
      <c r="AH21" s="17">
        <f t="shared" si="13"/>
        <v>29.310344827586203</v>
      </c>
      <c r="AI21" s="17">
        <f t="shared" si="14"/>
        <v>7.017543859649122</v>
      </c>
      <c r="AJ21" s="19">
        <v>10</v>
      </c>
      <c r="AK21" s="18">
        <v>3.8</v>
      </c>
      <c r="AL21" s="17">
        <f t="shared" si="15"/>
        <v>38</v>
      </c>
      <c r="AM21" s="18"/>
      <c r="AN21" s="18"/>
      <c r="AO21" s="17"/>
      <c r="AP21" s="17">
        <f t="shared" si="16"/>
        <v>3.9215686274509802</v>
      </c>
      <c r="AQ21" s="19">
        <v>13.2</v>
      </c>
      <c r="AR21" s="18">
        <v>2.4</v>
      </c>
      <c r="AS21" s="17">
        <f t="shared" si="17"/>
        <v>18.181818181818183</v>
      </c>
      <c r="AT21" s="18"/>
      <c r="AU21" s="18"/>
      <c r="AV21" s="17"/>
      <c r="AW21" s="17">
        <f t="shared" si="18"/>
        <v>2.476780185758514</v>
      </c>
      <c r="AX21" s="17"/>
      <c r="AY21" s="17"/>
      <c r="AZ21" s="17"/>
      <c r="BA21" s="17"/>
      <c r="BB21" s="17"/>
      <c r="BC21" s="17"/>
      <c r="BD21" s="24">
        <v>1152.2</v>
      </c>
      <c r="BE21" s="18">
        <v>403.8</v>
      </c>
      <c r="BF21" s="17">
        <f t="shared" si="19"/>
        <v>35.04599895851415</v>
      </c>
      <c r="BG21" s="46">
        <v>1116</v>
      </c>
      <c r="BH21" s="17">
        <v>391.6</v>
      </c>
      <c r="BI21" s="17">
        <f t="shared" si="20"/>
        <v>35.08960573476703</v>
      </c>
      <c r="BJ21" s="17"/>
      <c r="BK21" s="17"/>
      <c r="BL21" s="17" t="e">
        <f t="shared" si="37"/>
        <v>#DIV/0!</v>
      </c>
      <c r="BM21" s="17">
        <v>211.1</v>
      </c>
      <c r="BN21" s="21">
        <v>69.6</v>
      </c>
      <c r="BO21" s="17">
        <f t="shared" si="21"/>
        <v>32.970156324017054</v>
      </c>
      <c r="BP21" s="17">
        <f t="shared" si="22"/>
        <v>71.8266253869969</v>
      </c>
      <c r="BQ21" s="17">
        <f t="shared" si="38"/>
        <v>1475.5</v>
      </c>
      <c r="BR21" s="21">
        <v>494.2</v>
      </c>
      <c r="BS21" s="17">
        <f t="shared" si="23"/>
        <v>33.493730938664854</v>
      </c>
      <c r="BT21" s="25">
        <v>574.1</v>
      </c>
      <c r="BU21" s="17">
        <v>195.6</v>
      </c>
      <c r="BV21" s="17">
        <f t="shared" si="24"/>
        <v>34.0707193868664</v>
      </c>
      <c r="BW21" s="25">
        <v>569.1</v>
      </c>
      <c r="BX21" s="25">
        <v>569.1</v>
      </c>
      <c r="BY21" s="17">
        <v>195.6</v>
      </c>
      <c r="BZ21" s="17">
        <f t="shared" si="25"/>
        <v>34.37005798629414</v>
      </c>
      <c r="CA21" s="17"/>
      <c r="CB21" s="17"/>
      <c r="CC21" s="17"/>
      <c r="CD21" s="17">
        <v>75.4</v>
      </c>
      <c r="CE21" s="17">
        <v>22.8</v>
      </c>
      <c r="CF21" s="17">
        <f t="shared" si="26"/>
        <v>30.238726790450926</v>
      </c>
      <c r="CG21" s="21">
        <v>202.7</v>
      </c>
      <c r="CH21" s="22">
        <v>550.3</v>
      </c>
      <c r="CI21" s="21">
        <v>202.7</v>
      </c>
      <c r="CJ21" s="17">
        <f t="shared" si="27"/>
        <v>36.8344539342177</v>
      </c>
      <c r="CK21" s="17">
        <f t="shared" si="28"/>
        <v>18.17190623296384</v>
      </c>
      <c r="CL21" s="22">
        <v>333.6</v>
      </c>
      <c r="CM21" s="21">
        <v>93.2</v>
      </c>
      <c r="CN21" s="17">
        <f t="shared" si="29"/>
        <v>27.937649880095922</v>
      </c>
      <c r="CO21" s="22">
        <v>92.4</v>
      </c>
      <c r="CP21" s="21">
        <v>47.8</v>
      </c>
      <c r="CQ21" s="17">
        <f t="shared" si="30"/>
        <v>51.73160173160173</v>
      </c>
      <c r="CR21" s="17">
        <f t="shared" si="31"/>
        <v>0</v>
      </c>
      <c r="CS21" s="17">
        <f t="shared" si="32"/>
        <v>6.500000000000057</v>
      </c>
      <c r="CT21" s="17"/>
      <c r="CU21" s="8"/>
      <c r="CV21" s="8"/>
    </row>
    <row r="22" spans="1:100" ht="12.75">
      <c r="A22" s="15">
        <v>9</v>
      </c>
      <c r="B22" s="23" t="s">
        <v>30</v>
      </c>
      <c r="C22" s="17">
        <f t="shared" si="0"/>
        <v>1537.2</v>
      </c>
      <c r="D22" s="17">
        <f t="shared" si="1"/>
        <v>491.4</v>
      </c>
      <c r="E22" s="17">
        <f t="shared" si="2"/>
        <v>31.967213114754095</v>
      </c>
      <c r="F22" s="18">
        <f t="shared" si="33"/>
        <v>365.5</v>
      </c>
      <c r="G22" s="18">
        <f t="shared" si="34"/>
        <v>84.5</v>
      </c>
      <c r="H22" s="17">
        <f t="shared" si="3"/>
        <v>23.119015047879618</v>
      </c>
      <c r="I22" s="17">
        <f t="shared" si="35"/>
        <v>314.5</v>
      </c>
      <c r="J22" s="17">
        <f t="shared" si="35"/>
        <v>82.5</v>
      </c>
      <c r="K22" s="17">
        <f t="shared" si="4"/>
        <v>26.232114467408586</v>
      </c>
      <c r="L22" s="17">
        <f t="shared" si="5"/>
        <v>83.33333333333334</v>
      </c>
      <c r="M22" s="19">
        <v>168.5</v>
      </c>
      <c r="N22" s="18">
        <v>74.9</v>
      </c>
      <c r="O22" s="17">
        <f t="shared" si="6"/>
        <v>44.45103857566766</v>
      </c>
      <c r="P22" s="17">
        <f t="shared" si="7"/>
        <v>75.65656565656566</v>
      </c>
      <c r="Q22" s="18"/>
      <c r="R22" s="18"/>
      <c r="S22" s="17"/>
      <c r="T22" s="19">
        <v>28</v>
      </c>
      <c r="U22" s="18">
        <v>5.8</v>
      </c>
      <c r="V22" s="17">
        <f t="shared" si="8"/>
        <v>20.71428571428571</v>
      </c>
      <c r="W22" s="17">
        <f t="shared" si="9"/>
        <v>5.858585858585858</v>
      </c>
      <c r="X22" s="19">
        <v>118</v>
      </c>
      <c r="Y22" s="18">
        <v>1.8</v>
      </c>
      <c r="Z22" s="17">
        <f t="shared" si="10"/>
        <v>1.5254237288135595</v>
      </c>
      <c r="AA22" s="17">
        <f t="shared" si="11"/>
        <v>1.8181818181818181</v>
      </c>
      <c r="AB22" s="17"/>
      <c r="AC22" s="17"/>
      <c r="AD22" s="17"/>
      <c r="AE22" s="17">
        <f t="shared" si="12"/>
        <v>0</v>
      </c>
      <c r="AF22" s="17">
        <f t="shared" si="36"/>
        <v>51</v>
      </c>
      <c r="AG22" s="17">
        <f t="shared" si="36"/>
        <v>2</v>
      </c>
      <c r="AH22" s="17">
        <f t="shared" si="13"/>
        <v>3.9215686274509802</v>
      </c>
      <c r="AI22" s="17">
        <f t="shared" si="14"/>
        <v>2.0202020202020203</v>
      </c>
      <c r="AJ22" s="19">
        <v>50</v>
      </c>
      <c r="AK22" s="18">
        <v>1.1</v>
      </c>
      <c r="AL22" s="17">
        <f t="shared" si="15"/>
        <v>2.2</v>
      </c>
      <c r="AM22" s="18"/>
      <c r="AN22" s="18"/>
      <c r="AO22" s="17"/>
      <c r="AP22" s="17">
        <f t="shared" si="16"/>
        <v>1.1111111111111112</v>
      </c>
      <c r="AQ22" s="19">
        <v>1</v>
      </c>
      <c r="AR22" s="18">
        <v>0.9</v>
      </c>
      <c r="AS22" s="17">
        <f t="shared" si="17"/>
        <v>90</v>
      </c>
      <c r="AT22" s="18"/>
      <c r="AU22" s="18"/>
      <c r="AV22" s="17"/>
      <c r="AW22" s="17">
        <f t="shared" si="18"/>
        <v>0.9090909090909091</v>
      </c>
      <c r="AX22" s="17"/>
      <c r="AY22" s="17"/>
      <c r="AZ22" s="17"/>
      <c r="BA22" s="17"/>
      <c r="BB22" s="17"/>
      <c r="BC22" s="17"/>
      <c r="BD22" s="24">
        <v>1120.2</v>
      </c>
      <c r="BE22" s="18">
        <v>392.4</v>
      </c>
      <c r="BF22" s="17">
        <f t="shared" si="19"/>
        <v>35.02945902517407</v>
      </c>
      <c r="BG22" s="46">
        <v>1083.8</v>
      </c>
      <c r="BH22" s="17">
        <v>380.3</v>
      </c>
      <c r="BI22" s="17">
        <f t="shared" si="20"/>
        <v>35.089499907732055</v>
      </c>
      <c r="BJ22" s="17"/>
      <c r="BK22" s="17"/>
      <c r="BL22" s="17" t="e">
        <f t="shared" si="37"/>
        <v>#DIV/0!</v>
      </c>
      <c r="BM22" s="17">
        <v>51.5</v>
      </c>
      <c r="BN22" s="21">
        <v>14.5</v>
      </c>
      <c r="BO22" s="17">
        <f t="shared" si="21"/>
        <v>28.155339805825243</v>
      </c>
      <c r="BP22" s="17">
        <f t="shared" si="22"/>
        <v>14.646464646464647</v>
      </c>
      <c r="BQ22" s="17">
        <f t="shared" si="38"/>
        <v>1537.2</v>
      </c>
      <c r="BR22" s="21">
        <v>415.2</v>
      </c>
      <c r="BS22" s="17">
        <f t="shared" si="23"/>
        <v>27.010148321623728</v>
      </c>
      <c r="BT22" s="25">
        <v>526.4</v>
      </c>
      <c r="BU22" s="17">
        <v>145.3</v>
      </c>
      <c r="BV22" s="17">
        <f t="shared" si="24"/>
        <v>27.602583586626146</v>
      </c>
      <c r="BW22" s="25">
        <v>519.4</v>
      </c>
      <c r="BX22" s="25">
        <v>519.4</v>
      </c>
      <c r="BY22" s="17">
        <v>145.3</v>
      </c>
      <c r="BZ22" s="17">
        <f t="shared" si="25"/>
        <v>27.974586060839435</v>
      </c>
      <c r="CA22" s="17"/>
      <c r="CB22" s="17"/>
      <c r="CC22" s="17"/>
      <c r="CD22" s="17">
        <v>64.3</v>
      </c>
      <c r="CE22" s="17">
        <v>10.6</v>
      </c>
      <c r="CF22" s="17">
        <f t="shared" si="26"/>
        <v>16.485225505443236</v>
      </c>
      <c r="CG22" s="21">
        <v>241</v>
      </c>
      <c r="CH22" s="22">
        <v>753.2</v>
      </c>
      <c r="CI22" s="21">
        <v>241</v>
      </c>
      <c r="CJ22" s="17">
        <f t="shared" si="27"/>
        <v>31.996813595326607</v>
      </c>
      <c r="CK22" s="17">
        <f t="shared" si="28"/>
        <v>13.27668613913967</v>
      </c>
      <c r="CL22" s="22">
        <v>485.5</v>
      </c>
      <c r="CM22" s="21">
        <v>75.5</v>
      </c>
      <c r="CN22" s="17">
        <f t="shared" si="29"/>
        <v>15.550978372811535</v>
      </c>
      <c r="CO22" s="22">
        <v>133.2</v>
      </c>
      <c r="CP22" s="21">
        <v>77</v>
      </c>
      <c r="CQ22" s="17">
        <f t="shared" si="30"/>
        <v>57.80780780780781</v>
      </c>
      <c r="CR22" s="17">
        <f t="shared" si="31"/>
        <v>0</v>
      </c>
      <c r="CS22" s="17">
        <f t="shared" si="32"/>
        <v>76.19999999999999</v>
      </c>
      <c r="CT22" s="17"/>
      <c r="CU22" s="8"/>
      <c r="CV22" s="8"/>
    </row>
    <row r="23" spans="1:100" ht="12.75">
      <c r="A23" s="15">
        <v>10</v>
      </c>
      <c r="B23" s="23" t="s">
        <v>31</v>
      </c>
      <c r="C23" s="17">
        <f t="shared" si="0"/>
        <v>1266.9</v>
      </c>
      <c r="D23" s="17">
        <f t="shared" si="1"/>
        <v>477.50000000000006</v>
      </c>
      <c r="E23" s="17">
        <f t="shared" si="2"/>
        <v>37.6904254479438</v>
      </c>
      <c r="F23" s="18">
        <f t="shared" si="33"/>
        <v>594.2</v>
      </c>
      <c r="G23" s="18">
        <f t="shared" si="34"/>
        <v>256.6</v>
      </c>
      <c r="H23" s="17">
        <f t="shared" si="3"/>
        <v>43.1841130932346</v>
      </c>
      <c r="I23" s="17">
        <f t="shared" si="35"/>
        <v>474</v>
      </c>
      <c r="J23" s="17">
        <f t="shared" si="35"/>
        <v>230.10000000000002</v>
      </c>
      <c r="K23" s="17">
        <f t="shared" si="4"/>
        <v>48.54430379746836</v>
      </c>
      <c r="L23" s="17">
        <f t="shared" si="5"/>
        <v>81.76972281449893</v>
      </c>
      <c r="M23" s="19">
        <v>369</v>
      </c>
      <c r="N23" s="18">
        <v>190.4</v>
      </c>
      <c r="O23" s="17">
        <f t="shared" si="6"/>
        <v>51.59891598915989</v>
      </c>
      <c r="P23" s="17">
        <f t="shared" si="7"/>
        <v>67.66169154228855</v>
      </c>
      <c r="Q23" s="18"/>
      <c r="R23" s="18"/>
      <c r="S23" s="17"/>
      <c r="T23" s="19">
        <v>38</v>
      </c>
      <c r="U23" s="18">
        <v>8.3</v>
      </c>
      <c r="V23" s="17">
        <f t="shared" si="8"/>
        <v>21.842105263157897</v>
      </c>
      <c r="W23" s="17">
        <f t="shared" si="9"/>
        <v>2.9495380241648896</v>
      </c>
      <c r="X23" s="19">
        <v>67</v>
      </c>
      <c r="Y23" s="18">
        <v>31</v>
      </c>
      <c r="Z23" s="17">
        <f t="shared" si="10"/>
        <v>46.26865671641791</v>
      </c>
      <c r="AA23" s="17">
        <f t="shared" si="11"/>
        <v>11.016346837242358</v>
      </c>
      <c r="AB23" s="17"/>
      <c r="AC23" s="17">
        <v>0.4</v>
      </c>
      <c r="AD23" s="17"/>
      <c r="AE23" s="17">
        <f t="shared" si="12"/>
        <v>0.14214641080312723</v>
      </c>
      <c r="AF23" s="17">
        <f t="shared" si="36"/>
        <v>120.2</v>
      </c>
      <c r="AG23" s="17">
        <f t="shared" si="36"/>
        <v>26.5</v>
      </c>
      <c r="AH23" s="17">
        <f t="shared" si="13"/>
        <v>22.04658901830283</v>
      </c>
      <c r="AI23" s="17">
        <f t="shared" si="14"/>
        <v>9.417199715707177</v>
      </c>
      <c r="AJ23" s="19">
        <v>113.3</v>
      </c>
      <c r="AK23" s="18">
        <v>18.9</v>
      </c>
      <c r="AL23" s="17">
        <f t="shared" si="15"/>
        <v>16.68137687555163</v>
      </c>
      <c r="AM23" s="18"/>
      <c r="AN23" s="18"/>
      <c r="AO23" s="17"/>
      <c r="AP23" s="17">
        <f t="shared" si="16"/>
        <v>6.71641791044776</v>
      </c>
      <c r="AQ23" s="19">
        <v>6.9</v>
      </c>
      <c r="AR23" s="18">
        <v>2.2</v>
      </c>
      <c r="AS23" s="17">
        <f t="shared" si="17"/>
        <v>31.884057971014496</v>
      </c>
      <c r="AT23" s="18"/>
      <c r="AU23" s="18"/>
      <c r="AV23" s="17"/>
      <c r="AW23" s="17">
        <f t="shared" si="18"/>
        <v>0.7818052594171997</v>
      </c>
      <c r="AX23" s="17"/>
      <c r="AY23" s="17">
        <v>5.4</v>
      </c>
      <c r="AZ23" s="17"/>
      <c r="BA23" s="17"/>
      <c r="BB23" s="17"/>
      <c r="BC23" s="17"/>
      <c r="BD23" s="24">
        <v>560.7</v>
      </c>
      <c r="BE23" s="18">
        <v>196.1</v>
      </c>
      <c r="BF23" s="17">
        <f t="shared" si="19"/>
        <v>34.974139468521486</v>
      </c>
      <c r="BG23" s="46">
        <v>524.4</v>
      </c>
      <c r="BH23" s="17">
        <v>184</v>
      </c>
      <c r="BI23" s="17">
        <f t="shared" si="20"/>
        <v>35.08771929824562</v>
      </c>
      <c r="BJ23" s="17"/>
      <c r="BK23" s="17"/>
      <c r="BL23" s="17" t="e">
        <f t="shared" si="37"/>
        <v>#DIV/0!</v>
      </c>
      <c r="BM23" s="17">
        <v>112</v>
      </c>
      <c r="BN23" s="21">
        <v>24.8</v>
      </c>
      <c r="BO23" s="17">
        <f t="shared" si="21"/>
        <v>22.142857142857146</v>
      </c>
      <c r="BP23" s="17">
        <f t="shared" si="22"/>
        <v>8.813077469793887</v>
      </c>
      <c r="BQ23" s="17">
        <f t="shared" si="38"/>
        <v>1266.9</v>
      </c>
      <c r="BR23" s="21">
        <v>337.2</v>
      </c>
      <c r="BS23" s="17">
        <f t="shared" si="23"/>
        <v>26.616149656642197</v>
      </c>
      <c r="BT23" s="25">
        <v>599.5</v>
      </c>
      <c r="BU23" s="17">
        <v>182.6</v>
      </c>
      <c r="BV23" s="17">
        <f t="shared" si="24"/>
        <v>30.458715596330276</v>
      </c>
      <c r="BW23" s="25">
        <v>592.5</v>
      </c>
      <c r="BX23" s="25">
        <v>592.5</v>
      </c>
      <c r="BY23" s="17">
        <v>182.6</v>
      </c>
      <c r="BZ23" s="17">
        <f t="shared" si="25"/>
        <v>30.818565400843884</v>
      </c>
      <c r="CA23" s="17"/>
      <c r="CB23" s="17"/>
      <c r="CC23" s="17"/>
      <c r="CD23" s="17">
        <v>133.5</v>
      </c>
      <c r="CE23" s="17">
        <v>38.7</v>
      </c>
      <c r="CF23" s="17">
        <f t="shared" si="26"/>
        <v>28.98876404494382</v>
      </c>
      <c r="CG23" s="21">
        <v>105.7</v>
      </c>
      <c r="CH23" s="22">
        <v>387.6</v>
      </c>
      <c r="CI23" s="21">
        <v>105.7</v>
      </c>
      <c r="CJ23" s="17">
        <f t="shared" si="27"/>
        <v>27.2703818369453</v>
      </c>
      <c r="CK23" s="17">
        <f t="shared" si="28"/>
        <v>25.79979360165118</v>
      </c>
      <c r="CL23" s="22">
        <v>255.3</v>
      </c>
      <c r="CM23" s="21">
        <v>75.9</v>
      </c>
      <c r="CN23" s="17">
        <f t="shared" si="29"/>
        <v>29.72972972972973</v>
      </c>
      <c r="CO23" s="22">
        <v>30.4</v>
      </c>
      <c r="CP23" s="21">
        <v>9.2</v>
      </c>
      <c r="CQ23" s="17">
        <f t="shared" si="30"/>
        <v>30.263157894736842</v>
      </c>
      <c r="CR23" s="17">
        <f t="shared" si="31"/>
        <v>0</v>
      </c>
      <c r="CS23" s="17">
        <f t="shared" si="32"/>
        <v>140.30000000000007</v>
      </c>
      <c r="CT23" s="17"/>
      <c r="CU23" s="8"/>
      <c r="CV23" s="8"/>
    </row>
    <row r="24" spans="1:100" ht="12.75">
      <c r="A24" s="15">
        <v>11</v>
      </c>
      <c r="B24" s="23" t="s">
        <v>32</v>
      </c>
      <c r="C24" s="17">
        <f t="shared" si="0"/>
        <v>1725</v>
      </c>
      <c r="D24" s="17">
        <f t="shared" si="1"/>
        <v>597.5</v>
      </c>
      <c r="E24" s="17">
        <f t="shared" si="2"/>
        <v>34.63768115942029</v>
      </c>
      <c r="F24" s="18">
        <f t="shared" si="33"/>
        <v>376.6</v>
      </c>
      <c r="G24" s="18">
        <f t="shared" si="34"/>
        <v>143.49999999999997</v>
      </c>
      <c r="H24" s="17">
        <f t="shared" si="3"/>
        <v>38.104089219330845</v>
      </c>
      <c r="I24" s="17">
        <f t="shared" si="35"/>
        <v>338</v>
      </c>
      <c r="J24" s="17">
        <f t="shared" si="35"/>
        <v>129.49999999999997</v>
      </c>
      <c r="K24" s="17">
        <f t="shared" si="4"/>
        <v>38.31360946745561</v>
      </c>
      <c r="L24" s="17">
        <f t="shared" si="5"/>
        <v>76.40117994100295</v>
      </c>
      <c r="M24" s="19">
        <v>144</v>
      </c>
      <c r="N24" s="18">
        <v>35.9</v>
      </c>
      <c r="O24" s="17">
        <f t="shared" si="6"/>
        <v>24.930555555555557</v>
      </c>
      <c r="P24" s="17">
        <f t="shared" si="7"/>
        <v>21.179941002949857</v>
      </c>
      <c r="Q24" s="18"/>
      <c r="R24" s="18"/>
      <c r="S24" s="17"/>
      <c r="T24" s="19">
        <v>32</v>
      </c>
      <c r="U24" s="18">
        <v>3.3</v>
      </c>
      <c r="V24" s="17">
        <f t="shared" si="8"/>
        <v>10.3125</v>
      </c>
      <c r="W24" s="17">
        <f t="shared" si="9"/>
        <v>1.946902654867257</v>
      </c>
      <c r="X24" s="19">
        <v>162</v>
      </c>
      <c r="Y24" s="18">
        <v>88.6</v>
      </c>
      <c r="Z24" s="17">
        <f t="shared" si="10"/>
        <v>54.69135802469135</v>
      </c>
      <c r="AA24" s="17">
        <f t="shared" si="11"/>
        <v>52.27138643067847</v>
      </c>
      <c r="AB24" s="17"/>
      <c r="AC24" s="17">
        <v>1.7</v>
      </c>
      <c r="AD24" s="17"/>
      <c r="AE24" s="17">
        <f t="shared" si="12"/>
        <v>1.0029498525073748</v>
      </c>
      <c r="AF24" s="17">
        <f t="shared" si="36"/>
        <v>38.599999999999994</v>
      </c>
      <c r="AG24" s="17">
        <f t="shared" si="36"/>
        <v>14</v>
      </c>
      <c r="AH24" s="17">
        <f t="shared" si="13"/>
        <v>36.26943005181348</v>
      </c>
      <c r="AI24" s="17">
        <f t="shared" si="14"/>
        <v>8.259587020648969</v>
      </c>
      <c r="AJ24" s="19">
        <v>12.2</v>
      </c>
      <c r="AK24" s="18">
        <v>5.1</v>
      </c>
      <c r="AL24" s="17">
        <f t="shared" si="15"/>
        <v>41.80327868852459</v>
      </c>
      <c r="AM24" s="18"/>
      <c r="AN24" s="18"/>
      <c r="AO24" s="17"/>
      <c r="AP24" s="17">
        <f t="shared" si="16"/>
        <v>3.008849557522124</v>
      </c>
      <c r="AQ24" s="19">
        <v>26.4</v>
      </c>
      <c r="AR24" s="18">
        <v>8.6</v>
      </c>
      <c r="AS24" s="17">
        <f t="shared" si="17"/>
        <v>32.57575757575758</v>
      </c>
      <c r="AT24" s="18"/>
      <c r="AU24" s="18"/>
      <c r="AV24" s="17"/>
      <c r="AW24" s="17">
        <f t="shared" si="18"/>
        <v>5.073746312684366</v>
      </c>
      <c r="AX24" s="17"/>
      <c r="AY24" s="17">
        <v>0.3</v>
      </c>
      <c r="AZ24" s="17"/>
      <c r="BA24" s="17"/>
      <c r="BB24" s="17"/>
      <c r="BC24" s="17"/>
      <c r="BD24" s="24">
        <v>1221.4</v>
      </c>
      <c r="BE24" s="18">
        <v>428</v>
      </c>
      <c r="BF24" s="17">
        <f t="shared" si="19"/>
        <v>35.04175536269854</v>
      </c>
      <c r="BG24" s="46">
        <v>1185.2</v>
      </c>
      <c r="BH24" s="17">
        <v>415.8</v>
      </c>
      <c r="BI24" s="17">
        <f t="shared" si="20"/>
        <v>35.08268646641917</v>
      </c>
      <c r="BJ24" s="17"/>
      <c r="BK24" s="17"/>
      <c r="BL24" s="17" t="e">
        <f t="shared" si="37"/>
        <v>#DIV/0!</v>
      </c>
      <c r="BM24" s="17">
        <v>127</v>
      </c>
      <c r="BN24" s="21">
        <v>26</v>
      </c>
      <c r="BO24" s="17">
        <f t="shared" si="21"/>
        <v>20.47244094488189</v>
      </c>
      <c r="BP24" s="17">
        <f t="shared" si="22"/>
        <v>15.339233038348086</v>
      </c>
      <c r="BQ24" s="17">
        <f t="shared" si="38"/>
        <v>1725</v>
      </c>
      <c r="BR24" s="21">
        <v>510.9</v>
      </c>
      <c r="BS24" s="17">
        <f t="shared" si="23"/>
        <v>29.617391304347823</v>
      </c>
      <c r="BT24" s="25">
        <v>594.9</v>
      </c>
      <c r="BU24" s="26">
        <v>230</v>
      </c>
      <c r="BV24" s="17">
        <f t="shared" si="24"/>
        <v>38.661959993276184</v>
      </c>
      <c r="BW24" s="25">
        <v>592.9</v>
      </c>
      <c r="BX24" s="25">
        <v>592.9</v>
      </c>
      <c r="BY24" s="26">
        <v>230</v>
      </c>
      <c r="BZ24" s="17">
        <f t="shared" si="25"/>
        <v>38.792376454714116</v>
      </c>
      <c r="CA24" s="17">
        <v>130.4</v>
      </c>
      <c r="CB24" s="17"/>
      <c r="CC24" s="17">
        <f>CB24/CA24*100</f>
        <v>0</v>
      </c>
      <c r="CD24" s="17">
        <v>215</v>
      </c>
      <c r="CE24" s="17">
        <v>53.9</v>
      </c>
      <c r="CF24" s="17">
        <f t="shared" si="26"/>
        <v>25.069767441860463</v>
      </c>
      <c r="CG24" s="21">
        <v>216.8</v>
      </c>
      <c r="CH24" s="22">
        <v>579.4</v>
      </c>
      <c r="CI24" s="21">
        <v>216.8</v>
      </c>
      <c r="CJ24" s="17">
        <f t="shared" si="27"/>
        <v>37.41801863997239</v>
      </c>
      <c r="CK24" s="17">
        <f t="shared" si="28"/>
        <v>17.259233690024164</v>
      </c>
      <c r="CL24" s="22">
        <v>281.1</v>
      </c>
      <c r="CM24" s="21">
        <v>83.6</v>
      </c>
      <c r="CN24" s="17">
        <f t="shared" si="29"/>
        <v>29.74030594094628</v>
      </c>
      <c r="CO24" s="22">
        <v>163.5</v>
      </c>
      <c r="CP24" s="21">
        <v>89.6</v>
      </c>
      <c r="CQ24" s="17">
        <f t="shared" si="30"/>
        <v>54.801223241590215</v>
      </c>
      <c r="CR24" s="17">
        <f t="shared" si="31"/>
        <v>0</v>
      </c>
      <c r="CS24" s="17">
        <f t="shared" si="32"/>
        <v>86.60000000000002</v>
      </c>
      <c r="CT24" s="17"/>
      <c r="CU24" s="8"/>
      <c r="CV24" s="8"/>
    </row>
    <row r="25" spans="1:100" ht="0.75" customHeight="1">
      <c r="A25" s="15">
        <v>12</v>
      </c>
      <c r="B25" s="16"/>
      <c r="C25" s="17"/>
      <c r="D25" s="17">
        <f aca="true" t="shared" si="39" ref="D25:D37">G25+BE25+BN25</f>
        <v>0</v>
      </c>
      <c r="E25" s="17" t="e">
        <f t="shared" si="2"/>
        <v>#DIV/0!</v>
      </c>
      <c r="F25" s="27"/>
      <c r="G25" s="28"/>
      <c r="H25" s="17" t="e">
        <f aca="true" t="shared" si="40" ref="H25:H38">G25/F25*100</f>
        <v>#DIV/0!</v>
      </c>
      <c r="I25" s="17"/>
      <c r="J25" s="17"/>
      <c r="K25" s="17"/>
      <c r="L25" s="17" t="e">
        <f t="shared" si="5"/>
        <v>#DIV/0!</v>
      </c>
      <c r="M25" s="18"/>
      <c r="N25" s="18"/>
      <c r="O25" s="17" t="e">
        <f aca="true" t="shared" si="41" ref="O25:O38">N25/M25*100</f>
        <v>#DIV/0!</v>
      </c>
      <c r="P25" s="17" t="e">
        <f t="shared" si="7"/>
        <v>#DIV/0!</v>
      </c>
      <c r="Q25" s="18"/>
      <c r="R25" s="18"/>
      <c r="S25" s="17" t="e">
        <f aca="true" t="shared" si="42" ref="S25:S38">R25/Q25*100</f>
        <v>#DIV/0!</v>
      </c>
      <c r="T25" s="18"/>
      <c r="U25" s="18"/>
      <c r="V25" s="17" t="e">
        <f t="shared" si="8"/>
        <v>#DIV/0!</v>
      </c>
      <c r="W25" s="17" t="e">
        <f t="shared" si="9"/>
        <v>#DIV/0!</v>
      </c>
      <c r="X25" s="18"/>
      <c r="Y25" s="18"/>
      <c r="Z25" s="17" t="e">
        <f aca="true" t="shared" si="43" ref="Z25:Z38">Y25/X25*100</f>
        <v>#DIV/0!</v>
      </c>
      <c r="AA25" s="17" t="e">
        <f t="shared" si="11"/>
        <v>#DIV/0!</v>
      </c>
      <c r="AB25" s="17"/>
      <c r="AC25" s="17"/>
      <c r="AD25" s="17"/>
      <c r="AE25" s="17" t="e">
        <f t="shared" si="12"/>
        <v>#DIV/0!</v>
      </c>
      <c r="AF25" s="17"/>
      <c r="AG25" s="17"/>
      <c r="AH25" s="17"/>
      <c r="AI25" s="17" t="e">
        <f t="shared" si="14"/>
        <v>#DIV/0!</v>
      </c>
      <c r="AJ25" s="18"/>
      <c r="AK25" s="18"/>
      <c r="AL25" s="17" t="e">
        <f aca="true" t="shared" si="44" ref="AL25:AL38">AK25/AJ25*100</f>
        <v>#DIV/0!</v>
      </c>
      <c r="AM25" s="18"/>
      <c r="AN25" s="18"/>
      <c r="AO25" s="17" t="e">
        <f aca="true" t="shared" si="45" ref="AO25:AO37">AN25/AM25*100</f>
        <v>#DIV/0!</v>
      </c>
      <c r="AP25" s="17" t="e">
        <f t="shared" si="16"/>
        <v>#DIV/0!</v>
      </c>
      <c r="AQ25" s="18"/>
      <c r="AR25" s="18"/>
      <c r="AS25" s="17" t="e">
        <f aca="true" t="shared" si="46" ref="AS25:AS38">AR25/AQ25*100</f>
        <v>#DIV/0!</v>
      </c>
      <c r="AT25" s="18"/>
      <c r="AU25" s="18"/>
      <c r="AV25" s="17" t="e">
        <f aca="true" t="shared" si="47" ref="AV25:AV38">AU25/AT25*100</f>
        <v>#DIV/0!</v>
      </c>
      <c r="AW25" s="17" t="e">
        <f t="shared" si="18"/>
        <v>#DIV/0!</v>
      </c>
      <c r="AX25" s="17"/>
      <c r="AY25" s="17"/>
      <c r="AZ25" s="17"/>
      <c r="BA25" s="17"/>
      <c r="BB25" s="17"/>
      <c r="BC25" s="17"/>
      <c r="BD25" s="29"/>
      <c r="BE25" s="18"/>
      <c r="BF25" s="17" t="e">
        <f aca="true" t="shared" si="48" ref="BF25:BF38">BE25/BD25*100</f>
        <v>#DIV/0!</v>
      </c>
      <c r="BG25" s="17"/>
      <c r="BH25" s="17"/>
      <c r="BI25" s="17" t="e">
        <f aca="true" t="shared" si="49" ref="BI25:BI37">BH25/BG25*100</f>
        <v>#DIV/0!</v>
      </c>
      <c r="BJ25" s="17"/>
      <c r="BK25" s="17"/>
      <c r="BL25" s="17" t="e">
        <f t="shared" si="37"/>
        <v>#DIV/0!</v>
      </c>
      <c r="BM25" s="18"/>
      <c r="BN25" s="18"/>
      <c r="BO25" s="17" t="e">
        <f aca="true" t="shared" si="50" ref="BO25:BO38">BN25/BM25*100</f>
        <v>#DIV/0!</v>
      </c>
      <c r="BP25" s="17" t="e">
        <f t="shared" si="22"/>
        <v>#DIV/0!</v>
      </c>
      <c r="BQ25" s="21"/>
      <c r="BR25" s="21"/>
      <c r="BS25" s="17" t="e">
        <f aca="true" t="shared" si="51" ref="BS25:BS38">BR25/BQ25*100</f>
        <v>#DIV/0!</v>
      </c>
      <c r="BT25" s="17"/>
      <c r="BU25" s="17"/>
      <c r="BV25" s="17" t="e">
        <f aca="true" t="shared" si="52" ref="BV25:BV38">BU25/BT25*100</f>
        <v>#DIV/0!</v>
      </c>
      <c r="BW25" s="17" t="e">
        <f aca="true" t="shared" si="53" ref="BW25:BW38">+BU25/BR25*100</f>
        <v>#DIV/0!</v>
      </c>
      <c r="BX25" s="17"/>
      <c r="BY25" s="17"/>
      <c r="BZ25" s="17" t="e">
        <f aca="true" t="shared" si="54" ref="BZ25:BZ38">BY25/BX25*100</f>
        <v>#DIV/0!</v>
      </c>
      <c r="CA25" s="17"/>
      <c r="CB25" s="17"/>
      <c r="CC25" s="17" t="e">
        <f aca="true" t="shared" si="55" ref="CC25:CC38">CB25/CA25*100</f>
        <v>#DIV/0!</v>
      </c>
      <c r="CD25" s="17"/>
      <c r="CE25" s="17"/>
      <c r="CF25" s="17" t="e">
        <f aca="true" t="shared" si="56" ref="CF25:CF38">CE25/CD25*100</f>
        <v>#DIV/0!</v>
      </c>
      <c r="CG25" s="17" t="e">
        <f aca="true" t="shared" si="57" ref="CG25:CG38">+CE25/BR25*100</f>
        <v>#DIV/0!</v>
      </c>
      <c r="CH25" s="21"/>
      <c r="CI25" s="21"/>
      <c r="CJ25" s="17" t="e">
        <f aca="true" t="shared" si="58" ref="CJ25:CJ38">CI25/CH25*100</f>
        <v>#DIV/0!</v>
      </c>
      <c r="CK25" s="17" t="e">
        <f aca="true" t="shared" si="59" ref="CK25:CK38">+CI25/BR25*100</f>
        <v>#DIV/0!</v>
      </c>
      <c r="CL25" s="21"/>
      <c r="CM25" s="21"/>
      <c r="CN25" s="17" t="e">
        <f aca="true" t="shared" si="60" ref="CN25:CN38">CM25/CL25*100</f>
        <v>#DIV/0!</v>
      </c>
      <c r="CO25" s="21"/>
      <c r="CP25" s="21"/>
      <c r="CQ25" s="17" t="e">
        <f aca="true" t="shared" si="61" ref="CQ25:CQ38">CP25/CO25*100</f>
        <v>#DIV/0!</v>
      </c>
      <c r="CR25" s="17"/>
      <c r="CS25" s="17">
        <f t="shared" si="32"/>
        <v>0</v>
      </c>
      <c r="CT25" s="17"/>
      <c r="CU25" s="8"/>
      <c r="CV25" s="8"/>
    </row>
    <row r="26" spans="1:100" ht="12.75" customHeight="1" hidden="1">
      <c r="A26" s="15">
        <v>13</v>
      </c>
      <c r="B26" s="16"/>
      <c r="C26" s="17">
        <f aca="true" t="shared" si="62" ref="C26:C37">F26+BD26+BM26</f>
        <v>0</v>
      </c>
      <c r="D26" s="17">
        <f t="shared" si="39"/>
        <v>0</v>
      </c>
      <c r="E26" s="17" t="e">
        <f t="shared" si="2"/>
        <v>#DIV/0!</v>
      </c>
      <c r="F26" s="27"/>
      <c r="G26" s="28"/>
      <c r="H26" s="17" t="e">
        <f t="shared" si="40"/>
        <v>#DIV/0!</v>
      </c>
      <c r="I26" s="17"/>
      <c r="J26" s="17"/>
      <c r="K26" s="17"/>
      <c r="L26" s="17" t="e">
        <f t="shared" si="5"/>
        <v>#DIV/0!</v>
      </c>
      <c r="M26" s="18"/>
      <c r="N26" s="18"/>
      <c r="O26" s="17" t="e">
        <f t="shared" si="41"/>
        <v>#DIV/0!</v>
      </c>
      <c r="P26" s="17" t="e">
        <f t="shared" si="7"/>
        <v>#DIV/0!</v>
      </c>
      <c r="Q26" s="18"/>
      <c r="R26" s="18"/>
      <c r="S26" s="17" t="e">
        <f t="shared" si="42"/>
        <v>#DIV/0!</v>
      </c>
      <c r="T26" s="18"/>
      <c r="U26" s="18"/>
      <c r="V26" s="17" t="e">
        <f t="shared" si="8"/>
        <v>#DIV/0!</v>
      </c>
      <c r="W26" s="17" t="e">
        <f t="shared" si="9"/>
        <v>#DIV/0!</v>
      </c>
      <c r="X26" s="18"/>
      <c r="Y26" s="18"/>
      <c r="Z26" s="17" t="e">
        <f t="shared" si="43"/>
        <v>#DIV/0!</v>
      </c>
      <c r="AA26" s="17" t="e">
        <f t="shared" si="11"/>
        <v>#DIV/0!</v>
      </c>
      <c r="AB26" s="17"/>
      <c r="AC26" s="17"/>
      <c r="AD26" s="17"/>
      <c r="AE26" s="17" t="e">
        <f t="shared" si="12"/>
        <v>#DIV/0!</v>
      </c>
      <c r="AF26" s="17"/>
      <c r="AG26" s="17"/>
      <c r="AH26" s="17"/>
      <c r="AI26" s="17" t="e">
        <f t="shared" si="14"/>
        <v>#DIV/0!</v>
      </c>
      <c r="AJ26" s="18"/>
      <c r="AK26" s="18"/>
      <c r="AL26" s="17" t="e">
        <f t="shared" si="44"/>
        <v>#DIV/0!</v>
      </c>
      <c r="AM26" s="18"/>
      <c r="AN26" s="18"/>
      <c r="AO26" s="17" t="e">
        <f t="shared" si="45"/>
        <v>#DIV/0!</v>
      </c>
      <c r="AP26" s="17" t="e">
        <f t="shared" si="16"/>
        <v>#DIV/0!</v>
      </c>
      <c r="AQ26" s="18"/>
      <c r="AR26" s="18"/>
      <c r="AS26" s="17" t="e">
        <f t="shared" si="46"/>
        <v>#DIV/0!</v>
      </c>
      <c r="AT26" s="18"/>
      <c r="AU26" s="18"/>
      <c r="AV26" s="17" t="e">
        <f t="shared" si="47"/>
        <v>#DIV/0!</v>
      </c>
      <c r="AW26" s="17" t="e">
        <f t="shared" si="18"/>
        <v>#DIV/0!</v>
      </c>
      <c r="AX26" s="17"/>
      <c r="AY26" s="17"/>
      <c r="AZ26" s="17"/>
      <c r="BA26" s="17"/>
      <c r="BB26" s="17"/>
      <c r="BC26" s="17"/>
      <c r="BD26" s="18"/>
      <c r="BE26" s="18"/>
      <c r="BF26" s="17" t="e">
        <f t="shared" si="48"/>
        <v>#DIV/0!</v>
      </c>
      <c r="BG26" s="17"/>
      <c r="BH26" s="17"/>
      <c r="BI26" s="17" t="e">
        <f t="shared" si="49"/>
        <v>#DIV/0!</v>
      </c>
      <c r="BJ26" s="17"/>
      <c r="BK26" s="17"/>
      <c r="BL26" s="17" t="e">
        <f t="shared" si="37"/>
        <v>#DIV/0!</v>
      </c>
      <c r="BM26" s="18"/>
      <c r="BN26" s="18"/>
      <c r="BO26" s="17" t="e">
        <f t="shared" si="50"/>
        <v>#DIV/0!</v>
      </c>
      <c r="BP26" s="17" t="e">
        <f t="shared" si="22"/>
        <v>#DIV/0!</v>
      </c>
      <c r="BQ26" s="21"/>
      <c r="BR26" s="21"/>
      <c r="BS26" s="17" t="e">
        <f t="shared" si="51"/>
        <v>#DIV/0!</v>
      </c>
      <c r="BT26" s="17"/>
      <c r="BU26" s="17"/>
      <c r="BV26" s="17" t="e">
        <f t="shared" si="52"/>
        <v>#DIV/0!</v>
      </c>
      <c r="BW26" s="17" t="e">
        <f t="shared" si="53"/>
        <v>#DIV/0!</v>
      </c>
      <c r="BX26" s="17"/>
      <c r="BY26" s="17"/>
      <c r="BZ26" s="17" t="e">
        <f t="shared" si="54"/>
        <v>#DIV/0!</v>
      </c>
      <c r="CA26" s="17"/>
      <c r="CB26" s="17"/>
      <c r="CC26" s="17" t="e">
        <f t="shared" si="55"/>
        <v>#DIV/0!</v>
      </c>
      <c r="CD26" s="17"/>
      <c r="CE26" s="17"/>
      <c r="CF26" s="17" t="e">
        <f t="shared" si="56"/>
        <v>#DIV/0!</v>
      </c>
      <c r="CG26" s="17" t="e">
        <f t="shared" si="57"/>
        <v>#DIV/0!</v>
      </c>
      <c r="CH26" s="21"/>
      <c r="CI26" s="21"/>
      <c r="CJ26" s="17" t="e">
        <f t="shared" si="58"/>
        <v>#DIV/0!</v>
      </c>
      <c r="CK26" s="17" t="e">
        <f t="shared" si="59"/>
        <v>#DIV/0!</v>
      </c>
      <c r="CL26" s="21"/>
      <c r="CM26" s="21"/>
      <c r="CN26" s="17" t="e">
        <f t="shared" si="60"/>
        <v>#DIV/0!</v>
      </c>
      <c r="CO26" s="21"/>
      <c r="CP26" s="21"/>
      <c r="CQ26" s="17" t="e">
        <f t="shared" si="61"/>
        <v>#DIV/0!</v>
      </c>
      <c r="CR26" s="17"/>
      <c r="CS26" s="17"/>
      <c r="CT26" s="17"/>
      <c r="CU26" s="8"/>
      <c r="CV26" s="8"/>
    </row>
    <row r="27" spans="1:100" ht="12.75" customHeight="1" hidden="1">
      <c r="A27" s="15">
        <v>14</v>
      </c>
      <c r="B27" s="16"/>
      <c r="C27" s="17">
        <f t="shared" si="62"/>
        <v>0</v>
      </c>
      <c r="D27" s="17">
        <f t="shared" si="39"/>
        <v>0</v>
      </c>
      <c r="E27" s="17" t="e">
        <f t="shared" si="2"/>
        <v>#DIV/0!</v>
      </c>
      <c r="F27" s="27"/>
      <c r="G27" s="28"/>
      <c r="H27" s="17" t="e">
        <f t="shared" si="40"/>
        <v>#DIV/0!</v>
      </c>
      <c r="I27" s="17"/>
      <c r="J27" s="17"/>
      <c r="K27" s="17"/>
      <c r="L27" s="17" t="e">
        <f t="shared" si="5"/>
        <v>#DIV/0!</v>
      </c>
      <c r="M27" s="18"/>
      <c r="N27" s="18"/>
      <c r="O27" s="17" t="e">
        <f t="shared" si="41"/>
        <v>#DIV/0!</v>
      </c>
      <c r="P27" s="17" t="e">
        <f t="shared" si="7"/>
        <v>#DIV/0!</v>
      </c>
      <c r="Q27" s="18"/>
      <c r="R27" s="18"/>
      <c r="S27" s="17" t="e">
        <f t="shared" si="42"/>
        <v>#DIV/0!</v>
      </c>
      <c r="T27" s="18"/>
      <c r="U27" s="18"/>
      <c r="V27" s="17" t="e">
        <f t="shared" si="8"/>
        <v>#DIV/0!</v>
      </c>
      <c r="W27" s="17" t="e">
        <f t="shared" si="9"/>
        <v>#DIV/0!</v>
      </c>
      <c r="X27" s="18"/>
      <c r="Y27" s="18"/>
      <c r="Z27" s="17" t="e">
        <f t="shared" si="43"/>
        <v>#DIV/0!</v>
      </c>
      <c r="AA27" s="17" t="e">
        <f t="shared" si="11"/>
        <v>#DIV/0!</v>
      </c>
      <c r="AB27" s="17"/>
      <c r="AC27" s="17"/>
      <c r="AD27" s="17"/>
      <c r="AE27" s="17" t="e">
        <f t="shared" si="12"/>
        <v>#DIV/0!</v>
      </c>
      <c r="AF27" s="17"/>
      <c r="AG27" s="17"/>
      <c r="AH27" s="17"/>
      <c r="AI27" s="17" t="e">
        <f t="shared" si="14"/>
        <v>#DIV/0!</v>
      </c>
      <c r="AJ27" s="18"/>
      <c r="AK27" s="18"/>
      <c r="AL27" s="17" t="e">
        <f t="shared" si="44"/>
        <v>#DIV/0!</v>
      </c>
      <c r="AM27" s="18"/>
      <c r="AN27" s="18"/>
      <c r="AO27" s="17" t="e">
        <f t="shared" si="45"/>
        <v>#DIV/0!</v>
      </c>
      <c r="AP27" s="17" t="e">
        <f t="shared" si="16"/>
        <v>#DIV/0!</v>
      </c>
      <c r="AQ27" s="18"/>
      <c r="AR27" s="18"/>
      <c r="AS27" s="17" t="e">
        <f t="shared" si="46"/>
        <v>#DIV/0!</v>
      </c>
      <c r="AT27" s="18"/>
      <c r="AU27" s="18"/>
      <c r="AV27" s="17" t="e">
        <f t="shared" si="47"/>
        <v>#DIV/0!</v>
      </c>
      <c r="AW27" s="17" t="e">
        <f t="shared" si="18"/>
        <v>#DIV/0!</v>
      </c>
      <c r="AX27" s="17"/>
      <c r="AY27" s="17"/>
      <c r="AZ27" s="17"/>
      <c r="BA27" s="17"/>
      <c r="BB27" s="17"/>
      <c r="BC27" s="17"/>
      <c r="BD27" s="18"/>
      <c r="BE27" s="18"/>
      <c r="BF27" s="17" t="e">
        <f t="shared" si="48"/>
        <v>#DIV/0!</v>
      </c>
      <c r="BG27" s="17"/>
      <c r="BH27" s="17"/>
      <c r="BI27" s="17" t="e">
        <f t="shared" si="49"/>
        <v>#DIV/0!</v>
      </c>
      <c r="BJ27" s="17"/>
      <c r="BK27" s="17"/>
      <c r="BL27" s="17" t="e">
        <f t="shared" si="37"/>
        <v>#DIV/0!</v>
      </c>
      <c r="BM27" s="18"/>
      <c r="BN27" s="18"/>
      <c r="BO27" s="17" t="e">
        <f t="shared" si="50"/>
        <v>#DIV/0!</v>
      </c>
      <c r="BP27" s="17" t="e">
        <f t="shared" si="22"/>
        <v>#DIV/0!</v>
      </c>
      <c r="BQ27" s="21"/>
      <c r="BR27" s="21"/>
      <c r="BS27" s="17" t="e">
        <f t="shared" si="51"/>
        <v>#DIV/0!</v>
      </c>
      <c r="BT27" s="17"/>
      <c r="BU27" s="17"/>
      <c r="BV27" s="17" t="e">
        <f t="shared" si="52"/>
        <v>#DIV/0!</v>
      </c>
      <c r="BW27" s="17" t="e">
        <f t="shared" si="53"/>
        <v>#DIV/0!</v>
      </c>
      <c r="BX27" s="17"/>
      <c r="BY27" s="17"/>
      <c r="BZ27" s="17" t="e">
        <f t="shared" si="54"/>
        <v>#DIV/0!</v>
      </c>
      <c r="CA27" s="17"/>
      <c r="CB27" s="17"/>
      <c r="CC27" s="17" t="e">
        <f t="shared" si="55"/>
        <v>#DIV/0!</v>
      </c>
      <c r="CD27" s="17"/>
      <c r="CE27" s="17"/>
      <c r="CF27" s="17" t="e">
        <f t="shared" si="56"/>
        <v>#DIV/0!</v>
      </c>
      <c r="CG27" s="17" t="e">
        <f t="shared" si="57"/>
        <v>#DIV/0!</v>
      </c>
      <c r="CH27" s="21"/>
      <c r="CI27" s="21"/>
      <c r="CJ27" s="17" t="e">
        <f t="shared" si="58"/>
        <v>#DIV/0!</v>
      </c>
      <c r="CK27" s="17" t="e">
        <f t="shared" si="59"/>
        <v>#DIV/0!</v>
      </c>
      <c r="CL27" s="21"/>
      <c r="CM27" s="21"/>
      <c r="CN27" s="17" t="e">
        <f t="shared" si="60"/>
        <v>#DIV/0!</v>
      </c>
      <c r="CO27" s="21"/>
      <c r="CP27" s="21"/>
      <c r="CQ27" s="17" t="e">
        <f t="shared" si="61"/>
        <v>#DIV/0!</v>
      </c>
      <c r="CR27" s="17"/>
      <c r="CS27" s="17"/>
      <c r="CT27" s="17"/>
      <c r="CU27" s="8"/>
      <c r="CV27" s="8"/>
    </row>
    <row r="28" spans="1:100" ht="12.75" customHeight="1" hidden="1">
      <c r="A28" s="15">
        <v>15</v>
      </c>
      <c r="B28" s="16"/>
      <c r="C28" s="17">
        <f t="shared" si="62"/>
        <v>0</v>
      </c>
      <c r="D28" s="17">
        <f t="shared" si="39"/>
        <v>0</v>
      </c>
      <c r="E28" s="17" t="e">
        <f t="shared" si="2"/>
        <v>#DIV/0!</v>
      </c>
      <c r="F28" s="27"/>
      <c r="G28" s="28"/>
      <c r="H28" s="17" t="e">
        <f t="shared" si="40"/>
        <v>#DIV/0!</v>
      </c>
      <c r="I28" s="17"/>
      <c r="J28" s="17"/>
      <c r="K28" s="17"/>
      <c r="L28" s="17" t="e">
        <f t="shared" si="5"/>
        <v>#DIV/0!</v>
      </c>
      <c r="M28" s="18"/>
      <c r="N28" s="18"/>
      <c r="O28" s="17" t="e">
        <f t="shared" si="41"/>
        <v>#DIV/0!</v>
      </c>
      <c r="P28" s="17" t="e">
        <f t="shared" si="7"/>
        <v>#DIV/0!</v>
      </c>
      <c r="Q28" s="18"/>
      <c r="R28" s="18"/>
      <c r="S28" s="17" t="e">
        <f t="shared" si="42"/>
        <v>#DIV/0!</v>
      </c>
      <c r="T28" s="18"/>
      <c r="U28" s="18"/>
      <c r="V28" s="17" t="e">
        <f t="shared" si="8"/>
        <v>#DIV/0!</v>
      </c>
      <c r="W28" s="17" t="e">
        <f t="shared" si="9"/>
        <v>#DIV/0!</v>
      </c>
      <c r="X28" s="18"/>
      <c r="Y28" s="18"/>
      <c r="Z28" s="17" t="e">
        <f t="shared" si="43"/>
        <v>#DIV/0!</v>
      </c>
      <c r="AA28" s="17" t="e">
        <f t="shared" si="11"/>
        <v>#DIV/0!</v>
      </c>
      <c r="AB28" s="17"/>
      <c r="AC28" s="17"/>
      <c r="AD28" s="17"/>
      <c r="AE28" s="17" t="e">
        <f t="shared" si="12"/>
        <v>#DIV/0!</v>
      </c>
      <c r="AF28" s="17"/>
      <c r="AG28" s="17"/>
      <c r="AH28" s="17"/>
      <c r="AI28" s="17" t="e">
        <f t="shared" si="14"/>
        <v>#DIV/0!</v>
      </c>
      <c r="AJ28" s="18"/>
      <c r="AK28" s="18"/>
      <c r="AL28" s="17" t="e">
        <f t="shared" si="44"/>
        <v>#DIV/0!</v>
      </c>
      <c r="AM28" s="18"/>
      <c r="AN28" s="18"/>
      <c r="AO28" s="17" t="e">
        <f t="shared" si="45"/>
        <v>#DIV/0!</v>
      </c>
      <c r="AP28" s="17" t="e">
        <f t="shared" si="16"/>
        <v>#DIV/0!</v>
      </c>
      <c r="AQ28" s="18"/>
      <c r="AR28" s="18"/>
      <c r="AS28" s="17" t="e">
        <f t="shared" si="46"/>
        <v>#DIV/0!</v>
      </c>
      <c r="AT28" s="18"/>
      <c r="AU28" s="18"/>
      <c r="AV28" s="17" t="e">
        <f t="shared" si="47"/>
        <v>#DIV/0!</v>
      </c>
      <c r="AW28" s="17" t="e">
        <f t="shared" si="18"/>
        <v>#DIV/0!</v>
      </c>
      <c r="AX28" s="17"/>
      <c r="AY28" s="17"/>
      <c r="AZ28" s="17"/>
      <c r="BA28" s="17"/>
      <c r="BB28" s="17"/>
      <c r="BC28" s="17"/>
      <c r="BD28" s="18"/>
      <c r="BE28" s="18"/>
      <c r="BF28" s="17" t="e">
        <f t="shared" si="48"/>
        <v>#DIV/0!</v>
      </c>
      <c r="BG28" s="17"/>
      <c r="BH28" s="17"/>
      <c r="BI28" s="17" t="e">
        <f t="shared" si="49"/>
        <v>#DIV/0!</v>
      </c>
      <c r="BJ28" s="17"/>
      <c r="BK28" s="17"/>
      <c r="BL28" s="17" t="e">
        <f t="shared" si="37"/>
        <v>#DIV/0!</v>
      </c>
      <c r="BM28" s="18"/>
      <c r="BN28" s="18"/>
      <c r="BO28" s="17" t="e">
        <f t="shared" si="50"/>
        <v>#DIV/0!</v>
      </c>
      <c r="BP28" s="17" t="e">
        <f t="shared" si="22"/>
        <v>#DIV/0!</v>
      </c>
      <c r="BQ28" s="21"/>
      <c r="BR28" s="21"/>
      <c r="BS28" s="17" t="e">
        <f t="shared" si="51"/>
        <v>#DIV/0!</v>
      </c>
      <c r="BT28" s="17"/>
      <c r="BU28" s="17"/>
      <c r="BV28" s="17" t="e">
        <f t="shared" si="52"/>
        <v>#DIV/0!</v>
      </c>
      <c r="BW28" s="17" t="e">
        <f t="shared" si="53"/>
        <v>#DIV/0!</v>
      </c>
      <c r="BX28" s="17"/>
      <c r="BY28" s="17"/>
      <c r="BZ28" s="17" t="e">
        <f t="shared" si="54"/>
        <v>#DIV/0!</v>
      </c>
      <c r="CA28" s="17"/>
      <c r="CB28" s="17"/>
      <c r="CC28" s="17" t="e">
        <f t="shared" si="55"/>
        <v>#DIV/0!</v>
      </c>
      <c r="CD28" s="17"/>
      <c r="CE28" s="17"/>
      <c r="CF28" s="17" t="e">
        <f t="shared" si="56"/>
        <v>#DIV/0!</v>
      </c>
      <c r="CG28" s="17" t="e">
        <f t="shared" si="57"/>
        <v>#DIV/0!</v>
      </c>
      <c r="CH28" s="21"/>
      <c r="CI28" s="21"/>
      <c r="CJ28" s="17" t="e">
        <f t="shared" si="58"/>
        <v>#DIV/0!</v>
      </c>
      <c r="CK28" s="17" t="e">
        <f t="shared" si="59"/>
        <v>#DIV/0!</v>
      </c>
      <c r="CL28" s="21"/>
      <c r="CM28" s="21"/>
      <c r="CN28" s="17" t="e">
        <f t="shared" si="60"/>
        <v>#DIV/0!</v>
      </c>
      <c r="CO28" s="21"/>
      <c r="CP28" s="21"/>
      <c r="CQ28" s="17" t="e">
        <f t="shared" si="61"/>
        <v>#DIV/0!</v>
      </c>
      <c r="CR28" s="17"/>
      <c r="CS28" s="17"/>
      <c r="CT28" s="17"/>
      <c r="CU28" s="8"/>
      <c r="CV28" s="8"/>
    </row>
    <row r="29" spans="1:100" ht="12.75" customHeight="1" hidden="1">
      <c r="A29" s="15">
        <v>16</v>
      </c>
      <c r="B29" s="16"/>
      <c r="C29" s="17">
        <f t="shared" si="62"/>
        <v>0</v>
      </c>
      <c r="D29" s="17">
        <f t="shared" si="39"/>
        <v>0</v>
      </c>
      <c r="E29" s="17" t="e">
        <f t="shared" si="2"/>
        <v>#DIV/0!</v>
      </c>
      <c r="F29" s="27"/>
      <c r="G29" s="28"/>
      <c r="H29" s="17" t="e">
        <f t="shared" si="40"/>
        <v>#DIV/0!</v>
      </c>
      <c r="I29" s="17"/>
      <c r="J29" s="17"/>
      <c r="K29" s="17"/>
      <c r="L29" s="17" t="e">
        <f t="shared" si="5"/>
        <v>#DIV/0!</v>
      </c>
      <c r="M29" s="18"/>
      <c r="N29" s="18"/>
      <c r="O29" s="17" t="e">
        <f t="shared" si="41"/>
        <v>#DIV/0!</v>
      </c>
      <c r="P29" s="17" t="e">
        <f t="shared" si="7"/>
        <v>#DIV/0!</v>
      </c>
      <c r="Q29" s="18"/>
      <c r="R29" s="18"/>
      <c r="S29" s="17" t="e">
        <f t="shared" si="42"/>
        <v>#DIV/0!</v>
      </c>
      <c r="T29" s="18"/>
      <c r="U29" s="18"/>
      <c r="V29" s="17" t="e">
        <f t="shared" si="8"/>
        <v>#DIV/0!</v>
      </c>
      <c r="W29" s="17" t="e">
        <f t="shared" si="9"/>
        <v>#DIV/0!</v>
      </c>
      <c r="X29" s="18"/>
      <c r="Y29" s="18"/>
      <c r="Z29" s="17" t="e">
        <f t="shared" si="43"/>
        <v>#DIV/0!</v>
      </c>
      <c r="AA29" s="17" t="e">
        <f t="shared" si="11"/>
        <v>#DIV/0!</v>
      </c>
      <c r="AB29" s="17"/>
      <c r="AC29" s="17"/>
      <c r="AD29" s="17"/>
      <c r="AE29" s="17" t="e">
        <f t="shared" si="12"/>
        <v>#DIV/0!</v>
      </c>
      <c r="AF29" s="17"/>
      <c r="AG29" s="17"/>
      <c r="AH29" s="17"/>
      <c r="AI29" s="17" t="e">
        <f t="shared" si="14"/>
        <v>#DIV/0!</v>
      </c>
      <c r="AJ29" s="18"/>
      <c r="AK29" s="18"/>
      <c r="AL29" s="17" t="e">
        <f t="shared" si="44"/>
        <v>#DIV/0!</v>
      </c>
      <c r="AM29" s="18"/>
      <c r="AN29" s="18"/>
      <c r="AO29" s="17" t="e">
        <f t="shared" si="45"/>
        <v>#DIV/0!</v>
      </c>
      <c r="AP29" s="17" t="e">
        <f t="shared" si="16"/>
        <v>#DIV/0!</v>
      </c>
      <c r="AQ29" s="18"/>
      <c r="AR29" s="18"/>
      <c r="AS29" s="17" t="e">
        <f t="shared" si="46"/>
        <v>#DIV/0!</v>
      </c>
      <c r="AT29" s="18"/>
      <c r="AU29" s="18"/>
      <c r="AV29" s="17" t="e">
        <f t="shared" si="47"/>
        <v>#DIV/0!</v>
      </c>
      <c r="AW29" s="17" t="e">
        <f t="shared" si="18"/>
        <v>#DIV/0!</v>
      </c>
      <c r="AX29" s="17"/>
      <c r="AY29" s="17"/>
      <c r="AZ29" s="17"/>
      <c r="BA29" s="17"/>
      <c r="BB29" s="17"/>
      <c r="BC29" s="17"/>
      <c r="BD29" s="18"/>
      <c r="BE29" s="18"/>
      <c r="BF29" s="17" t="e">
        <f t="shared" si="48"/>
        <v>#DIV/0!</v>
      </c>
      <c r="BG29" s="17"/>
      <c r="BH29" s="17"/>
      <c r="BI29" s="17" t="e">
        <f t="shared" si="49"/>
        <v>#DIV/0!</v>
      </c>
      <c r="BJ29" s="17"/>
      <c r="BK29" s="17"/>
      <c r="BL29" s="17" t="e">
        <f t="shared" si="37"/>
        <v>#DIV/0!</v>
      </c>
      <c r="BM29" s="18"/>
      <c r="BN29" s="18"/>
      <c r="BO29" s="17" t="e">
        <f t="shared" si="50"/>
        <v>#DIV/0!</v>
      </c>
      <c r="BP29" s="17" t="e">
        <f t="shared" si="22"/>
        <v>#DIV/0!</v>
      </c>
      <c r="BQ29" s="21"/>
      <c r="BR29" s="21"/>
      <c r="BS29" s="17" t="e">
        <f t="shared" si="51"/>
        <v>#DIV/0!</v>
      </c>
      <c r="BT29" s="17"/>
      <c r="BU29" s="17"/>
      <c r="BV29" s="17" t="e">
        <f t="shared" si="52"/>
        <v>#DIV/0!</v>
      </c>
      <c r="BW29" s="17" t="e">
        <f t="shared" si="53"/>
        <v>#DIV/0!</v>
      </c>
      <c r="BX29" s="17"/>
      <c r="BY29" s="17"/>
      <c r="BZ29" s="17" t="e">
        <f t="shared" si="54"/>
        <v>#DIV/0!</v>
      </c>
      <c r="CA29" s="17"/>
      <c r="CB29" s="17"/>
      <c r="CC29" s="17" t="e">
        <f t="shared" si="55"/>
        <v>#DIV/0!</v>
      </c>
      <c r="CD29" s="17"/>
      <c r="CE29" s="17"/>
      <c r="CF29" s="17" t="e">
        <f t="shared" si="56"/>
        <v>#DIV/0!</v>
      </c>
      <c r="CG29" s="17" t="e">
        <f t="shared" si="57"/>
        <v>#DIV/0!</v>
      </c>
      <c r="CH29" s="21"/>
      <c r="CI29" s="21"/>
      <c r="CJ29" s="17" t="e">
        <f t="shared" si="58"/>
        <v>#DIV/0!</v>
      </c>
      <c r="CK29" s="17" t="e">
        <f t="shared" si="59"/>
        <v>#DIV/0!</v>
      </c>
      <c r="CL29" s="21"/>
      <c r="CM29" s="21"/>
      <c r="CN29" s="17" t="e">
        <f t="shared" si="60"/>
        <v>#DIV/0!</v>
      </c>
      <c r="CO29" s="21"/>
      <c r="CP29" s="21"/>
      <c r="CQ29" s="17" t="e">
        <f t="shared" si="61"/>
        <v>#DIV/0!</v>
      </c>
      <c r="CR29" s="17"/>
      <c r="CS29" s="17"/>
      <c r="CT29" s="17"/>
      <c r="CU29" s="8"/>
      <c r="CV29" s="8"/>
    </row>
    <row r="30" spans="1:100" ht="12.75" customHeight="1" hidden="1">
      <c r="A30" s="15">
        <v>17</v>
      </c>
      <c r="B30" s="23" t="s">
        <v>33</v>
      </c>
      <c r="C30" s="17">
        <f t="shared" si="62"/>
        <v>0</v>
      </c>
      <c r="D30" s="17">
        <f t="shared" si="39"/>
        <v>0</v>
      </c>
      <c r="E30" s="17" t="e">
        <f t="shared" si="2"/>
        <v>#DIV/0!</v>
      </c>
      <c r="F30" s="27"/>
      <c r="G30" s="28"/>
      <c r="H30" s="17" t="e">
        <f t="shared" si="40"/>
        <v>#DIV/0!</v>
      </c>
      <c r="I30" s="17"/>
      <c r="J30" s="17"/>
      <c r="K30" s="17"/>
      <c r="L30" s="17" t="e">
        <f t="shared" si="5"/>
        <v>#DIV/0!</v>
      </c>
      <c r="M30" s="18"/>
      <c r="N30" s="18"/>
      <c r="O30" s="17" t="e">
        <f t="shared" si="41"/>
        <v>#DIV/0!</v>
      </c>
      <c r="P30" s="17" t="e">
        <f t="shared" si="7"/>
        <v>#DIV/0!</v>
      </c>
      <c r="Q30" s="18"/>
      <c r="R30" s="18"/>
      <c r="S30" s="17" t="e">
        <f t="shared" si="42"/>
        <v>#DIV/0!</v>
      </c>
      <c r="T30" s="18"/>
      <c r="U30" s="18"/>
      <c r="V30" s="17" t="e">
        <f t="shared" si="8"/>
        <v>#DIV/0!</v>
      </c>
      <c r="W30" s="17" t="e">
        <f t="shared" si="9"/>
        <v>#DIV/0!</v>
      </c>
      <c r="X30" s="18"/>
      <c r="Y30" s="18"/>
      <c r="Z30" s="17" t="e">
        <f t="shared" si="43"/>
        <v>#DIV/0!</v>
      </c>
      <c r="AA30" s="17" t="e">
        <f t="shared" si="11"/>
        <v>#DIV/0!</v>
      </c>
      <c r="AB30" s="17"/>
      <c r="AC30" s="17"/>
      <c r="AD30" s="17"/>
      <c r="AE30" s="17" t="e">
        <f t="shared" si="12"/>
        <v>#DIV/0!</v>
      </c>
      <c r="AF30" s="17"/>
      <c r="AG30" s="17"/>
      <c r="AH30" s="17"/>
      <c r="AI30" s="17" t="e">
        <f t="shared" si="14"/>
        <v>#DIV/0!</v>
      </c>
      <c r="AJ30" s="18"/>
      <c r="AK30" s="18"/>
      <c r="AL30" s="17" t="e">
        <f t="shared" si="44"/>
        <v>#DIV/0!</v>
      </c>
      <c r="AM30" s="18"/>
      <c r="AN30" s="18"/>
      <c r="AO30" s="17" t="e">
        <f t="shared" si="45"/>
        <v>#DIV/0!</v>
      </c>
      <c r="AP30" s="17" t="e">
        <f t="shared" si="16"/>
        <v>#DIV/0!</v>
      </c>
      <c r="AQ30" s="18"/>
      <c r="AR30" s="18"/>
      <c r="AS30" s="17" t="e">
        <f t="shared" si="46"/>
        <v>#DIV/0!</v>
      </c>
      <c r="AT30" s="18"/>
      <c r="AU30" s="18"/>
      <c r="AV30" s="17" t="e">
        <f t="shared" si="47"/>
        <v>#DIV/0!</v>
      </c>
      <c r="AW30" s="17" t="e">
        <f t="shared" si="18"/>
        <v>#DIV/0!</v>
      </c>
      <c r="AX30" s="17"/>
      <c r="AY30" s="17"/>
      <c r="AZ30" s="17"/>
      <c r="BA30" s="17"/>
      <c r="BB30" s="17"/>
      <c r="BC30" s="17"/>
      <c r="BD30" s="18"/>
      <c r="BE30" s="18"/>
      <c r="BF30" s="17" t="e">
        <f t="shared" si="48"/>
        <v>#DIV/0!</v>
      </c>
      <c r="BG30" s="17"/>
      <c r="BH30" s="17"/>
      <c r="BI30" s="17" t="e">
        <f t="shared" si="49"/>
        <v>#DIV/0!</v>
      </c>
      <c r="BJ30" s="17"/>
      <c r="BK30" s="17"/>
      <c r="BL30" s="17" t="e">
        <f t="shared" si="37"/>
        <v>#DIV/0!</v>
      </c>
      <c r="BM30" s="18"/>
      <c r="BN30" s="18"/>
      <c r="BO30" s="17" t="e">
        <f t="shared" si="50"/>
        <v>#DIV/0!</v>
      </c>
      <c r="BP30" s="17" t="e">
        <f t="shared" si="22"/>
        <v>#DIV/0!</v>
      </c>
      <c r="BQ30" s="21"/>
      <c r="BR30" s="21"/>
      <c r="BS30" s="17" t="e">
        <f t="shared" si="51"/>
        <v>#DIV/0!</v>
      </c>
      <c r="BT30" s="17"/>
      <c r="BU30" s="17"/>
      <c r="BV30" s="17" t="e">
        <f t="shared" si="52"/>
        <v>#DIV/0!</v>
      </c>
      <c r="BW30" s="17" t="e">
        <f t="shared" si="53"/>
        <v>#DIV/0!</v>
      </c>
      <c r="BX30" s="17"/>
      <c r="BY30" s="17"/>
      <c r="BZ30" s="17" t="e">
        <f t="shared" si="54"/>
        <v>#DIV/0!</v>
      </c>
      <c r="CA30" s="17"/>
      <c r="CB30" s="17"/>
      <c r="CC30" s="17" t="e">
        <f t="shared" si="55"/>
        <v>#DIV/0!</v>
      </c>
      <c r="CD30" s="17"/>
      <c r="CE30" s="17"/>
      <c r="CF30" s="17" t="e">
        <f t="shared" si="56"/>
        <v>#DIV/0!</v>
      </c>
      <c r="CG30" s="17" t="e">
        <f t="shared" si="57"/>
        <v>#DIV/0!</v>
      </c>
      <c r="CH30" s="21"/>
      <c r="CI30" s="21"/>
      <c r="CJ30" s="17" t="e">
        <f t="shared" si="58"/>
        <v>#DIV/0!</v>
      </c>
      <c r="CK30" s="17" t="e">
        <f t="shared" si="59"/>
        <v>#DIV/0!</v>
      </c>
      <c r="CL30" s="21"/>
      <c r="CM30" s="21"/>
      <c r="CN30" s="17" t="e">
        <f t="shared" si="60"/>
        <v>#DIV/0!</v>
      </c>
      <c r="CO30" s="21"/>
      <c r="CP30" s="21"/>
      <c r="CQ30" s="17" t="e">
        <f t="shared" si="61"/>
        <v>#DIV/0!</v>
      </c>
      <c r="CR30" s="17"/>
      <c r="CS30" s="17"/>
      <c r="CT30" s="17"/>
      <c r="CU30" s="8"/>
      <c r="CV30" s="8"/>
    </row>
    <row r="31" spans="1:100" ht="12.75" customHeight="1" hidden="1">
      <c r="A31" s="15">
        <v>18</v>
      </c>
      <c r="B31" s="23" t="s">
        <v>33</v>
      </c>
      <c r="C31" s="17">
        <f t="shared" si="62"/>
        <v>0</v>
      </c>
      <c r="D31" s="17">
        <f t="shared" si="39"/>
        <v>0</v>
      </c>
      <c r="E31" s="17" t="e">
        <f t="shared" si="2"/>
        <v>#DIV/0!</v>
      </c>
      <c r="F31" s="27"/>
      <c r="G31" s="28"/>
      <c r="H31" s="17" t="e">
        <f t="shared" si="40"/>
        <v>#DIV/0!</v>
      </c>
      <c r="I31" s="17"/>
      <c r="J31" s="17"/>
      <c r="K31" s="17"/>
      <c r="L31" s="17" t="e">
        <f t="shared" si="5"/>
        <v>#DIV/0!</v>
      </c>
      <c r="M31" s="18"/>
      <c r="N31" s="18"/>
      <c r="O31" s="17" t="e">
        <f t="shared" si="41"/>
        <v>#DIV/0!</v>
      </c>
      <c r="P31" s="17" t="e">
        <f t="shared" si="7"/>
        <v>#DIV/0!</v>
      </c>
      <c r="Q31" s="18"/>
      <c r="R31" s="18"/>
      <c r="S31" s="17" t="e">
        <f t="shared" si="42"/>
        <v>#DIV/0!</v>
      </c>
      <c r="T31" s="18"/>
      <c r="U31" s="18"/>
      <c r="V31" s="17" t="e">
        <f t="shared" si="8"/>
        <v>#DIV/0!</v>
      </c>
      <c r="W31" s="17" t="e">
        <f t="shared" si="9"/>
        <v>#DIV/0!</v>
      </c>
      <c r="X31" s="18"/>
      <c r="Y31" s="18"/>
      <c r="Z31" s="17" t="e">
        <f t="shared" si="43"/>
        <v>#DIV/0!</v>
      </c>
      <c r="AA31" s="17" t="e">
        <f t="shared" si="11"/>
        <v>#DIV/0!</v>
      </c>
      <c r="AB31" s="17"/>
      <c r="AC31" s="17"/>
      <c r="AD31" s="17"/>
      <c r="AE31" s="17" t="e">
        <f t="shared" si="12"/>
        <v>#DIV/0!</v>
      </c>
      <c r="AF31" s="17"/>
      <c r="AG31" s="17"/>
      <c r="AH31" s="17"/>
      <c r="AI31" s="17" t="e">
        <f t="shared" si="14"/>
        <v>#DIV/0!</v>
      </c>
      <c r="AJ31" s="18"/>
      <c r="AK31" s="18"/>
      <c r="AL31" s="17" t="e">
        <f t="shared" si="44"/>
        <v>#DIV/0!</v>
      </c>
      <c r="AM31" s="18"/>
      <c r="AN31" s="18"/>
      <c r="AO31" s="17" t="e">
        <f t="shared" si="45"/>
        <v>#DIV/0!</v>
      </c>
      <c r="AP31" s="17" t="e">
        <f t="shared" si="16"/>
        <v>#DIV/0!</v>
      </c>
      <c r="AQ31" s="18"/>
      <c r="AR31" s="18"/>
      <c r="AS31" s="17" t="e">
        <f t="shared" si="46"/>
        <v>#DIV/0!</v>
      </c>
      <c r="AT31" s="18"/>
      <c r="AU31" s="18"/>
      <c r="AV31" s="17" t="e">
        <f t="shared" si="47"/>
        <v>#DIV/0!</v>
      </c>
      <c r="AW31" s="17" t="e">
        <f t="shared" si="18"/>
        <v>#DIV/0!</v>
      </c>
      <c r="AX31" s="17"/>
      <c r="AY31" s="17"/>
      <c r="AZ31" s="17"/>
      <c r="BA31" s="17"/>
      <c r="BB31" s="17"/>
      <c r="BC31" s="17"/>
      <c r="BD31" s="18"/>
      <c r="BE31" s="18"/>
      <c r="BF31" s="17" t="e">
        <f t="shared" si="48"/>
        <v>#DIV/0!</v>
      </c>
      <c r="BG31" s="17"/>
      <c r="BH31" s="17"/>
      <c r="BI31" s="17" t="e">
        <f t="shared" si="49"/>
        <v>#DIV/0!</v>
      </c>
      <c r="BJ31" s="17"/>
      <c r="BK31" s="17"/>
      <c r="BL31" s="17" t="e">
        <f t="shared" si="37"/>
        <v>#DIV/0!</v>
      </c>
      <c r="BM31" s="18"/>
      <c r="BN31" s="18"/>
      <c r="BO31" s="17" t="e">
        <f t="shared" si="50"/>
        <v>#DIV/0!</v>
      </c>
      <c r="BP31" s="17" t="e">
        <f t="shared" si="22"/>
        <v>#DIV/0!</v>
      </c>
      <c r="BQ31" s="21"/>
      <c r="BR31" s="21"/>
      <c r="BS31" s="17" t="e">
        <f t="shared" si="51"/>
        <v>#DIV/0!</v>
      </c>
      <c r="BT31" s="17"/>
      <c r="BU31" s="17"/>
      <c r="BV31" s="17" t="e">
        <f t="shared" si="52"/>
        <v>#DIV/0!</v>
      </c>
      <c r="BW31" s="17" t="e">
        <f t="shared" si="53"/>
        <v>#DIV/0!</v>
      </c>
      <c r="BX31" s="17"/>
      <c r="BY31" s="17"/>
      <c r="BZ31" s="17" t="e">
        <f t="shared" si="54"/>
        <v>#DIV/0!</v>
      </c>
      <c r="CA31" s="17"/>
      <c r="CB31" s="17"/>
      <c r="CC31" s="17" t="e">
        <f t="shared" si="55"/>
        <v>#DIV/0!</v>
      </c>
      <c r="CD31" s="17"/>
      <c r="CE31" s="17"/>
      <c r="CF31" s="17" t="e">
        <f t="shared" si="56"/>
        <v>#DIV/0!</v>
      </c>
      <c r="CG31" s="17" t="e">
        <f t="shared" si="57"/>
        <v>#DIV/0!</v>
      </c>
      <c r="CH31" s="21"/>
      <c r="CI31" s="21"/>
      <c r="CJ31" s="17" t="e">
        <f t="shared" si="58"/>
        <v>#DIV/0!</v>
      </c>
      <c r="CK31" s="17" t="e">
        <f t="shared" si="59"/>
        <v>#DIV/0!</v>
      </c>
      <c r="CL31" s="21"/>
      <c r="CM31" s="21"/>
      <c r="CN31" s="17" t="e">
        <f t="shared" si="60"/>
        <v>#DIV/0!</v>
      </c>
      <c r="CO31" s="21"/>
      <c r="CP31" s="21"/>
      <c r="CQ31" s="17" t="e">
        <f t="shared" si="61"/>
        <v>#DIV/0!</v>
      </c>
      <c r="CR31" s="17"/>
      <c r="CS31" s="17"/>
      <c r="CT31" s="17"/>
      <c r="CU31" s="8"/>
      <c r="CV31" s="8"/>
    </row>
    <row r="32" spans="1:100" ht="12.75" customHeight="1" hidden="1">
      <c r="A32" s="15">
        <v>19</v>
      </c>
      <c r="B32" s="16"/>
      <c r="C32" s="17">
        <f t="shared" si="62"/>
        <v>0</v>
      </c>
      <c r="D32" s="17">
        <f t="shared" si="39"/>
        <v>0</v>
      </c>
      <c r="E32" s="17" t="e">
        <f t="shared" si="2"/>
        <v>#DIV/0!</v>
      </c>
      <c r="F32" s="27"/>
      <c r="G32" s="28"/>
      <c r="H32" s="17" t="e">
        <f t="shared" si="40"/>
        <v>#DIV/0!</v>
      </c>
      <c r="I32" s="17"/>
      <c r="J32" s="17"/>
      <c r="K32" s="17"/>
      <c r="L32" s="17" t="e">
        <f t="shared" si="5"/>
        <v>#DIV/0!</v>
      </c>
      <c r="M32" s="18"/>
      <c r="N32" s="18"/>
      <c r="O32" s="17" t="e">
        <f t="shared" si="41"/>
        <v>#DIV/0!</v>
      </c>
      <c r="P32" s="17" t="e">
        <f t="shared" si="7"/>
        <v>#DIV/0!</v>
      </c>
      <c r="Q32" s="18"/>
      <c r="R32" s="18"/>
      <c r="S32" s="17" t="e">
        <f t="shared" si="42"/>
        <v>#DIV/0!</v>
      </c>
      <c r="T32" s="18"/>
      <c r="U32" s="18"/>
      <c r="V32" s="17" t="e">
        <f t="shared" si="8"/>
        <v>#DIV/0!</v>
      </c>
      <c r="W32" s="17" t="e">
        <f t="shared" si="9"/>
        <v>#DIV/0!</v>
      </c>
      <c r="X32" s="18" t="s">
        <v>33</v>
      </c>
      <c r="Y32" s="18"/>
      <c r="Z32" s="17" t="e">
        <f t="shared" si="43"/>
        <v>#VALUE!</v>
      </c>
      <c r="AA32" s="17" t="e">
        <f t="shared" si="11"/>
        <v>#DIV/0!</v>
      </c>
      <c r="AB32" s="17"/>
      <c r="AC32" s="17"/>
      <c r="AD32" s="17"/>
      <c r="AE32" s="17" t="e">
        <f t="shared" si="12"/>
        <v>#DIV/0!</v>
      </c>
      <c r="AF32" s="17"/>
      <c r="AG32" s="17"/>
      <c r="AH32" s="17"/>
      <c r="AI32" s="17" t="e">
        <f t="shared" si="14"/>
        <v>#DIV/0!</v>
      </c>
      <c r="AJ32" s="18"/>
      <c r="AK32" s="18"/>
      <c r="AL32" s="17" t="e">
        <f t="shared" si="44"/>
        <v>#DIV/0!</v>
      </c>
      <c r="AM32" s="18"/>
      <c r="AN32" s="18"/>
      <c r="AO32" s="17" t="e">
        <f t="shared" si="45"/>
        <v>#DIV/0!</v>
      </c>
      <c r="AP32" s="17" t="e">
        <f t="shared" si="16"/>
        <v>#DIV/0!</v>
      </c>
      <c r="AQ32" s="18"/>
      <c r="AR32" s="18"/>
      <c r="AS32" s="17" t="e">
        <f t="shared" si="46"/>
        <v>#DIV/0!</v>
      </c>
      <c r="AT32" s="18"/>
      <c r="AU32" s="18"/>
      <c r="AV32" s="17" t="e">
        <f t="shared" si="47"/>
        <v>#DIV/0!</v>
      </c>
      <c r="AW32" s="17" t="e">
        <f t="shared" si="18"/>
        <v>#DIV/0!</v>
      </c>
      <c r="AX32" s="17"/>
      <c r="AY32" s="17"/>
      <c r="AZ32" s="17"/>
      <c r="BA32" s="17"/>
      <c r="BB32" s="17"/>
      <c r="BC32" s="17"/>
      <c r="BD32" s="18"/>
      <c r="BE32" s="18"/>
      <c r="BF32" s="17" t="e">
        <f t="shared" si="48"/>
        <v>#DIV/0!</v>
      </c>
      <c r="BG32" s="17"/>
      <c r="BH32" s="17"/>
      <c r="BI32" s="17" t="e">
        <f t="shared" si="49"/>
        <v>#DIV/0!</v>
      </c>
      <c r="BJ32" s="17"/>
      <c r="BK32" s="17"/>
      <c r="BL32" s="17" t="e">
        <f t="shared" si="37"/>
        <v>#DIV/0!</v>
      </c>
      <c r="BM32" s="18"/>
      <c r="BN32" s="18"/>
      <c r="BO32" s="17" t="e">
        <f t="shared" si="50"/>
        <v>#DIV/0!</v>
      </c>
      <c r="BP32" s="17" t="e">
        <f t="shared" si="22"/>
        <v>#DIV/0!</v>
      </c>
      <c r="BQ32" s="21"/>
      <c r="BR32" s="21"/>
      <c r="BS32" s="17" t="e">
        <f t="shared" si="51"/>
        <v>#DIV/0!</v>
      </c>
      <c r="BT32" s="17"/>
      <c r="BU32" s="17"/>
      <c r="BV32" s="17" t="e">
        <f t="shared" si="52"/>
        <v>#DIV/0!</v>
      </c>
      <c r="BW32" s="17" t="e">
        <f t="shared" si="53"/>
        <v>#DIV/0!</v>
      </c>
      <c r="BX32" s="17"/>
      <c r="BY32" s="17"/>
      <c r="BZ32" s="17" t="e">
        <f t="shared" si="54"/>
        <v>#DIV/0!</v>
      </c>
      <c r="CA32" s="17"/>
      <c r="CB32" s="17"/>
      <c r="CC32" s="17" t="e">
        <f t="shared" si="55"/>
        <v>#DIV/0!</v>
      </c>
      <c r="CD32" s="17"/>
      <c r="CE32" s="17"/>
      <c r="CF32" s="17" t="e">
        <f t="shared" si="56"/>
        <v>#DIV/0!</v>
      </c>
      <c r="CG32" s="17" t="e">
        <f t="shared" si="57"/>
        <v>#DIV/0!</v>
      </c>
      <c r="CH32" s="21"/>
      <c r="CI32" s="21"/>
      <c r="CJ32" s="17" t="e">
        <f t="shared" si="58"/>
        <v>#DIV/0!</v>
      </c>
      <c r="CK32" s="17" t="e">
        <f t="shared" si="59"/>
        <v>#DIV/0!</v>
      </c>
      <c r="CL32" s="21"/>
      <c r="CM32" s="21"/>
      <c r="CN32" s="17" t="e">
        <f t="shared" si="60"/>
        <v>#DIV/0!</v>
      </c>
      <c r="CO32" s="21"/>
      <c r="CP32" s="21"/>
      <c r="CQ32" s="17" t="e">
        <f t="shared" si="61"/>
        <v>#DIV/0!</v>
      </c>
      <c r="CR32" s="17"/>
      <c r="CS32" s="17"/>
      <c r="CT32" s="17"/>
      <c r="CU32" s="8"/>
      <c r="CV32" s="8"/>
    </row>
    <row r="33" spans="1:100" ht="12.75" customHeight="1" hidden="1">
      <c r="A33" s="15">
        <v>20</v>
      </c>
      <c r="B33" s="16"/>
      <c r="C33" s="17">
        <f t="shared" si="62"/>
        <v>0</v>
      </c>
      <c r="D33" s="17">
        <f t="shared" si="39"/>
        <v>0</v>
      </c>
      <c r="E33" s="17" t="e">
        <f t="shared" si="2"/>
        <v>#DIV/0!</v>
      </c>
      <c r="F33" s="27"/>
      <c r="G33" s="28"/>
      <c r="H33" s="17" t="e">
        <f t="shared" si="40"/>
        <v>#DIV/0!</v>
      </c>
      <c r="I33" s="17"/>
      <c r="J33" s="17"/>
      <c r="K33" s="17"/>
      <c r="L33" s="17" t="e">
        <f t="shared" si="5"/>
        <v>#DIV/0!</v>
      </c>
      <c r="M33" s="18"/>
      <c r="N33" s="18"/>
      <c r="O33" s="17" t="e">
        <f t="shared" si="41"/>
        <v>#DIV/0!</v>
      </c>
      <c r="P33" s="17" t="e">
        <f t="shared" si="7"/>
        <v>#DIV/0!</v>
      </c>
      <c r="Q33" s="18"/>
      <c r="R33" s="18"/>
      <c r="S33" s="17" t="e">
        <f t="shared" si="42"/>
        <v>#DIV/0!</v>
      </c>
      <c r="T33" s="18"/>
      <c r="U33" s="18"/>
      <c r="V33" s="17" t="e">
        <f t="shared" si="8"/>
        <v>#DIV/0!</v>
      </c>
      <c r="W33" s="17" t="e">
        <f t="shared" si="9"/>
        <v>#DIV/0!</v>
      </c>
      <c r="X33" s="18"/>
      <c r="Y33" s="18"/>
      <c r="Z33" s="17" t="e">
        <f t="shared" si="43"/>
        <v>#DIV/0!</v>
      </c>
      <c r="AA33" s="17" t="e">
        <f t="shared" si="11"/>
        <v>#DIV/0!</v>
      </c>
      <c r="AB33" s="17"/>
      <c r="AC33" s="17"/>
      <c r="AD33" s="17"/>
      <c r="AE33" s="17" t="e">
        <f t="shared" si="12"/>
        <v>#DIV/0!</v>
      </c>
      <c r="AF33" s="17"/>
      <c r="AG33" s="17"/>
      <c r="AH33" s="17"/>
      <c r="AI33" s="17" t="e">
        <f t="shared" si="14"/>
        <v>#DIV/0!</v>
      </c>
      <c r="AJ33" s="18"/>
      <c r="AK33" s="18"/>
      <c r="AL33" s="17" t="e">
        <f t="shared" si="44"/>
        <v>#DIV/0!</v>
      </c>
      <c r="AM33" s="18"/>
      <c r="AN33" s="18"/>
      <c r="AO33" s="17" t="e">
        <f t="shared" si="45"/>
        <v>#DIV/0!</v>
      </c>
      <c r="AP33" s="17" t="e">
        <f t="shared" si="16"/>
        <v>#DIV/0!</v>
      </c>
      <c r="AQ33" s="18"/>
      <c r="AR33" s="18"/>
      <c r="AS33" s="17" t="e">
        <f t="shared" si="46"/>
        <v>#DIV/0!</v>
      </c>
      <c r="AT33" s="18"/>
      <c r="AU33" s="18"/>
      <c r="AV33" s="17" t="e">
        <f t="shared" si="47"/>
        <v>#DIV/0!</v>
      </c>
      <c r="AW33" s="17" t="e">
        <f t="shared" si="18"/>
        <v>#DIV/0!</v>
      </c>
      <c r="AX33" s="17"/>
      <c r="AY33" s="17"/>
      <c r="AZ33" s="17"/>
      <c r="BA33" s="17"/>
      <c r="BB33" s="17"/>
      <c r="BC33" s="17"/>
      <c r="BD33" s="18"/>
      <c r="BE33" s="18"/>
      <c r="BF33" s="17" t="e">
        <f t="shared" si="48"/>
        <v>#DIV/0!</v>
      </c>
      <c r="BG33" s="17"/>
      <c r="BH33" s="17"/>
      <c r="BI33" s="17" t="e">
        <f t="shared" si="49"/>
        <v>#DIV/0!</v>
      </c>
      <c r="BJ33" s="17"/>
      <c r="BK33" s="17"/>
      <c r="BL33" s="17" t="e">
        <f t="shared" si="37"/>
        <v>#DIV/0!</v>
      </c>
      <c r="BM33" s="18"/>
      <c r="BN33" s="18"/>
      <c r="BO33" s="17" t="e">
        <f t="shared" si="50"/>
        <v>#DIV/0!</v>
      </c>
      <c r="BP33" s="17" t="e">
        <f t="shared" si="22"/>
        <v>#DIV/0!</v>
      </c>
      <c r="BQ33" s="21"/>
      <c r="BR33" s="21"/>
      <c r="BS33" s="17" t="e">
        <f t="shared" si="51"/>
        <v>#DIV/0!</v>
      </c>
      <c r="BT33" s="17"/>
      <c r="BU33" s="17"/>
      <c r="BV33" s="17" t="e">
        <f t="shared" si="52"/>
        <v>#DIV/0!</v>
      </c>
      <c r="BW33" s="17" t="e">
        <f t="shared" si="53"/>
        <v>#DIV/0!</v>
      </c>
      <c r="BX33" s="17"/>
      <c r="BY33" s="17"/>
      <c r="BZ33" s="17" t="e">
        <f t="shared" si="54"/>
        <v>#DIV/0!</v>
      </c>
      <c r="CA33" s="17"/>
      <c r="CB33" s="17"/>
      <c r="CC33" s="17" t="e">
        <f t="shared" si="55"/>
        <v>#DIV/0!</v>
      </c>
      <c r="CD33" s="17"/>
      <c r="CE33" s="17"/>
      <c r="CF33" s="17" t="e">
        <f t="shared" si="56"/>
        <v>#DIV/0!</v>
      </c>
      <c r="CG33" s="17" t="e">
        <f t="shared" si="57"/>
        <v>#DIV/0!</v>
      </c>
      <c r="CH33" s="21"/>
      <c r="CI33" s="21"/>
      <c r="CJ33" s="17" t="e">
        <f t="shared" si="58"/>
        <v>#DIV/0!</v>
      </c>
      <c r="CK33" s="17" t="e">
        <f t="shared" si="59"/>
        <v>#DIV/0!</v>
      </c>
      <c r="CL33" s="21"/>
      <c r="CM33" s="21"/>
      <c r="CN33" s="17" t="e">
        <f t="shared" si="60"/>
        <v>#DIV/0!</v>
      </c>
      <c r="CO33" s="21"/>
      <c r="CP33" s="21"/>
      <c r="CQ33" s="17" t="e">
        <f t="shared" si="61"/>
        <v>#DIV/0!</v>
      </c>
      <c r="CR33" s="17"/>
      <c r="CS33" s="17"/>
      <c r="CT33" s="17"/>
      <c r="CU33" s="8"/>
      <c r="CV33" s="8"/>
    </row>
    <row r="34" spans="1:100" ht="12.75" customHeight="1" hidden="1">
      <c r="A34" s="15">
        <v>21</v>
      </c>
      <c r="B34" s="16"/>
      <c r="C34" s="17">
        <f t="shared" si="62"/>
        <v>0</v>
      </c>
      <c r="D34" s="17">
        <f t="shared" si="39"/>
        <v>0</v>
      </c>
      <c r="E34" s="17" t="e">
        <f t="shared" si="2"/>
        <v>#DIV/0!</v>
      </c>
      <c r="F34" s="27"/>
      <c r="G34" s="28"/>
      <c r="H34" s="17" t="e">
        <f t="shared" si="40"/>
        <v>#DIV/0!</v>
      </c>
      <c r="I34" s="17"/>
      <c r="J34" s="17"/>
      <c r="K34" s="17"/>
      <c r="L34" s="17" t="e">
        <f t="shared" si="5"/>
        <v>#DIV/0!</v>
      </c>
      <c r="M34" s="18"/>
      <c r="N34" s="18"/>
      <c r="O34" s="17" t="e">
        <f t="shared" si="41"/>
        <v>#DIV/0!</v>
      </c>
      <c r="P34" s="17" t="e">
        <f t="shared" si="7"/>
        <v>#DIV/0!</v>
      </c>
      <c r="Q34" s="18"/>
      <c r="R34" s="18"/>
      <c r="S34" s="17" t="e">
        <f t="shared" si="42"/>
        <v>#DIV/0!</v>
      </c>
      <c r="T34" s="18"/>
      <c r="U34" s="18"/>
      <c r="V34" s="17" t="e">
        <f t="shared" si="8"/>
        <v>#DIV/0!</v>
      </c>
      <c r="W34" s="17" t="e">
        <f t="shared" si="9"/>
        <v>#DIV/0!</v>
      </c>
      <c r="X34" s="18"/>
      <c r="Y34" s="18"/>
      <c r="Z34" s="17" t="e">
        <f t="shared" si="43"/>
        <v>#DIV/0!</v>
      </c>
      <c r="AA34" s="17" t="e">
        <f t="shared" si="11"/>
        <v>#DIV/0!</v>
      </c>
      <c r="AB34" s="17"/>
      <c r="AC34" s="17"/>
      <c r="AD34" s="17"/>
      <c r="AE34" s="17" t="e">
        <f t="shared" si="12"/>
        <v>#DIV/0!</v>
      </c>
      <c r="AF34" s="17"/>
      <c r="AG34" s="17"/>
      <c r="AH34" s="17"/>
      <c r="AI34" s="17" t="e">
        <f t="shared" si="14"/>
        <v>#DIV/0!</v>
      </c>
      <c r="AJ34" s="18"/>
      <c r="AK34" s="18"/>
      <c r="AL34" s="17" t="e">
        <f t="shared" si="44"/>
        <v>#DIV/0!</v>
      </c>
      <c r="AM34" s="18"/>
      <c r="AN34" s="18"/>
      <c r="AO34" s="17" t="e">
        <f t="shared" si="45"/>
        <v>#DIV/0!</v>
      </c>
      <c r="AP34" s="17" t="e">
        <f t="shared" si="16"/>
        <v>#DIV/0!</v>
      </c>
      <c r="AQ34" s="18"/>
      <c r="AR34" s="18"/>
      <c r="AS34" s="17" t="e">
        <f t="shared" si="46"/>
        <v>#DIV/0!</v>
      </c>
      <c r="AT34" s="18"/>
      <c r="AU34" s="18"/>
      <c r="AV34" s="17" t="e">
        <f t="shared" si="47"/>
        <v>#DIV/0!</v>
      </c>
      <c r="AW34" s="17" t="e">
        <f t="shared" si="18"/>
        <v>#DIV/0!</v>
      </c>
      <c r="AX34" s="17"/>
      <c r="AY34" s="17"/>
      <c r="AZ34" s="17"/>
      <c r="BA34" s="17"/>
      <c r="BB34" s="17"/>
      <c r="BC34" s="17"/>
      <c r="BD34" s="18"/>
      <c r="BE34" s="18"/>
      <c r="BF34" s="17" t="e">
        <f t="shared" si="48"/>
        <v>#DIV/0!</v>
      </c>
      <c r="BG34" s="17"/>
      <c r="BH34" s="17"/>
      <c r="BI34" s="17" t="e">
        <f t="shared" si="49"/>
        <v>#DIV/0!</v>
      </c>
      <c r="BJ34" s="17"/>
      <c r="BK34" s="17"/>
      <c r="BL34" s="17" t="e">
        <f t="shared" si="37"/>
        <v>#DIV/0!</v>
      </c>
      <c r="BM34" s="18"/>
      <c r="BN34" s="18"/>
      <c r="BO34" s="17" t="e">
        <f t="shared" si="50"/>
        <v>#DIV/0!</v>
      </c>
      <c r="BP34" s="17" t="e">
        <f t="shared" si="22"/>
        <v>#DIV/0!</v>
      </c>
      <c r="BQ34" s="21"/>
      <c r="BR34" s="21"/>
      <c r="BS34" s="17" t="e">
        <f t="shared" si="51"/>
        <v>#DIV/0!</v>
      </c>
      <c r="BT34" s="17"/>
      <c r="BU34" s="17"/>
      <c r="BV34" s="17" t="e">
        <f t="shared" si="52"/>
        <v>#DIV/0!</v>
      </c>
      <c r="BW34" s="17" t="e">
        <f t="shared" si="53"/>
        <v>#DIV/0!</v>
      </c>
      <c r="BX34" s="17"/>
      <c r="BY34" s="17"/>
      <c r="BZ34" s="17" t="e">
        <f t="shared" si="54"/>
        <v>#DIV/0!</v>
      </c>
      <c r="CA34" s="17"/>
      <c r="CB34" s="17"/>
      <c r="CC34" s="17" t="e">
        <f t="shared" si="55"/>
        <v>#DIV/0!</v>
      </c>
      <c r="CD34" s="17"/>
      <c r="CE34" s="17"/>
      <c r="CF34" s="17" t="e">
        <f t="shared" si="56"/>
        <v>#DIV/0!</v>
      </c>
      <c r="CG34" s="17" t="e">
        <f t="shared" si="57"/>
        <v>#DIV/0!</v>
      </c>
      <c r="CH34" s="21"/>
      <c r="CI34" s="21"/>
      <c r="CJ34" s="17" t="e">
        <f t="shared" si="58"/>
        <v>#DIV/0!</v>
      </c>
      <c r="CK34" s="17" t="e">
        <f t="shared" si="59"/>
        <v>#DIV/0!</v>
      </c>
      <c r="CL34" s="21"/>
      <c r="CM34" s="21"/>
      <c r="CN34" s="17" t="e">
        <f t="shared" si="60"/>
        <v>#DIV/0!</v>
      </c>
      <c r="CO34" s="21"/>
      <c r="CP34" s="21"/>
      <c r="CQ34" s="17" t="e">
        <f t="shared" si="61"/>
        <v>#DIV/0!</v>
      </c>
      <c r="CR34" s="17"/>
      <c r="CS34" s="17"/>
      <c r="CT34" s="17"/>
      <c r="CU34" s="8"/>
      <c r="CV34" s="8"/>
    </row>
    <row r="35" spans="1:100" ht="12.75" customHeight="1" hidden="1">
      <c r="A35" s="15">
        <v>22</v>
      </c>
      <c r="B35" s="16"/>
      <c r="C35" s="17">
        <f t="shared" si="62"/>
        <v>0</v>
      </c>
      <c r="D35" s="17">
        <f t="shared" si="39"/>
        <v>0</v>
      </c>
      <c r="E35" s="17" t="e">
        <f t="shared" si="2"/>
        <v>#DIV/0!</v>
      </c>
      <c r="F35" s="27"/>
      <c r="G35" s="28"/>
      <c r="H35" s="17" t="e">
        <f t="shared" si="40"/>
        <v>#DIV/0!</v>
      </c>
      <c r="I35" s="17"/>
      <c r="J35" s="17"/>
      <c r="K35" s="17"/>
      <c r="L35" s="17" t="e">
        <f t="shared" si="5"/>
        <v>#DIV/0!</v>
      </c>
      <c r="M35" s="18"/>
      <c r="N35" s="18"/>
      <c r="O35" s="17" t="e">
        <f t="shared" si="41"/>
        <v>#DIV/0!</v>
      </c>
      <c r="P35" s="17" t="e">
        <f t="shared" si="7"/>
        <v>#DIV/0!</v>
      </c>
      <c r="Q35" s="18"/>
      <c r="R35" s="18"/>
      <c r="S35" s="17" t="e">
        <f t="shared" si="42"/>
        <v>#DIV/0!</v>
      </c>
      <c r="T35" s="18"/>
      <c r="U35" s="18"/>
      <c r="V35" s="17" t="e">
        <f t="shared" si="8"/>
        <v>#DIV/0!</v>
      </c>
      <c r="W35" s="17" t="e">
        <f t="shared" si="9"/>
        <v>#DIV/0!</v>
      </c>
      <c r="X35" s="18"/>
      <c r="Y35" s="18"/>
      <c r="Z35" s="17" t="e">
        <f t="shared" si="43"/>
        <v>#DIV/0!</v>
      </c>
      <c r="AA35" s="17" t="e">
        <f t="shared" si="11"/>
        <v>#DIV/0!</v>
      </c>
      <c r="AB35" s="17"/>
      <c r="AC35" s="17"/>
      <c r="AD35" s="17"/>
      <c r="AE35" s="17" t="e">
        <f t="shared" si="12"/>
        <v>#DIV/0!</v>
      </c>
      <c r="AF35" s="17"/>
      <c r="AG35" s="17"/>
      <c r="AH35" s="17"/>
      <c r="AI35" s="17" t="e">
        <f t="shared" si="14"/>
        <v>#DIV/0!</v>
      </c>
      <c r="AJ35" s="18"/>
      <c r="AK35" s="18"/>
      <c r="AL35" s="17" t="e">
        <f t="shared" si="44"/>
        <v>#DIV/0!</v>
      </c>
      <c r="AM35" s="18"/>
      <c r="AN35" s="18"/>
      <c r="AO35" s="17" t="e">
        <f t="shared" si="45"/>
        <v>#DIV/0!</v>
      </c>
      <c r="AP35" s="17" t="e">
        <f t="shared" si="16"/>
        <v>#DIV/0!</v>
      </c>
      <c r="AQ35" s="18"/>
      <c r="AR35" s="18"/>
      <c r="AS35" s="17" t="e">
        <f t="shared" si="46"/>
        <v>#DIV/0!</v>
      </c>
      <c r="AT35" s="18"/>
      <c r="AU35" s="18"/>
      <c r="AV35" s="17" t="e">
        <f t="shared" si="47"/>
        <v>#DIV/0!</v>
      </c>
      <c r="AW35" s="17" t="e">
        <f t="shared" si="18"/>
        <v>#DIV/0!</v>
      </c>
      <c r="AX35" s="17"/>
      <c r="AY35" s="17"/>
      <c r="AZ35" s="17"/>
      <c r="BA35" s="17"/>
      <c r="BB35" s="17"/>
      <c r="BC35" s="17"/>
      <c r="BD35" s="18"/>
      <c r="BE35" s="18"/>
      <c r="BF35" s="17" t="e">
        <f t="shared" si="48"/>
        <v>#DIV/0!</v>
      </c>
      <c r="BG35" s="17"/>
      <c r="BH35" s="17"/>
      <c r="BI35" s="17" t="e">
        <f t="shared" si="49"/>
        <v>#DIV/0!</v>
      </c>
      <c r="BJ35" s="17"/>
      <c r="BK35" s="17"/>
      <c r="BL35" s="17" t="e">
        <f t="shared" si="37"/>
        <v>#DIV/0!</v>
      </c>
      <c r="BM35" s="18"/>
      <c r="BN35" s="18"/>
      <c r="BO35" s="17" t="e">
        <f t="shared" si="50"/>
        <v>#DIV/0!</v>
      </c>
      <c r="BP35" s="17" t="e">
        <f t="shared" si="22"/>
        <v>#DIV/0!</v>
      </c>
      <c r="BQ35" s="21"/>
      <c r="BR35" s="21"/>
      <c r="BS35" s="17" t="e">
        <f t="shared" si="51"/>
        <v>#DIV/0!</v>
      </c>
      <c r="BT35" s="17"/>
      <c r="BU35" s="17"/>
      <c r="BV35" s="17" t="e">
        <f t="shared" si="52"/>
        <v>#DIV/0!</v>
      </c>
      <c r="BW35" s="17" t="e">
        <f t="shared" si="53"/>
        <v>#DIV/0!</v>
      </c>
      <c r="BX35" s="17"/>
      <c r="BY35" s="17"/>
      <c r="BZ35" s="17" t="e">
        <f t="shared" si="54"/>
        <v>#DIV/0!</v>
      </c>
      <c r="CA35" s="17"/>
      <c r="CB35" s="17"/>
      <c r="CC35" s="17" t="e">
        <f t="shared" si="55"/>
        <v>#DIV/0!</v>
      </c>
      <c r="CD35" s="17"/>
      <c r="CE35" s="17"/>
      <c r="CF35" s="17" t="e">
        <f t="shared" si="56"/>
        <v>#DIV/0!</v>
      </c>
      <c r="CG35" s="17" t="e">
        <f t="shared" si="57"/>
        <v>#DIV/0!</v>
      </c>
      <c r="CH35" s="21"/>
      <c r="CI35" s="21"/>
      <c r="CJ35" s="17" t="e">
        <f t="shared" si="58"/>
        <v>#DIV/0!</v>
      </c>
      <c r="CK35" s="17" t="e">
        <f t="shared" si="59"/>
        <v>#DIV/0!</v>
      </c>
      <c r="CL35" s="21"/>
      <c r="CM35" s="21"/>
      <c r="CN35" s="17" t="e">
        <f t="shared" si="60"/>
        <v>#DIV/0!</v>
      </c>
      <c r="CO35" s="21"/>
      <c r="CP35" s="21"/>
      <c r="CQ35" s="17" t="e">
        <f t="shared" si="61"/>
        <v>#DIV/0!</v>
      </c>
      <c r="CR35" s="17"/>
      <c r="CS35" s="17"/>
      <c r="CT35" s="17"/>
      <c r="CU35" s="8"/>
      <c r="CV35" s="8"/>
    </row>
    <row r="36" spans="1:100" ht="12.75" customHeight="1" hidden="1">
      <c r="A36" s="15">
        <v>23</v>
      </c>
      <c r="B36" s="16"/>
      <c r="C36" s="17">
        <f t="shared" si="62"/>
        <v>0</v>
      </c>
      <c r="D36" s="17">
        <f t="shared" si="39"/>
        <v>0</v>
      </c>
      <c r="E36" s="17" t="e">
        <f t="shared" si="2"/>
        <v>#DIV/0!</v>
      </c>
      <c r="F36" s="18"/>
      <c r="G36" s="18"/>
      <c r="H36" s="17" t="e">
        <f t="shared" si="40"/>
        <v>#DIV/0!</v>
      </c>
      <c r="I36" s="17"/>
      <c r="J36" s="17"/>
      <c r="K36" s="17"/>
      <c r="L36" s="17" t="e">
        <f t="shared" si="5"/>
        <v>#DIV/0!</v>
      </c>
      <c r="M36" s="18"/>
      <c r="N36" s="18"/>
      <c r="O36" s="17" t="e">
        <f t="shared" si="41"/>
        <v>#DIV/0!</v>
      </c>
      <c r="P36" s="17" t="e">
        <f t="shared" si="7"/>
        <v>#DIV/0!</v>
      </c>
      <c r="Q36" s="18"/>
      <c r="R36" s="18"/>
      <c r="S36" s="17" t="e">
        <f t="shared" si="42"/>
        <v>#DIV/0!</v>
      </c>
      <c r="T36" s="18"/>
      <c r="U36" s="18"/>
      <c r="V36" s="17" t="e">
        <f t="shared" si="8"/>
        <v>#DIV/0!</v>
      </c>
      <c r="W36" s="17" t="e">
        <f t="shared" si="9"/>
        <v>#DIV/0!</v>
      </c>
      <c r="X36" s="18"/>
      <c r="Y36" s="18"/>
      <c r="Z36" s="17" t="e">
        <f t="shared" si="43"/>
        <v>#DIV/0!</v>
      </c>
      <c r="AA36" s="17" t="e">
        <f t="shared" si="11"/>
        <v>#DIV/0!</v>
      </c>
      <c r="AB36" s="17"/>
      <c r="AC36" s="17"/>
      <c r="AD36" s="17"/>
      <c r="AE36" s="17" t="e">
        <f t="shared" si="12"/>
        <v>#DIV/0!</v>
      </c>
      <c r="AF36" s="17"/>
      <c r="AG36" s="17"/>
      <c r="AH36" s="17"/>
      <c r="AI36" s="17" t="e">
        <f t="shared" si="14"/>
        <v>#DIV/0!</v>
      </c>
      <c r="AJ36" s="18"/>
      <c r="AK36" s="18"/>
      <c r="AL36" s="17" t="e">
        <f t="shared" si="44"/>
        <v>#DIV/0!</v>
      </c>
      <c r="AM36" s="18"/>
      <c r="AN36" s="18"/>
      <c r="AO36" s="17" t="e">
        <f t="shared" si="45"/>
        <v>#DIV/0!</v>
      </c>
      <c r="AP36" s="17" t="e">
        <f t="shared" si="16"/>
        <v>#DIV/0!</v>
      </c>
      <c r="AQ36" s="18"/>
      <c r="AR36" s="18"/>
      <c r="AS36" s="17" t="e">
        <f t="shared" si="46"/>
        <v>#DIV/0!</v>
      </c>
      <c r="AT36" s="18"/>
      <c r="AU36" s="18"/>
      <c r="AV36" s="17" t="e">
        <f t="shared" si="47"/>
        <v>#DIV/0!</v>
      </c>
      <c r="AW36" s="17" t="e">
        <f t="shared" si="18"/>
        <v>#DIV/0!</v>
      </c>
      <c r="AX36" s="17"/>
      <c r="AY36" s="17"/>
      <c r="AZ36" s="17"/>
      <c r="BA36" s="17"/>
      <c r="BB36" s="17"/>
      <c r="BC36" s="17"/>
      <c r="BD36" s="18"/>
      <c r="BE36" s="18"/>
      <c r="BF36" s="17" t="e">
        <f t="shared" si="48"/>
        <v>#DIV/0!</v>
      </c>
      <c r="BG36" s="17"/>
      <c r="BH36" s="17"/>
      <c r="BI36" s="17" t="e">
        <f t="shared" si="49"/>
        <v>#DIV/0!</v>
      </c>
      <c r="BJ36" s="17"/>
      <c r="BK36" s="17"/>
      <c r="BL36" s="17" t="e">
        <f t="shared" si="37"/>
        <v>#DIV/0!</v>
      </c>
      <c r="BM36" s="18"/>
      <c r="BN36" s="18"/>
      <c r="BO36" s="17" t="e">
        <f t="shared" si="50"/>
        <v>#DIV/0!</v>
      </c>
      <c r="BP36" s="17" t="e">
        <f t="shared" si="22"/>
        <v>#DIV/0!</v>
      </c>
      <c r="BQ36" s="21"/>
      <c r="BR36" s="21"/>
      <c r="BS36" s="17" t="e">
        <f t="shared" si="51"/>
        <v>#DIV/0!</v>
      </c>
      <c r="BT36" s="17"/>
      <c r="BU36" s="17"/>
      <c r="BV36" s="17" t="e">
        <f t="shared" si="52"/>
        <v>#DIV/0!</v>
      </c>
      <c r="BW36" s="17" t="e">
        <f t="shared" si="53"/>
        <v>#DIV/0!</v>
      </c>
      <c r="BX36" s="17"/>
      <c r="BY36" s="17"/>
      <c r="BZ36" s="17" t="e">
        <f t="shared" si="54"/>
        <v>#DIV/0!</v>
      </c>
      <c r="CA36" s="17"/>
      <c r="CB36" s="17"/>
      <c r="CC36" s="17" t="e">
        <f t="shared" si="55"/>
        <v>#DIV/0!</v>
      </c>
      <c r="CD36" s="17"/>
      <c r="CE36" s="17"/>
      <c r="CF36" s="17" t="e">
        <f t="shared" si="56"/>
        <v>#DIV/0!</v>
      </c>
      <c r="CG36" s="17" t="e">
        <f t="shared" si="57"/>
        <v>#DIV/0!</v>
      </c>
      <c r="CH36" s="21"/>
      <c r="CI36" s="21"/>
      <c r="CJ36" s="17" t="e">
        <f t="shared" si="58"/>
        <v>#DIV/0!</v>
      </c>
      <c r="CK36" s="17" t="e">
        <f t="shared" si="59"/>
        <v>#DIV/0!</v>
      </c>
      <c r="CL36" s="21"/>
      <c r="CM36" s="21"/>
      <c r="CN36" s="17" t="e">
        <f t="shared" si="60"/>
        <v>#DIV/0!</v>
      </c>
      <c r="CO36" s="21"/>
      <c r="CP36" s="21"/>
      <c r="CQ36" s="17" t="e">
        <f t="shared" si="61"/>
        <v>#DIV/0!</v>
      </c>
      <c r="CR36" s="17"/>
      <c r="CS36" s="17"/>
      <c r="CT36" s="17"/>
      <c r="CU36" s="8"/>
      <c r="CV36" s="8"/>
    </row>
    <row r="37" spans="1:100" ht="12.75" customHeight="1" hidden="1">
      <c r="A37" s="15">
        <v>24</v>
      </c>
      <c r="B37" s="16"/>
      <c r="C37" s="17">
        <f t="shared" si="62"/>
        <v>0</v>
      </c>
      <c r="D37" s="17">
        <f t="shared" si="39"/>
        <v>0</v>
      </c>
      <c r="E37" s="17" t="e">
        <f t="shared" si="2"/>
        <v>#DIV/0!</v>
      </c>
      <c r="F37" s="18"/>
      <c r="G37" s="18"/>
      <c r="H37" s="17" t="e">
        <f t="shared" si="40"/>
        <v>#DIV/0!</v>
      </c>
      <c r="I37" s="17"/>
      <c r="J37" s="17"/>
      <c r="K37" s="17"/>
      <c r="L37" s="17" t="e">
        <f t="shared" si="5"/>
        <v>#DIV/0!</v>
      </c>
      <c r="M37" s="18"/>
      <c r="N37" s="18"/>
      <c r="O37" s="17" t="e">
        <f t="shared" si="41"/>
        <v>#DIV/0!</v>
      </c>
      <c r="P37" s="17" t="e">
        <f t="shared" si="7"/>
        <v>#DIV/0!</v>
      </c>
      <c r="Q37" s="18"/>
      <c r="R37" s="18"/>
      <c r="S37" s="17" t="e">
        <f t="shared" si="42"/>
        <v>#DIV/0!</v>
      </c>
      <c r="T37" s="18"/>
      <c r="U37" s="18"/>
      <c r="V37" s="17" t="e">
        <f t="shared" si="8"/>
        <v>#DIV/0!</v>
      </c>
      <c r="W37" s="17" t="e">
        <f t="shared" si="9"/>
        <v>#DIV/0!</v>
      </c>
      <c r="X37" s="18"/>
      <c r="Y37" s="18"/>
      <c r="Z37" s="17" t="e">
        <f t="shared" si="43"/>
        <v>#DIV/0!</v>
      </c>
      <c r="AA37" s="17" t="e">
        <f t="shared" si="11"/>
        <v>#DIV/0!</v>
      </c>
      <c r="AB37" s="17"/>
      <c r="AC37" s="17"/>
      <c r="AD37" s="17"/>
      <c r="AE37" s="17" t="e">
        <f t="shared" si="12"/>
        <v>#DIV/0!</v>
      </c>
      <c r="AF37" s="17"/>
      <c r="AG37" s="17"/>
      <c r="AH37" s="17"/>
      <c r="AI37" s="17" t="e">
        <f t="shared" si="14"/>
        <v>#DIV/0!</v>
      </c>
      <c r="AJ37" s="18"/>
      <c r="AK37" s="18"/>
      <c r="AL37" s="17" t="e">
        <f t="shared" si="44"/>
        <v>#DIV/0!</v>
      </c>
      <c r="AM37" s="18"/>
      <c r="AN37" s="18"/>
      <c r="AO37" s="17" t="e">
        <f t="shared" si="45"/>
        <v>#DIV/0!</v>
      </c>
      <c r="AP37" s="17" t="e">
        <f t="shared" si="16"/>
        <v>#DIV/0!</v>
      </c>
      <c r="AQ37" s="18"/>
      <c r="AR37" s="18"/>
      <c r="AS37" s="17" t="e">
        <f t="shared" si="46"/>
        <v>#DIV/0!</v>
      </c>
      <c r="AT37" s="18"/>
      <c r="AU37" s="18"/>
      <c r="AV37" s="17" t="e">
        <f t="shared" si="47"/>
        <v>#DIV/0!</v>
      </c>
      <c r="AW37" s="17" t="e">
        <f t="shared" si="18"/>
        <v>#DIV/0!</v>
      </c>
      <c r="AX37" s="17"/>
      <c r="AY37" s="17"/>
      <c r="AZ37" s="17"/>
      <c r="BA37" s="17"/>
      <c r="BB37" s="17"/>
      <c r="BC37" s="17"/>
      <c r="BD37" s="18"/>
      <c r="BE37" s="18"/>
      <c r="BF37" s="17" t="e">
        <f t="shared" si="48"/>
        <v>#DIV/0!</v>
      </c>
      <c r="BG37" s="17"/>
      <c r="BH37" s="17"/>
      <c r="BI37" s="17" t="e">
        <f t="shared" si="49"/>
        <v>#DIV/0!</v>
      </c>
      <c r="BJ37" s="17"/>
      <c r="BK37" s="17"/>
      <c r="BL37" s="17" t="e">
        <f t="shared" si="37"/>
        <v>#DIV/0!</v>
      </c>
      <c r="BM37" s="18"/>
      <c r="BN37" s="18"/>
      <c r="BO37" s="17" t="e">
        <f t="shared" si="50"/>
        <v>#DIV/0!</v>
      </c>
      <c r="BP37" s="17" t="e">
        <f t="shared" si="22"/>
        <v>#DIV/0!</v>
      </c>
      <c r="BQ37" s="21"/>
      <c r="BR37" s="21"/>
      <c r="BS37" s="17" t="e">
        <f t="shared" si="51"/>
        <v>#DIV/0!</v>
      </c>
      <c r="BT37" s="17"/>
      <c r="BU37" s="17"/>
      <c r="BV37" s="17" t="e">
        <f t="shared" si="52"/>
        <v>#DIV/0!</v>
      </c>
      <c r="BW37" s="17" t="e">
        <f t="shared" si="53"/>
        <v>#DIV/0!</v>
      </c>
      <c r="BX37" s="17"/>
      <c r="BY37" s="17"/>
      <c r="BZ37" s="17" t="e">
        <f t="shared" si="54"/>
        <v>#DIV/0!</v>
      </c>
      <c r="CA37" s="17"/>
      <c r="CB37" s="17"/>
      <c r="CC37" s="17" t="e">
        <f t="shared" si="55"/>
        <v>#DIV/0!</v>
      </c>
      <c r="CD37" s="17"/>
      <c r="CE37" s="17"/>
      <c r="CF37" s="17" t="e">
        <f t="shared" si="56"/>
        <v>#DIV/0!</v>
      </c>
      <c r="CG37" s="17" t="e">
        <f t="shared" si="57"/>
        <v>#DIV/0!</v>
      </c>
      <c r="CH37" s="21"/>
      <c r="CI37" s="21"/>
      <c r="CJ37" s="17" t="e">
        <f t="shared" si="58"/>
        <v>#DIV/0!</v>
      </c>
      <c r="CK37" s="17" t="e">
        <f t="shared" si="59"/>
        <v>#DIV/0!</v>
      </c>
      <c r="CL37" s="21"/>
      <c r="CM37" s="21"/>
      <c r="CN37" s="17" t="e">
        <f t="shared" si="60"/>
        <v>#DIV/0!</v>
      </c>
      <c r="CO37" s="21"/>
      <c r="CP37" s="21"/>
      <c r="CQ37" s="17" t="e">
        <f t="shared" si="61"/>
        <v>#DIV/0!</v>
      </c>
      <c r="CR37" s="17"/>
      <c r="CS37" s="17"/>
      <c r="CT37" s="17"/>
      <c r="CU37" s="8"/>
      <c r="CV37" s="8"/>
    </row>
    <row r="38" spans="1:100" s="3" customFormat="1" ht="18">
      <c r="A38" s="54" t="s">
        <v>34</v>
      </c>
      <c r="B38" s="54"/>
      <c r="C38" s="17">
        <f>SUM(C14:C37)</f>
        <v>15654.600000000002</v>
      </c>
      <c r="D38" s="17">
        <f>SUM(D14:D37)</f>
        <v>5470.599999999999</v>
      </c>
      <c r="E38" s="17">
        <f t="shared" si="2"/>
        <v>34.94563898151341</v>
      </c>
      <c r="F38" s="17">
        <f>SUM(F14:F37)</f>
        <v>4204.900000000001</v>
      </c>
      <c r="G38" s="17">
        <f>SUM(G14:G37)</f>
        <v>1313.6</v>
      </c>
      <c r="H38" s="17">
        <f t="shared" si="40"/>
        <v>31.239744108064393</v>
      </c>
      <c r="I38" s="17">
        <f>SUM(I14:I37)</f>
        <v>2928.2</v>
      </c>
      <c r="J38" s="17">
        <f>SUM(J14:J37)</f>
        <v>1051.5</v>
      </c>
      <c r="K38" s="17">
        <f>J38/I38*100</f>
        <v>35.90943241581859</v>
      </c>
      <c r="L38" s="17">
        <f t="shared" si="5"/>
        <v>66.97025667154959</v>
      </c>
      <c r="M38" s="17">
        <f>SUM(M14:M37)</f>
        <v>1920.1999999999998</v>
      </c>
      <c r="N38" s="17">
        <f>SUM(N14:N37)</f>
        <v>693.4999999999999</v>
      </c>
      <c r="O38" s="17">
        <f t="shared" si="41"/>
        <v>36.116029580252054</v>
      </c>
      <c r="P38" s="17">
        <f t="shared" si="7"/>
        <v>44.169161199923565</v>
      </c>
      <c r="Q38" s="17">
        <f>SUM(Q14:Q37)</f>
        <v>0</v>
      </c>
      <c r="R38" s="17">
        <f>SUM(R14:R37)</f>
        <v>0</v>
      </c>
      <c r="S38" s="17" t="e">
        <f t="shared" si="42"/>
        <v>#DIV/0!</v>
      </c>
      <c r="T38" s="17">
        <f>SUM(T14:T37)</f>
        <v>293</v>
      </c>
      <c r="U38" s="17">
        <f>SUM(U14:U37)</f>
        <v>50.3</v>
      </c>
      <c r="V38" s="17">
        <f t="shared" si="8"/>
        <v>17.167235494880543</v>
      </c>
      <c r="W38" s="17">
        <f t="shared" si="9"/>
        <v>3.2036176039742696</v>
      </c>
      <c r="X38" s="17">
        <f>SUM(X14:X37)</f>
        <v>715</v>
      </c>
      <c r="Y38" s="17">
        <f>SUM(Y14:Y37)</f>
        <v>252.5</v>
      </c>
      <c r="Z38" s="17">
        <f t="shared" si="43"/>
        <v>35.31468531468531</v>
      </c>
      <c r="AA38" s="17">
        <f t="shared" si="11"/>
        <v>16.081778230685945</v>
      </c>
      <c r="AB38" s="17">
        <f>SUM(AB14:AB37)</f>
        <v>0</v>
      </c>
      <c r="AC38" s="17">
        <f>SUM(AC14:AC37)</f>
        <v>55.2</v>
      </c>
      <c r="AD38" s="17"/>
      <c r="AE38" s="17">
        <f t="shared" si="12"/>
        <v>3.515699636965799</v>
      </c>
      <c r="AF38" s="17">
        <f>SUM(AF14:AF37)</f>
        <v>1010.6000000000001</v>
      </c>
      <c r="AG38" s="17">
        <f>SUM(AG14:AG37)</f>
        <v>262.1</v>
      </c>
      <c r="AH38" s="17">
        <f>AG38/AF38*100</f>
        <v>25.935088066495148</v>
      </c>
      <c r="AI38" s="17">
        <f t="shared" si="14"/>
        <v>16.693204254506085</v>
      </c>
      <c r="AJ38" s="17">
        <f>SUM(AJ14:AJ37)</f>
        <v>875.3999999999999</v>
      </c>
      <c r="AK38" s="17">
        <f>SUM(AK14:AK37)</f>
        <v>229.6</v>
      </c>
      <c r="AL38" s="17">
        <f t="shared" si="44"/>
        <v>26.22801005254741</v>
      </c>
      <c r="AM38" s="17">
        <f>SUM(AM14:AM37)</f>
        <v>0</v>
      </c>
      <c r="AN38" s="17">
        <f>SUM(AN14:AN37)</f>
        <v>0</v>
      </c>
      <c r="AO38" s="17">
        <v>0</v>
      </c>
      <c r="AP38" s="17">
        <f t="shared" si="16"/>
        <v>14.623272403031654</v>
      </c>
      <c r="AQ38" s="17">
        <f>SUM(AQ14:AQ37)</f>
        <v>135.20000000000002</v>
      </c>
      <c r="AR38" s="17">
        <f>SUM(AR14:AR37)</f>
        <v>25.799999999999997</v>
      </c>
      <c r="AS38" s="17">
        <f t="shared" si="46"/>
        <v>19.082840236686387</v>
      </c>
      <c r="AT38" s="17">
        <f>SUM(AT14:AT37)</f>
        <v>0</v>
      </c>
      <c r="AU38" s="17">
        <f>SUM(AU14:AU37)</f>
        <v>0</v>
      </c>
      <c r="AV38" s="17" t="e">
        <f t="shared" si="47"/>
        <v>#DIV/0!</v>
      </c>
      <c r="AW38" s="17">
        <f t="shared" si="18"/>
        <v>1.6432074390166231</v>
      </c>
      <c r="AX38" s="17">
        <f>SUM(AX14:AX37)</f>
        <v>0</v>
      </c>
      <c r="AY38" s="17">
        <f>SUM(AY14:AY37)</f>
        <v>6.1000000000000005</v>
      </c>
      <c r="AZ38" s="17"/>
      <c r="BA38" s="17">
        <f>SUM(BA14:BA37)</f>
        <v>266.1</v>
      </c>
      <c r="BB38" s="17">
        <f>SUM(BB14:BB37)</f>
        <v>0</v>
      </c>
      <c r="BC38" s="17">
        <f>BB38/BA38*100</f>
        <v>0</v>
      </c>
      <c r="BD38" s="17">
        <f>SUM(BD14:BD37)</f>
        <v>10619.9</v>
      </c>
      <c r="BE38" s="17">
        <f>SUM(BE14:BE37)</f>
        <v>3900.5</v>
      </c>
      <c r="BF38" s="17">
        <f t="shared" si="48"/>
        <v>36.728217779828434</v>
      </c>
      <c r="BG38" s="17">
        <f>SUM(BG14:BG37)</f>
        <v>9942.5</v>
      </c>
      <c r="BH38" s="17">
        <f>SUM(BH14:BH37)</f>
        <v>3488.5000000000005</v>
      </c>
      <c r="BI38" s="17">
        <f>BH38/BG38*100</f>
        <v>35.08674880563239</v>
      </c>
      <c r="BJ38" s="17">
        <f>SUM(BJ14:BJ37)</f>
        <v>0</v>
      </c>
      <c r="BK38" s="17">
        <f>SUM(BK14:BK37)</f>
        <v>0</v>
      </c>
      <c r="BL38" s="17" t="e">
        <f>BK38/BJ38*100</f>
        <v>#DIV/0!</v>
      </c>
      <c r="BM38" s="17">
        <f>SUM(BM14:BM37)</f>
        <v>829.8</v>
      </c>
      <c r="BN38" s="17">
        <f>SUM(BN14:BN37)</f>
        <v>256.5</v>
      </c>
      <c r="BO38" s="17">
        <f t="shared" si="50"/>
        <v>30.911062906724514</v>
      </c>
      <c r="BP38" s="17">
        <f t="shared" si="22"/>
        <v>16.336539073944337</v>
      </c>
      <c r="BQ38" s="17">
        <f>SUM(BQ14:BQ37)</f>
        <v>15654.600000000002</v>
      </c>
      <c r="BR38" s="17">
        <f>SUM(BR14:BR37)</f>
        <v>4664.999999999999</v>
      </c>
      <c r="BS38" s="17">
        <f t="shared" si="51"/>
        <v>29.799547736767458</v>
      </c>
      <c r="BT38" s="17">
        <f>SUM(BT14:BT37)</f>
        <v>6531.2</v>
      </c>
      <c r="BU38" s="17">
        <f>SUM(BU14:BU37)</f>
        <v>2288.5</v>
      </c>
      <c r="BV38" s="17">
        <f t="shared" si="52"/>
        <v>35.03950269475747</v>
      </c>
      <c r="BW38" s="17">
        <f t="shared" si="53"/>
        <v>49.05680600214363</v>
      </c>
      <c r="BX38" s="17">
        <f>SUM(BX14:BX37)</f>
        <v>6489.2</v>
      </c>
      <c r="BY38" s="17">
        <f>SUM(BY14:BY37)</f>
        <v>2288.5</v>
      </c>
      <c r="BZ38" s="17">
        <f t="shared" si="54"/>
        <v>35.26628860260125</v>
      </c>
      <c r="CA38" s="17">
        <f>SUM(CA14:CA37)</f>
        <v>195.4</v>
      </c>
      <c r="CB38" s="17">
        <f>SUM(CB14:CB37)</f>
        <v>0</v>
      </c>
      <c r="CC38" s="17">
        <f t="shared" si="55"/>
        <v>0</v>
      </c>
      <c r="CD38" s="17">
        <f>SUM(CD14:CD37)</f>
        <v>1362.4</v>
      </c>
      <c r="CE38" s="17">
        <f>SUM(CE14:CE37)</f>
        <v>325.9</v>
      </c>
      <c r="CF38" s="17">
        <f t="shared" si="56"/>
        <v>23.921021726365236</v>
      </c>
      <c r="CG38" s="17">
        <f t="shared" si="57"/>
        <v>6.986066452304396</v>
      </c>
      <c r="CH38" s="17">
        <f>SUM(CH14:CH37)</f>
        <v>5339.7</v>
      </c>
      <c r="CI38" s="17">
        <f>SUM(CI14:CI37)</f>
        <v>1816</v>
      </c>
      <c r="CJ38" s="17">
        <f t="shared" si="58"/>
        <v>34.009401277225315</v>
      </c>
      <c r="CK38" s="17">
        <f t="shared" si="59"/>
        <v>38.928188638799575</v>
      </c>
      <c r="CL38" s="17">
        <f>SUM(CL14:CL37)</f>
        <v>3700.9999999999995</v>
      </c>
      <c r="CM38" s="17">
        <f>SUM(CM14:CM37)</f>
        <v>1120.8</v>
      </c>
      <c r="CN38" s="17">
        <f t="shared" si="60"/>
        <v>30.283707106187517</v>
      </c>
      <c r="CO38" s="17">
        <f>SUM(CO14:CO37)</f>
        <v>831.6</v>
      </c>
      <c r="CP38" s="17">
        <f>SUM(CP14:CP37)</f>
        <v>382.6</v>
      </c>
      <c r="CQ38" s="17">
        <f t="shared" si="61"/>
        <v>46.00769600769601</v>
      </c>
      <c r="CR38" s="17">
        <f>SUM(CR14:CR37)</f>
        <v>0</v>
      </c>
      <c r="CS38" s="17">
        <f>SUM(CS14:CS37)</f>
        <v>805.6000000000001</v>
      </c>
      <c r="CT38" s="17"/>
      <c r="CU38" s="30"/>
      <c r="CV38" s="30"/>
    </row>
    <row r="39" spans="1:100" ht="12.7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7"/>
      <c r="CS39" s="7"/>
      <c r="CT39" s="7"/>
      <c r="CU39" s="8"/>
      <c r="CV39" s="8"/>
    </row>
    <row r="40" spans="1:100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31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32"/>
      <c r="CS40" s="8"/>
      <c r="CT40" s="8"/>
      <c r="CU40" s="8"/>
      <c r="CV40" s="8"/>
    </row>
  </sheetData>
  <sheetProtection/>
  <mergeCells count="54">
    <mergeCell ref="C4:O4"/>
    <mergeCell ref="A38:B38"/>
    <mergeCell ref="CH11:CJ12"/>
    <mergeCell ref="T11:V12"/>
    <mergeCell ref="X11:Z12"/>
    <mergeCell ref="AJ11:AL12"/>
    <mergeCell ref="AM11:AO12"/>
    <mergeCell ref="AQ11:AS12"/>
    <mergeCell ref="AT11:AV12"/>
    <mergeCell ref="A8:B13"/>
    <mergeCell ref="C8:E12"/>
    <mergeCell ref="CO11:CQ11"/>
    <mergeCell ref="CA11:CC12"/>
    <mergeCell ref="Q1:S1"/>
    <mergeCell ref="Q2:S2"/>
    <mergeCell ref="M11:O12"/>
    <mergeCell ref="Q11:S12"/>
    <mergeCell ref="C5:P5"/>
    <mergeCell ref="I10:K12"/>
    <mergeCell ref="CR8:CT10"/>
    <mergeCell ref="CR11:CT12"/>
    <mergeCell ref="CL12:CN12"/>
    <mergeCell ref="CO12:CQ12"/>
    <mergeCell ref="BT8:CQ8"/>
    <mergeCell ref="BT10:CQ10"/>
    <mergeCell ref="CL11:CN11"/>
    <mergeCell ref="CK11:CK12"/>
    <mergeCell ref="CG11:CG12"/>
    <mergeCell ref="F9:H12"/>
    <mergeCell ref="BD9:BF12"/>
    <mergeCell ref="BG9:BL10"/>
    <mergeCell ref="CD11:CF12"/>
    <mergeCell ref="BX12:BZ12"/>
    <mergeCell ref="BT11:BV12"/>
    <mergeCell ref="BX11:BZ11"/>
    <mergeCell ref="BG11:BI12"/>
    <mergeCell ref="BJ11:BL12"/>
    <mergeCell ref="BM9:BO12"/>
    <mergeCell ref="L11:L12"/>
    <mergeCell ref="BQ8:BS12"/>
    <mergeCell ref="BP9:BP12"/>
    <mergeCell ref="BW11:BW12"/>
    <mergeCell ref="AX11:AZ12"/>
    <mergeCell ref="BA11:BC12"/>
    <mergeCell ref="AP11:AP12"/>
    <mergeCell ref="AW11:AW12"/>
    <mergeCell ref="P11:P12"/>
    <mergeCell ref="W11:W12"/>
    <mergeCell ref="AA11:AA12"/>
    <mergeCell ref="AB11:AD12"/>
    <mergeCell ref="AE11:AE12"/>
    <mergeCell ref="AI10:AI12"/>
    <mergeCell ref="AF10:AH12"/>
    <mergeCell ref="D6:N6"/>
  </mergeCells>
  <printOptions/>
  <pageMargins left="0.84" right="0.18" top="0.9840277777777778" bottom="0.9840277777777778" header="0.5118055555555556" footer="0.5118055555555556"/>
  <pageSetup horizontalDpi="300" verticalDpi="300" orientation="landscape" paperSize="9" scale="58" r:id="rId1"/>
  <colBreaks count="5" manualBreakCount="5">
    <brk id="16" max="65535" man="1"/>
    <brk id="31" max="65535" man="1"/>
    <brk id="52" max="65535" man="1"/>
    <brk id="68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2008-05-13T06:33:35Z</cp:lastPrinted>
  <dcterms:created xsi:type="dcterms:W3CDTF">2006-03-31T05:22:05Z</dcterms:created>
  <dcterms:modified xsi:type="dcterms:W3CDTF">2008-05-13T06:42:51Z</dcterms:modified>
  <cp:category/>
  <cp:version/>
  <cp:contentType/>
  <cp:contentStatus/>
  <cp:revision>1</cp:revision>
</cp:coreProperties>
</file>