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635" windowWidth="19320" windowHeight="10440" activeTab="1"/>
  </bookViews>
  <sheets>
    <sheet name="перечень" sheetId="1" r:id="rId1"/>
    <sheet name="РЕЕСТР краткосрочный" sheetId="2" r:id="rId2"/>
    <sheet name="реестр черновой" sheetId="3" r:id="rId3"/>
    <sheet name="план МКД" sheetId="4" r:id="rId4"/>
    <sheet name="пределка" sheetId="5" r:id="rId5"/>
  </sheets>
  <definedNames>
    <definedName name="_xlnm.Print_Titles" localSheetId="0">'перечень'!$12:$12</definedName>
    <definedName name="_xlnm.Print_Titles" localSheetId="2">'реестр черновой'!$14:$14</definedName>
    <definedName name="_xlnm.Print_Area" localSheetId="0">'перечень'!$A$1:$S$20</definedName>
    <definedName name="_xlnm.Print_Area" localSheetId="4">'пределка'!$A$1:$M$23</definedName>
    <definedName name="_xlnm.Print_Area" localSheetId="1">'РЕЕСТР краткосрочный'!$A$1:$P$15</definedName>
    <definedName name="_xlnm.Print_Area" localSheetId="2">'реестр черновой'!$A$10:$M$22</definedName>
  </definedNames>
  <calcPr fullCalcOnLoad="1"/>
</workbook>
</file>

<file path=xl/sharedStrings.xml><?xml version="1.0" encoding="utf-8"?>
<sst xmlns="http://schemas.openxmlformats.org/spreadsheetml/2006/main" count="228" uniqueCount="111">
  <si>
    <t>Предель-
ная стоимость капиталь-
ного ремонта одного квадрат-
ного метра общей площади помещений в много-квартир-
ном доме</t>
  </si>
  <si>
    <t>№
пп</t>
  </si>
  <si>
    <t>Адрес многоквартирного дома</t>
  </si>
  <si>
    <t>Год</t>
  </si>
  <si>
    <t>всего</t>
  </si>
  <si>
    <t>за счет средств местного бюджета</t>
  </si>
  <si>
    <t>кв. метров</t>
  </si>
  <si>
    <t>Площадь помещений многоквартирного дома</t>
  </si>
  <si>
    <t>чел.</t>
  </si>
  <si>
    <t>рублей</t>
  </si>
  <si>
    <t xml:space="preserve">рублей/кв. м </t>
  </si>
  <si>
    <t>№ 
пп</t>
  </si>
  <si>
    <t xml:space="preserve">рублей/кв. м  </t>
  </si>
  <si>
    <t xml:space="preserve">Адрес многоквартирного дома 
</t>
  </si>
  <si>
    <t>Ремонт крыши</t>
  </si>
  <si>
    <t>улица, № дома</t>
  </si>
  <si>
    <t>куб. метров</t>
  </si>
  <si>
    <t>Мате-
риал стен</t>
  </si>
  <si>
    <t xml:space="preserve">за счет средств республикан-
ского бюджета Чувашской Республики  </t>
  </si>
  <si>
    <t>19</t>
  </si>
  <si>
    <t>Ремонт  внутри-
домо-
вых 
инже-
нер-
ных систем</t>
  </si>
  <si>
    <t>Замена коллек-
тивных (обще-
домо-
вых) ПУ и УУ</t>
  </si>
  <si>
    <t>Энергетическое обследование многоквартирного дома</t>
  </si>
  <si>
    <t>Стоимость капитального ремонта общего имущества в многоквартирном доме</t>
  </si>
  <si>
    <t>20</t>
  </si>
  <si>
    <t>за счет средств государственной и муниципальной поддержки</t>
  </si>
  <si>
    <t>Ремонт фундамента   многоквартирного дома</t>
  </si>
  <si>
    <t>ввода в экс-
плуата-
цию многоквар-
тирного дома</t>
  </si>
  <si>
    <t>завер-шения послед-него 
капи-таль-
ного ремон-
та в много-
квартир-
ном доме</t>
  </si>
  <si>
    <t>Коли-чество этажей в много-
квар-
тир-
ном доме</t>
  </si>
  <si>
    <t>Коли-чество подъез-
дов в много-
квартир-
ном доме</t>
  </si>
  <si>
    <t>в том числе жилых помещений, находящих-
ся в собствен-ности 
граждан</t>
  </si>
  <si>
    <t>Удельная стоимость капиталь-
ного ремонта одного квадратного метра общей площади помещений много-квартирного дома</t>
  </si>
  <si>
    <t>Способ формиро-
вания фонда капиталь-
ного ремонта</t>
  </si>
  <si>
    <t>Мини-
мальный размер фонда капиталь-
ного ремонта  (для домов, выбрав-
ших спец-
счет)</t>
  </si>
  <si>
    <t>Cтоимость капиталь-
ного 
ремонта общего имущества в много-
квартирном доме – всего</t>
  </si>
  <si>
    <t>Итого домов:</t>
  </si>
  <si>
    <t>Количество жителей, зарегистри-рованных в многоквартир-
ном доме 
на дату утверждения Республиканской программы капитального ремонта общего имущества в многоквартир-
ных домах, расположенных на территории Чувашской Республики, на 2014–
2043 годы</t>
  </si>
  <si>
    <t xml:space="preserve">Р Е Е С Т Р                                                                                                                                                                                                                                                                            многоквартирных домов, расположенных на территории  Чувашской Республики, в отношении которых планируется проведение                                                                 капитального ремонта общего имущества, по видам капитального ремонта </t>
  </si>
  <si>
    <t>Приложение № 2                                                                                              к Республиканскому краткосрочному плану реализации в 2015 году Республиканской программы капитального ремонта общего имущества в многоквартирных домах, расположенных на территории 
Чувашской Республики, на 2014–2043 годы</t>
  </si>
  <si>
    <t>итого  по району</t>
  </si>
  <si>
    <t>пгт. Урмары, ул. Порфирьева, д. 13</t>
  </si>
  <si>
    <t>пгт. Урмары, ул. Порфирьева, д.9</t>
  </si>
  <si>
    <t>пгт. Урмары, ул. Порфирьева, д. 5а</t>
  </si>
  <si>
    <t>пгт. Урмары, ул. Некрасова, д. 12</t>
  </si>
  <si>
    <t>кирпич</t>
  </si>
  <si>
    <t>система газоснабжения</t>
  </si>
  <si>
    <t>система холодного водоснабжения, система электроснабжения, система канализации и водоотведения</t>
  </si>
  <si>
    <t>система холодного водоснабжения</t>
  </si>
  <si>
    <t>рег. оператор</t>
  </si>
  <si>
    <t>Урмарский район</t>
  </si>
  <si>
    <t>пгт Урмары, ул. Механизаторов, д. 1</t>
  </si>
  <si>
    <t>пгт Урмары, ул. Порфирьева, д. 9</t>
  </si>
  <si>
    <t>пгт Урмары, ул. Мира, д. 1</t>
  </si>
  <si>
    <t>система вентиляции, система электроснабжения</t>
  </si>
  <si>
    <t>пгт Урмары, ул. Некрасова, д. 12</t>
  </si>
  <si>
    <t>система холодного водоснабжения, система вентиляции, система электроснабжения, система газоснабжения, подвальные помещения</t>
  </si>
  <si>
    <t>пгт Урмары, ул. Порфирьева, д. 5А</t>
  </si>
  <si>
    <t>пгт Урмары, ул. Порфирьева, д. 13</t>
  </si>
  <si>
    <t>пгт Урмары, ул. Мира, д. 18</t>
  </si>
  <si>
    <t>система холодного водоснабжения, система вентиляции, система электроснабжения, система газоснабжения</t>
  </si>
  <si>
    <t>пгт Урмары, ул. Мира, д. 20</t>
  </si>
  <si>
    <t>вода</t>
  </si>
  <si>
    <t xml:space="preserve">водоотвед </t>
  </si>
  <si>
    <t>электрика</t>
  </si>
  <si>
    <t>газ</t>
  </si>
  <si>
    <t>пгт. Урмары, ул. Заводская, д. 31</t>
  </si>
  <si>
    <t>Ремонт подвальных помещений, относящихся к общему имуществу в многоквартирном доме</t>
  </si>
  <si>
    <t>пгт. Урмары, ул. Заводская, д. 33</t>
  </si>
  <si>
    <t>пгт Урмары, ул. Механизаторов, д.2</t>
  </si>
  <si>
    <t>кровля</t>
  </si>
  <si>
    <t>пгт Урмары, ул. Механизаторов, д. 2</t>
  </si>
  <si>
    <t>№п/п</t>
  </si>
  <si>
    <t>Стоимость капитального ремонта общего имущества в многоквартирном доме - всего</t>
  </si>
  <si>
    <t>Ремонт внутридомовых инженерных систем</t>
  </si>
  <si>
    <t>Замена коллективных (обще домовых) ПУ и УУ</t>
  </si>
  <si>
    <t>Ремонт или замена лифтового оборудования, признанного непригодным для эксплуатации, ремонт лифтовых шахт</t>
  </si>
  <si>
    <t>Утепление и ремонт фасадов многоквартирного дома</t>
  </si>
  <si>
    <t>Ремонт фундамента многоквартирного дома</t>
  </si>
  <si>
    <t>улица, N дома</t>
  </si>
  <si>
    <t>ед.</t>
  </si>
  <si>
    <t xml:space="preserve"> система электроснабжения, система холодного водоснабжения</t>
  </si>
  <si>
    <t xml:space="preserve">за счет средств собствен-
ников помещений 
в многоквартирном доме </t>
  </si>
  <si>
    <t>Вид ремонта общего имущества 
в многоквартирном доме</t>
  </si>
  <si>
    <t>Реестр</t>
  </si>
  <si>
    <t xml:space="preserve"> многоквартирных домов, расположенных на территории   Урмарского  района Чувашской Республики, в отношении которых планируется проведение капитального ремонта общего имущества, по видам капитального ремонта</t>
  </si>
  <si>
    <r>
      <t xml:space="preserve">П Е Р Е Ч Е Н Ь
многоквартирных домов, расположенных на территории Урмарского района Чувашской Республики, в отношении которых в 2015-2016 годах  планируется проведение  капитального ремонта общего имущества                  </t>
    </r>
    <r>
      <rPr>
        <sz val="13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</si>
  <si>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пгт Урмары,                                 ул. Порфирьева, д. 5 а</t>
  </si>
  <si>
    <t>ремонт систем холодного водоснабжения,  электроснабжения,  канализации и водоотведения</t>
  </si>
  <si>
    <t>на счете рег. оператора</t>
  </si>
  <si>
    <t>пгт Урмары,                                ул. Порфирьева, д. 9</t>
  </si>
  <si>
    <t>пгт Урмары,                              ул. Порфирьева, д. 13</t>
  </si>
  <si>
    <t>ремонт системы холодного водоснабжения</t>
  </si>
  <si>
    <t>пгт Урмары,                                   ул. Заводская, д. 31</t>
  </si>
  <si>
    <t>ремонт систем электроснабжения,  холодного водоснабжения</t>
  </si>
  <si>
    <t>пгт Урмары,                               ул. Заводская, д. 33</t>
  </si>
  <si>
    <t>ремонт  систем электроснабжения, холодного водоснабжения</t>
  </si>
  <si>
    <t>пгт Урмары,                           ул. Некрасова, д. 12</t>
  </si>
  <si>
    <t>пгт Урмары,                                ул. Механизаторов, д. 2</t>
  </si>
  <si>
    <t>ремонт кровли</t>
  </si>
  <si>
    <t>Итого:  7 домов</t>
  </si>
  <si>
    <t>пгт Урмары,                              ул. Порфирьева, д. 5 а</t>
  </si>
  <si>
    <t>пгт Урмары,                      ул. Порфирьева, д. 9</t>
  </si>
  <si>
    <t>пгт Урмары,                          ул. Порфирьева, д. 13</t>
  </si>
  <si>
    <t>пгт  Урмары,                            ул. Заводская, д. 31</t>
  </si>
  <si>
    <t>пгт  Урмары,                      ул. Заводская, д. 33</t>
  </si>
  <si>
    <t>пгт Урмары,                            ул. Некрасова, д. 12</t>
  </si>
  <si>
    <t>пгт Урмары,                             ул. Механизаторов, д. 2</t>
  </si>
  <si>
    <t>Итого по району</t>
  </si>
  <si>
    <t>Приложение № 2
к постановлению администрации Урмарского района  от 07.07.2015 № 440</t>
  </si>
  <si>
    <t>Приложение № 1
к постановлению администрации Урмарского района  от 07.07.2015 № 440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</si>
</sst>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##\ ###\ ###\ 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_р_._-;\-* #,##0_р_._-;_-* &quot;-&quot;??_р_._-;_-@_-"/>
    <numFmt numFmtId="179" formatCode="_-* #,##0_р_._-;\-* #,##0_р_._-;_-* &quot;-&quot;?_р_._-;_-@_-"/>
    <numFmt numFmtId="180" formatCode="_-* #,##0.0_р_._-;\-* #,##0.0_р_._-;_-* &quot;-&quot;??_р_._-;_-@_-"/>
    <numFmt numFmtId="181" formatCode="_-* #,##0.000_р_._-;\-* #,##0.000_р_._-;_-* &quot;-&quot;??_р_._-;_-@_-"/>
    <numFmt numFmtId="182" formatCode="0_ ;[Red]\-0\ "/>
    <numFmt numFmtId="183" formatCode="#,##0.00_ ;[Red]\-#,##0.00\ 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_ ;[Red]\-#,##0\ "/>
    <numFmt numFmtId="191" formatCode="#,##0.0_ ;[Red]\-#,##0.0\ "/>
    <numFmt numFmtId="192" formatCode="#,##0.00\ [$₽-419]"/>
    <numFmt numFmtId="193" formatCode="#,##0.000\ [$₽-419]"/>
    <numFmt numFmtId="194" formatCode="#,##0.0000\ [$₽-419]"/>
    <numFmt numFmtId="195" formatCode="#,##0.00000\ [$₽-419]"/>
    <numFmt numFmtId="196" formatCode="0.00_ ;[Red]\-0.00\ "/>
    <numFmt numFmtId="197" formatCode="0.0_ ;[Red]\-0.0\ "/>
    <numFmt numFmtId="198" formatCode="0;[Red]\-0"/>
    <numFmt numFmtId="199" formatCode="#,##0.00\ &quot;₽&quot;"/>
    <numFmt numFmtId="200" formatCode="#,##0.00_р_."/>
    <numFmt numFmtId="201" formatCode="#,##0.00;[Red]#,##0.00"/>
    <numFmt numFmtId="202" formatCode="[$-FC19]d\ mmmm\ yyyy\ &quot;г.&quot;"/>
    <numFmt numFmtId="203" formatCode="#,##0.0"/>
    <numFmt numFmtId="204" formatCode="_-* #,##0.0000_р_._-;\-* #,##0.0000_р_._-;_-* &quot;-&quot;??_р_._-;_-@_-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0"/>
      <color indexed="36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3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>
        <color indexed="63"/>
      </left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>
        <color indexed="63"/>
      </right>
      <top style="thin"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7" fillId="25" borderId="0" applyNumberFormat="0" applyBorder="0" applyAlignment="0" applyProtection="0"/>
    <xf numFmtId="0" fontId="36" fillId="26" borderId="0" applyNumberFormat="0" applyBorder="0" applyAlignment="0" applyProtection="0"/>
    <xf numFmtId="0" fontId="7" fillId="17" borderId="0" applyNumberFormat="0" applyBorder="0" applyAlignment="0" applyProtection="0"/>
    <xf numFmtId="0" fontId="36" fillId="27" borderId="0" applyNumberFormat="0" applyBorder="0" applyAlignment="0" applyProtection="0"/>
    <xf numFmtId="0" fontId="7" fillId="19" borderId="0" applyNumberFormat="0" applyBorder="0" applyAlignment="0" applyProtection="0"/>
    <xf numFmtId="0" fontId="36" fillId="28" borderId="0" applyNumberFormat="0" applyBorder="0" applyAlignment="0" applyProtection="0"/>
    <xf numFmtId="0" fontId="7" fillId="29" borderId="0" applyNumberFormat="0" applyBorder="0" applyAlignment="0" applyProtection="0"/>
    <xf numFmtId="0" fontId="36" fillId="30" borderId="0" applyNumberFormat="0" applyBorder="0" applyAlignment="0" applyProtection="0"/>
    <xf numFmtId="0" fontId="7" fillId="31" borderId="0" applyNumberFormat="0" applyBorder="0" applyAlignment="0" applyProtection="0"/>
    <xf numFmtId="0" fontId="36" fillId="32" borderId="0" applyNumberFormat="0" applyBorder="0" applyAlignment="0" applyProtection="0"/>
    <xf numFmtId="0" fontId="7" fillId="33" borderId="0" applyNumberFormat="0" applyBorder="0" applyAlignment="0" applyProtection="0"/>
    <xf numFmtId="0" fontId="36" fillId="34" borderId="0" applyNumberFormat="0" applyBorder="0" applyAlignment="0" applyProtection="0"/>
    <xf numFmtId="0" fontId="7" fillId="35" borderId="0" applyNumberFormat="0" applyBorder="0" applyAlignment="0" applyProtection="0"/>
    <xf numFmtId="0" fontId="36" fillId="36" borderId="0" applyNumberFormat="0" applyBorder="0" applyAlignment="0" applyProtection="0"/>
    <xf numFmtId="0" fontId="7" fillId="37" borderId="0" applyNumberFormat="0" applyBorder="0" applyAlignment="0" applyProtection="0"/>
    <xf numFmtId="0" fontId="36" fillId="38" borderId="0" applyNumberFormat="0" applyBorder="0" applyAlignment="0" applyProtection="0"/>
    <xf numFmtId="0" fontId="7" fillId="39" borderId="0" applyNumberFormat="0" applyBorder="0" applyAlignment="0" applyProtection="0"/>
    <xf numFmtId="0" fontId="36" fillId="40" borderId="0" applyNumberFormat="0" applyBorder="0" applyAlignment="0" applyProtection="0"/>
    <xf numFmtId="0" fontId="7" fillId="29" borderId="0" applyNumberFormat="0" applyBorder="0" applyAlignment="0" applyProtection="0"/>
    <xf numFmtId="0" fontId="36" fillId="41" borderId="0" applyNumberFormat="0" applyBorder="0" applyAlignment="0" applyProtection="0"/>
    <xf numFmtId="0" fontId="7" fillId="31" borderId="0" applyNumberFormat="0" applyBorder="0" applyAlignment="0" applyProtection="0"/>
    <xf numFmtId="0" fontId="36" fillId="42" borderId="0" applyNumberFormat="0" applyBorder="0" applyAlignment="0" applyProtection="0"/>
    <xf numFmtId="0" fontId="7" fillId="43" borderId="0" applyNumberFormat="0" applyBorder="0" applyAlignment="0" applyProtection="0"/>
    <xf numFmtId="0" fontId="37" fillId="44" borderId="1" applyNumberFormat="0" applyAlignment="0" applyProtection="0"/>
    <xf numFmtId="0" fontId="8" fillId="13" borderId="2" applyNumberFormat="0" applyAlignment="0" applyProtection="0"/>
    <xf numFmtId="0" fontId="38" fillId="45" borderId="3" applyNumberFormat="0" applyAlignment="0" applyProtection="0"/>
    <xf numFmtId="0" fontId="9" fillId="46" borderId="4" applyNumberFormat="0" applyAlignment="0" applyProtection="0"/>
    <xf numFmtId="0" fontId="39" fillId="45" borderId="1" applyNumberFormat="0" applyAlignment="0" applyProtection="0"/>
    <xf numFmtId="0" fontId="10" fillId="46" borderId="2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11" fillId="0" borderId="6" applyNumberFormat="0" applyFill="0" applyAlignment="0" applyProtection="0"/>
    <xf numFmtId="0" fontId="42" fillId="0" borderId="7" applyNumberFormat="0" applyFill="0" applyAlignment="0" applyProtection="0"/>
    <xf numFmtId="0" fontId="12" fillId="0" borderId="8" applyNumberFormat="0" applyFill="0" applyAlignment="0" applyProtection="0"/>
    <xf numFmtId="0" fontId="43" fillId="0" borderId="9" applyNumberFormat="0" applyFill="0" applyAlignment="0" applyProtection="0"/>
    <xf numFmtId="0" fontId="1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4" fillId="0" borderId="12" applyNumberFormat="0" applyFill="0" applyAlignment="0" applyProtection="0"/>
    <xf numFmtId="0" fontId="45" fillId="47" borderId="13" applyNumberFormat="0" applyAlignment="0" applyProtection="0"/>
    <xf numFmtId="0" fontId="15" fillId="48" borderId="14" applyNumberFormat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7" fillId="50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51" borderId="0" applyNumberFormat="0" applyBorder="0" applyAlignment="0" applyProtection="0"/>
    <xf numFmtId="0" fontId="18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20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3" fillId="54" borderId="0" applyNumberFormat="0" applyBorder="0" applyAlignment="0" applyProtection="0"/>
    <xf numFmtId="0" fontId="22" fillId="7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 quotePrefix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49" fontId="5" fillId="0" borderId="19" xfId="0" applyNumberFormat="1" applyFont="1" applyFill="1" applyBorder="1" applyAlignment="1">
      <alignment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/>
    </xf>
    <xf numFmtId="0" fontId="26" fillId="0" borderId="21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 horizontal="left" vertical="top" wrapText="1"/>
    </xf>
    <xf numFmtId="0" fontId="4" fillId="0" borderId="0" xfId="0" applyFont="1" applyFill="1" applyAlignment="1" quotePrefix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2" fontId="27" fillId="0" borderId="0" xfId="0" applyNumberFormat="1" applyFont="1" applyFill="1" applyBorder="1" applyAlignment="1" quotePrefix="1">
      <alignment horizontal="center" vertical="top" wrapText="1"/>
    </xf>
    <xf numFmtId="0" fontId="4" fillId="0" borderId="0" xfId="0" applyFont="1" applyFill="1" applyAlignment="1" quotePrefix="1">
      <alignment vertical="top" wrapText="1"/>
    </xf>
    <xf numFmtId="0" fontId="4" fillId="0" borderId="0" xfId="0" applyFont="1" applyFill="1" applyAlignment="1">
      <alignment vertical="top" wrapText="1"/>
    </xf>
    <xf numFmtId="2" fontId="5" fillId="0" borderId="0" xfId="0" applyNumberFormat="1" applyFont="1" applyFill="1" applyBorder="1" applyAlignment="1" quotePrefix="1">
      <alignment horizontal="center" vertical="center" wrapText="1"/>
    </xf>
    <xf numFmtId="49" fontId="5" fillId="0" borderId="0" xfId="0" applyNumberFormat="1" applyFont="1" applyFill="1" applyBorder="1" applyAlignment="1" quotePrefix="1">
      <alignment horizontal="left" vertical="top" wrapText="1"/>
    </xf>
    <xf numFmtId="2" fontId="5" fillId="0" borderId="0" xfId="0" applyNumberFormat="1" applyFont="1" applyFill="1" applyBorder="1" applyAlignment="1" quotePrefix="1">
      <alignment horizontal="center" vertical="top" wrapText="1"/>
    </xf>
    <xf numFmtId="2" fontId="6" fillId="0" borderId="0" xfId="0" applyNumberFormat="1" applyFont="1" applyFill="1" applyBorder="1" applyAlignment="1" quotePrefix="1">
      <alignment horizontal="center" vertical="top" wrapText="1"/>
    </xf>
    <xf numFmtId="1" fontId="5" fillId="0" borderId="0" xfId="0" applyNumberFormat="1" applyFont="1" applyFill="1" applyBorder="1" applyAlignment="1" quotePrefix="1">
      <alignment horizontal="center" vertical="top" wrapText="1"/>
    </xf>
    <xf numFmtId="1" fontId="6" fillId="0" borderId="0" xfId="0" applyNumberFormat="1" applyFont="1" applyFill="1" applyBorder="1" applyAlignment="1" quotePrefix="1">
      <alignment horizontal="center" vertical="top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4" fillId="0" borderId="0" xfId="0" applyFont="1" applyFill="1" applyBorder="1" applyAlignment="1">
      <alignment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 quotePrefix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 quotePrefix="1">
      <alignment horizontal="center" vertical="top" wrapText="1"/>
    </xf>
    <xf numFmtId="0" fontId="0" fillId="0" borderId="0" xfId="0" applyFill="1" applyAlignment="1">
      <alignment horizontal="center"/>
    </xf>
    <xf numFmtId="49" fontId="5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49" fontId="6" fillId="0" borderId="0" xfId="0" applyNumberFormat="1" applyFont="1" applyFill="1" applyBorder="1" applyAlignment="1" quotePrefix="1">
      <alignment horizontal="left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19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30" xfId="0" applyFont="1" applyFill="1" applyBorder="1" applyAlignment="1">
      <alignment horizontal="center" vertical="top" wrapText="1"/>
    </xf>
    <xf numFmtId="0" fontId="54" fillId="0" borderId="0" xfId="0" applyFont="1" applyAlignment="1">
      <alignment/>
    </xf>
    <xf numFmtId="0" fontId="54" fillId="0" borderId="19" xfId="0" applyFont="1" applyBorder="1" applyAlignment="1">
      <alignment horizontal="center" vertical="center" wrapText="1"/>
    </xf>
    <xf numFmtId="0" fontId="54" fillId="0" borderId="19" xfId="0" applyFont="1" applyBorder="1" applyAlignment="1">
      <alignment/>
    </xf>
    <xf numFmtId="0" fontId="54" fillId="0" borderId="20" xfId="0" applyFont="1" applyBorder="1" applyAlignment="1">
      <alignment/>
    </xf>
    <xf numFmtId="0" fontId="4" fillId="0" borderId="0" xfId="0" applyFont="1" applyAlignment="1">
      <alignment horizontal="center" wrapText="1"/>
    </xf>
    <xf numFmtId="178" fontId="4" fillId="0" borderId="19" xfId="107" applyNumberFormat="1" applyFont="1" applyFill="1" applyBorder="1" applyAlignment="1">
      <alignment horizontal="center" vertical="top" wrapText="1"/>
    </xf>
    <xf numFmtId="178" fontId="4" fillId="0" borderId="20" xfId="107" applyNumberFormat="1" applyFont="1" applyFill="1" applyBorder="1" applyAlignment="1">
      <alignment horizontal="center" vertical="top" wrapText="1"/>
    </xf>
    <xf numFmtId="178" fontId="4" fillId="0" borderId="31" xfId="107" applyNumberFormat="1" applyFont="1" applyFill="1" applyBorder="1" applyAlignment="1">
      <alignment horizontal="center" vertical="top" wrapText="1"/>
    </xf>
    <xf numFmtId="178" fontId="3" fillId="0" borderId="25" xfId="107" applyNumberFormat="1" applyFont="1" applyFill="1" applyBorder="1" applyAlignment="1">
      <alignment horizontal="center" vertical="top" wrapText="1"/>
    </xf>
    <xf numFmtId="178" fontId="3" fillId="0" borderId="32" xfId="107" applyNumberFormat="1" applyFont="1" applyFill="1" applyBorder="1" applyAlignment="1">
      <alignment horizontal="center" vertical="top" wrapText="1"/>
    </xf>
    <xf numFmtId="0" fontId="4" fillId="0" borderId="33" xfId="0" applyFont="1" applyFill="1" applyBorder="1" applyAlignment="1" quotePrefix="1">
      <alignment horizontal="center" vertical="top" wrapText="1"/>
    </xf>
    <xf numFmtId="0" fontId="4" fillId="0" borderId="19" xfId="0" applyFont="1" applyFill="1" applyBorder="1" applyAlignment="1" quotePrefix="1">
      <alignment horizontal="center" vertical="top" wrapText="1"/>
    </xf>
    <xf numFmtId="0" fontId="28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4" fillId="0" borderId="19" xfId="0" applyFont="1" applyBorder="1" applyAlignment="1">
      <alignment wrapText="1"/>
    </xf>
    <xf numFmtId="178" fontId="54" fillId="0" borderId="32" xfId="107" applyNumberFormat="1" applyFont="1" applyBorder="1" applyAlignment="1">
      <alignment/>
    </xf>
    <xf numFmtId="178" fontId="4" fillId="0" borderId="19" xfId="0" applyNumberFormat="1" applyFont="1" applyFill="1" applyBorder="1" applyAlignment="1">
      <alignment horizontal="center" vertical="top" wrapText="1"/>
    </xf>
    <xf numFmtId="43" fontId="4" fillId="0" borderId="33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34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top"/>
    </xf>
    <xf numFmtId="178" fontId="3" fillId="0" borderId="34" xfId="107" applyNumberFormat="1" applyFont="1" applyFill="1" applyBorder="1" applyAlignment="1">
      <alignment horizontal="center" vertical="top" wrapText="1"/>
    </xf>
    <xf numFmtId="178" fontId="4" fillId="0" borderId="20" xfId="0" applyNumberFormat="1" applyFont="1" applyFill="1" applyBorder="1" applyAlignment="1">
      <alignment horizontal="center" vertical="top" wrapText="1"/>
    </xf>
    <xf numFmtId="178" fontId="3" fillId="0" borderId="27" xfId="107" applyNumberFormat="1" applyFont="1" applyFill="1" applyBorder="1" applyAlignment="1">
      <alignment horizontal="center" vertical="top" wrapText="1"/>
    </xf>
    <xf numFmtId="178" fontId="3" fillId="0" borderId="26" xfId="107" applyNumberFormat="1" applyFont="1" applyFill="1" applyBorder="1" applyAlignment="1">
      <alignment horizontal="center" vertical="top" wrapText="1"/>
    </xf>
    <xf numFmtId="178" fontId="3" fillId="0" borderId="35" xfId="107" applyNumberFormat="1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vertical="top" wrapText="1"/>
    </xf>
    <xf numFmtId="178" fontId="3" fillId="0" borderId="37" xfId="107" applyNumberFormat="1" applyFont="1" applyFill="1" applyBorder="1" applyAlignment="1">
      <alignment horizontal="center" vertical="top" wrapText="1"/>
    </xf>
    <xf numFmtId="178" fontId="3" fillId="0" borderId="38" xfId="107" applyNumberFormat="1" applyFont="1" applyFill="1" applyBorder="1" applyAlignment="1">
      <alignment horizontal="center" vertical="top" wrapText="1"/>
    </xf>
    <xf numFmtId="0" fontId="54" fillId="0" borderId="19" xfId="0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/>
    </xf>
    <xf numFmtId="43" fontId="5" fillId="0" borderId="0" xfId="107" applyFont="1" applyFill="1" applyBorder="1" applyAlignment="1">
      <alignment horizontal="center" vertical="top" wrapText="1"/>
    </xf>
    <xf numFmtId="178" fontId="54" fillId="0" borderId="29" xfId="107" applyNumberFormat="1" applyFont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top" wrapText="1"/>
    </xf>
    <xf numFmtId="178" fontId="3" fillId="0" borderId="19" xfId="107" applyNumberFormat="1" applyFont="1" applyFill="1" applyBorder="1" applyAlignment="1">
      <alignment horizontal="center" vertical="top" wrapText="1"/>
    </xf>
    <xf numFmtId="178" fontId="55" fillId="0" borderId="19" xfId="0" applyNumberFormat="1" applyFont="1" applyBorder="1" applyAlignment="1">
      <alignment/>
    </xf>
    <xf numFmtId="0" fontId="55" fillId="0" borderId="19" xfId="0" applyFont="1" applyBorder="1" applyAlignment="1">
      <alignment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43" fontId="4" fillId="0" borderId="31" xfId="0" applyNumberFormat="1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43" fontId="4" fillId="0" borderId="19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left" vertical="top" wrapText="1"/>
    </xf>
    <xf numFmtId="2" fontId="4" fillId="0" borderId="19" xfId="0" applyNumberFormat="1" applyFont="1" applyFill="1" applyBorder="1" applyAlignment="1">
      <alignment horizontal="center" vertical="top" wrapText="1"/>
    </xf>
    <xf numFmtId="2" fontId="4" fillId="0" borderId="19" xfId="0" applyNumberFormat="1" applyFont="1" applyFill="1" applyBorder="1" applyAlignment="1">
      <alignment horizontal="center" vertical="top"/>
    </xf>
    <xf numFmtId="0" fontId="4" fillId="0" borderId="19" xfId="0" applyNumberFormat="1" applyFont="1" applyFill="1" applyBorder="1" applyAlignment="1">
      <alignment horizontal="center" vertical="top" wrapText="1"/>
    </xf>
    <xf numFmtId="2" fontId="29" fillId="0" borderId="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vertical="top" wrapText="1"/>
    </xf>
    <xf numFmtId="2" fontId="3" fillId="0" borderId="19" xfId="0" applyNumberFormat="1" applyFont="1" applyFill="1" applyBorder="1" applyAlignment="1">
      <alignment horizontal="center" vertical="top" wrapText="1"/>
    </xf>
    <xf numFmtId="1" fontId="3" fillId="0" borderId="19" xfId="0" applyNumberFormat="1" applyFont="1" applyFill="1" applyBorder="1" applyAlignment="1">
      <alignment horizontal="center" vertical="top" wrapText="1"/>
    </xf>
    <xf numFmtId="2" fontId="3" fillId="0" borderId="19" xfId="0" applyNumberFormat="1" applyFont="1" applyFill="1" applyBorder="1" applyAlignment="1">
      <alignment horizontal="center" vertical="top"/>
    </xf>
    <xf numFmtId="2" fontId="5" fillId="0" borderId="19" xfId="0" applyNumberFormat="1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/>
    </xf>
    <xf numFmtId="2" fontId="30" fillId="0" borderId="0" xfId="0" applyNumberFormat="1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 quotePrefix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center" vertical="top" wrapText="1"/>
    </xf>
    <xf numFmtId="0" fontId="25" fillId="0" borderId="21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 quotePrefix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49" fontId="5" fillId="0" borderId="19" xfId="0" applyNumberFormat="1" applyFont="1" applyFill="1" applyBorder="1" applyAlignment="1" quotePrefix="1">
      <alignment horizontal="center" vertical="top" wrapText="1"/>
    </xf>
    <xf numFmtId="0" fontId="4" fillId="0" borderId="0" xfId="0" applyFont="1" applyFill="1" applyAlignment="1" quotePrefix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 quotePrefix="1">
      <alignment horizontal="center" vertical="top" wrapText="1"/>
    </xf>
    <xf numFmtId="0" fontId="6" fillId="0" borderId="39" xfId="0" applyFont="1" applyFill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" fillId="0" borderId="33" xfId="0" applyFont="1" applyFill="1" applyBorder="1" applyAlignment="1" quotePrefix="1">
      <alignment horizontal="center" vertical="top" wrapText="1"/>
    </xf>
    <xf numFmtId="0" fontId="5" fillId="0" borderId="22" xfId="0" applyFont="1" applyFill="1" applyBorder="1" applyAlignment="1" quotePrefix="1">
      <alignment horizontal="center" vertical="top" wrapText="1"/>
    </xf>
    <xf numFmtId="0" fontId="5" fillId="0" borderId="0" xfId="0" applyFont="1" applyFill="1" applyBorder="1" applyAlignment="1" quotePrefix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39" xfId="0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 quotePrefix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26" fillId="0" borderId="0" xfId="0" applyFont="1" applyFill="1" applyAlignment="1" quotePrefix="1">
      <alignment horizontal="center" vertical="top" wrapText="1"/>
    </xf>
    <xf numFmtId="0" fontId="56" fillId="0" borderId="0" xfId="0" applyFont="1" applyAlignment="1">
      <alignment horizontal="center" vertical="center" wrapText="1"/>
    </xf>
  </cellXfs>
  <cellStyles count="9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4" xfId="92"/>
    <cellStyle name="Обычный 5" xfId="93"/>
    <cellStyle name="Обычный 6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Связанная ячейка" xfId="103"/>
    <cellStyle name="Связанная ячейка 2" xfId="104"/>
    <cellStyle name="Текст предупреждения" xfId="105"/>
    <cellStyle name="Текст предупреждения 2" xfId="106"/>
    <cellStyle name="Comma" xfId="107"/>
    <cellStyle name="Comma [0]" xfId="108"/>
    <cellStyle name="Финансовый 2" xfId="109"/>
    <cellStyle name="Финансовый 3" xfId="110"/>
    <cellStyle name="Хороший" xfId="111"/>
    <cellStyle name="Хороший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view="pageBreakPreview" zoomScaleNormal="49" zoomScaleSheetLayoutView="100" zoomScalePageLayoutView="46" workbookViewId="0" topLeftCell="C1">
      <selection activeCell="O1" sqref="O1:S6"/>
    </sheetView>
  </sheetViews>
  <sheetFormatPr defaultColWidth="9.00390625" defaultRowHeight="12.75"/>
  <cols>
    <col min="1" max="1" width="4.625" style="82" customWidth="1"/>
    <col min="2" max="2" width="24.125" style="83" customWidth="1"/>
    <col min="3" max="3" width="11.00390625" style="83" customWidth="1"/>
    <col min="4" max="4" width="8.00390625" style="83" customWidth="1"/>
    <col min="5" max="5" width="7.125" style="83" customWidth="1"/>
    <col min="6" max="6" width="7.25390625" style="83" customWidth="1"/>
    <col min="7" max="7" width="9.00390625" style="83" customWidth="1"/>
    <col min="8" max="9" width="9.375" style="83" customWidth="1"/>
    <col min="10" max="10" width="14.25390625" style="83" customWidth="1"/>
    <col min="11" max="11" width="36.375" style="83" customWidth="1"/>
    <col min="12" max="12" width="13.125" style="83" customWidth="1"/>
    <col min="13" max="13" width="14.25390625" style="83" customWidth="1"/>
    <col min="14" max="14" width="15.125" style="83" customWidth="1"/>
    <col min="15" max="15" width="15.25390625" style="83" customWidth="1"/>
    <col min="16" max="16" width="13.625" style="83" customWidth="1"/>
    <col min="17" max="17" width="10.875" style="94" customWidth="1"/>
    <col min="18" max="18" width="8.625" style="48" customWidth="1"/>
    <col min="19" max="16384" width="9.125" style="83" customWidth="1"/>
  </cols>
  <sheetData>
    <row r="1" spans="13:19" ht="15.75">
      <c r="M1" s="23"/>
      <c r="N1" s="24"/>
      <c r="O1" s="163" t="s">
        <v>110</v>
      </c>
      <c r="P1" s="146"/>
      <c r="Q1" s="146"/>
      <c r="R1" s="146"/>
      <c r="S1" s="146"/>
    </row>
    <row r="2" spans="13:19" ht="59.25" customHeight="1">
      <c r="M2" s="20"/>
      <c r="N2" s="21"/>
      <c r="O2" s="146"/>
      <c r="P2" s="146"/>
      <c r="Q2" s="146"/>
      <c r="R2" s="146"/>
      <c r="S2" s="146"/>
    </row>
    <row r="3" spans="13:19" ht="15.75" customHeight="1">
      <c r="M3" s="20"/>
      <c r="N3" s="21"/>
      <c r="O3" s="146"/>
      <c r="P3" s="146"/>
      <c r="Q3" s="146"/>
      <c r="R3" s="146"/>
      <c r="S3" s="146"/>
    </row>
    <row r="4" spans="13:19" ht="15.75" customHeight="1" hidden="1">
      <c r="M4" s="20"/>
      <c r="N4" s="21"/>
      <c r="O4" s="146"/>
      <c r="P4" s="146"/>
      <c r="Q4" s="146"/>
      <c r="R4" s="146"/>
      <c r="S4" s="146"/>
    </row>
    <row r="5" spans="13:19" ht="15.75" customHeight="1" hidden="1">
      <c r="M5" s="20"/>
      <c r="N5" s="21"/>
      <c r="O5" s="146"/>
      <c r="P5" s="146"/>
      <c r="Q5" s="146"/>
      <c r="R5" s="146"/>
      <c r="S5" s="146"/>
    </row>
    <row r="6" spans="1:19" ht="15.75" customHeight="1" hidden="1">
      <c r="A6" s="84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146"/>
      <c r="P6" s="146"/>
      <c r="Q6" s="146"/>
      <c r="R6" s="146"/>
      <c r="S6" s="146"/>
    </row>
    <row r="7" spans="1:18" ht="52.5" customHeight="1">
      <c r="A7" s="6"/>
      <c r="B7" s="138" t="s">
        <v>86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</row>
    <row r="8" spans="1:19" ht="31.5">
      <c r="A8" s="36" t="s">
        <v>11</v>
      </c>
      <c r="B8" s="134" t="s">
        <v>2</v>
      </c>
      <c r="C8" s="134" t="s">
        <v>3</v>
      </c>
      <c r="D8" s="134"/>
      <c r="E8" s="142" t="s">
        <v>17</v>
      </c>
      <c r="F8" s="133" t="s">
        <v>29</v>
      </c>
      <c r="G8" s="133" t="s">
        <v>30</v>
      </c>
      <c r="H8" s="135" t="s">
        <v>7</v>
      </c>
      <c r="I8" s="136"/>
      <c r="J8" s="142" t="s">
        <v>37</v>
      </c>
      <c r="K8" s="142" t="s">
        <v>83</v>
      </c>
      <c r="L8" s="147" t="s">
        <v>23</v>
      </c>
      <c r="M8" s="135"/>
      <c r="N8" s="135"/>
      <c r="O8" s="136"/>
      <c r="P8" s="133" t="s">
        <v>32</v>
      </c>
      <c r="Q8" s="133" t="s">
        <v>0</v>
      </c>
      <c r="R8" s="144" t="s">
        <v>33</v>
      </c>
      <c r="S8" s="144" t="s">
        <v>34</v>
      </c>
    </row>
    <row r="9" spans="1:19" ht="45.75" customHeight="1">
      <c r="A9" s="35"/>
      <c r="B9" s="134"/>
      <c r="C9" s="142" t="s">
        <v>27</v>
      </c>
      <c r="D9" s="142" t="s">
        <v>28</v>
      </c>
      <c r="E9" s="143"/>
      <c r="F9" s="134"/>
      <c r="G9" s="134"/>
      <c r="H9" s="134" t="s">
        <v>4</v>
      </c>
      <c r="I9" s="133" t="s">
        <v>31</v>
      </c>
      <c r="J9" s="143"/>
      <c r="K9" s="143"/>
      <c r="L9" s="140" t="s">
        <v>4</v>
      </c>
      <c r="M9" s="147" t="s">
        <v>25</v>
      </c>
      <c r="N9" s="136"/>
      <c r="O9" s="148" t="s">
        <v>82</v>
      </c>
      <c r="P9" s="133"/>
      <c r="Q9" s="133"/>
      <c r="R9" s="144"/>
      <c r="S9" s="144"/>
    </row>
    <row r="10" spans="1:19" ht="118.5" customHeight="1">
      <c r="A10" s="85"/>
      <c r="B10" s="134"/>
      <c r="C10" s="143"/>
      <c r="D10" s="143"/>
      <c r="E10" s="141"/>
      <c r="F10" s="134"/>
      <c r="G10" s="134"/>
      <c r="H10" s="134"/>
      <c r="I10" s="134"/>
      <c r="J10" s="141"/>
      <c r="K10" s="141"/>
      <c r="L10" s="141"/>
      <c r="M10" s="4" t="s">
        <v>18</v>
      </c>
      <c r="N10" s="3" t="s">
        <v>5</v>
      </c>
      <c r="O10" s="149"/>
      <c r="P10" s="133"/>
      <c r="Q10" s="133"/>
      <c r="R10" s="144"/>
      <c r="S10" s="144"/>
    </row>
    <row r="11" spans="1:19" ht="13.5" customHeight="1">
      <c r="A11" s="34"/>
      <c r="B11" s="3"/>
      <c r="C11" s="3"/>
      <c r="D11" s="86"/>
      <c r="E11" s="3"/>
      <c r="F11" s="3"/>
      <c r="G11" s="3"/>
      <c r="H11" s="5" t="s">
        <v>6</v>
      </c>
      <c r="I11" s="5" t="s">
        <v>6</v>
      </c>
      <c r="J11" s="3" t="s">
        <v>8</v>
      </c>
      <c r="K11" s="5"/>
      <c r="L11" s="5" t="s">
        <v>9</v>
      </c>
      <c r="M11" s="3" t="s">
        <v>9</v>
      </c>
      <c r="N11" s="5" t="s">
        <v>9</v>
      </c>
      <c r="O11" s="5" t="s">
        <v>9</v>
      </c>
      <c r="P11" s="3" t="s">
        <v>12</v>
      </c>
      <c r="Q11" s="3" t="s">
        <v>10</v>
      </c>
      <c r="R11" s="7"/>
      <c r="S11" s="3" t="s">
        <v>9</v>
      </c>
    </row>
    <row r="12" spans="1:19" ht="15.75">
      <c r="A12" s="34"/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14</v>
      </c>
      <c r="N12" s="3">
        <v>15</v>
      </c>
      <c r="O12" s="3">
        <v>16</v>
      </c>
      <c r="P12" s="3">
        <v>17</v>
      </c>
      <c r="Q12" s="3">
        <v>18</v>
      </c>
      <c r="R12" s="8" t="s">
        <v>19</v>
      </c>
      <c r="S12" s="8" t="s">
        <v>24</v>
      </c>
    </row>
    <row r="13" spans="1:19" s="82" customFormat="1" ht="57" customHeight="1">
      <c r="A13" s="87">
        <v>1</v>
      </c>
      <c r="B13" s="88" t="s">
        <v>43</v>
      </c>
      <c r="C13" s="88">
        <v>1972</v>
      </c>
      <c r="D13" s="88">
        <v>2009</v>
      </c>
      <c r="E13" s="88" t="s">
        <v>45</v>
      </c>
      <c r="F13" s="88">
        <v>2</v>
      </c>
      <c r="G13" s="88">
        <v>1</v>
      </c>
      <c r="H13" s="88">
        <v>623.97</v>
      </c>
      <c r="I13" s="89">
        <v>584.87</v>
      </c>
      <c r="J13" s="88">
        <v>41</v>
      </c>
      <c r="K13" s="88" t="s">
        <v>47</v>
      </c>
      <c r="L13" s="67">
        <f>'РЕЕСТР краткосрочный'!C8</f>
        <v>681436</v>
      </c>
      <c r="M13" s="67">
        <v>18374</v>
      </c>
      <c r="N13" s="67">
        <v>18374</v>
      </c>
      <c r="O13" s="67">
        <f>L13-M13-N13</f>
        <v>644688</v>
      </c>
      <c r="P13" s="81"/>
      <c r="Q13" s="121">
        <v>14047.81</v>
      </c>
      <c r="R13" s="49" t="s">
        <v>49</v>
      </c>
      <c r="S13" s="51">
        <v>5.5</v>
      </c>
    </row>
    <row r="14" spans="1:19" s="82" customFormat="1" ht="63">
      <c r="A14" s="87">
        <v>2</v>
      </c>
      <c r="B14" s="88" t="s">
        <v>42</v>
      </c>
      <c r="C14" s="88">
        <v>1973</v>
      </c>
      <c r="D14" s="88"/>
      <c r="E14" s="88" t="s">
        <v>45</v>
      </c>
      <c r="F14" s="88">
        <v>2</v>
      </c>
      <c r="G14" s="88">
        <v>1</v>
      </c>
      <c r="H14" s="88">
        <v>635.73</v>
      </c>
      <c r="I14" s="89">
        <v>542.73</v>
      </c>
      <c r="J14" s="88">
        <v>39</v>
      </c>
      <c r="K14" s="88" t="s">
        <v>47</v>
      </c>
      <c r="L14" s="67">
        <f>'РЕЕСТР краткосрочный'!C9</f>
        <v>696653</v>
      </c>
      <c r="M14" s="67">
        <v>18785</v>
      </c>
      <c r="N14" s="67">
        <v>18785</v>
      </c>
      <c r="O14" s="67">
        <f aca="true" t="shared" si="0" ref="O14:O19">L14-M14-N14</f>
        <v>659083</v>
      </c>
      <c r="P14" s="81"/>
      <c r="Q14" s="121">
        <v>14047.81</v>
      </c>
      <c r="R14" s="49" t="s">
        <v>49</v>
      </c>
      <c r="S14" s="51">
        <v>5.5</v>
      </c>
    </row>
    <row r="15" spans="1:19" s="82" customFormat="1" ht="31.5" customHeight="1">
      <c r="A15" s="87">
        <v>3</v>
      </c>
      <c r="B15" s="88" t="s">
        <v>41</v>
      </c>
      <c r="C15" s="88">
        <v>1977</v>
      </c>
      <c r="D15" s="88"/>
      <c r="E15" s="88" t="s">
        <v>45</v>
      </c>
      <c r="F15" s="88">
        <v>2</v>
      </c>
      <c r="G15" s="88">
        <v>2</v>
      </c>
      <c r="H15" s="88">
        <v>690.6</v>
      </c>
      <c r="I15" s="89">
        <v>486.2</v>
      </c>
      <c r="J15" s="88">
        <v>41</v>
      </c>
      <c r="K15" s="88" t="s">
        <v>48</v>
      </c>
      <c r="L15" s="67">
        <f>'РЕЕСТР краткосрочный'!C10</f>
        <v>303180</v>
      </c>
      <c r="M15" s="67">
        <v>8175</v>
      </c>
      <c r="N15" s="67">
        <v>8175</v>
      </c>
      <c r="O15" s="67">
        <f t="shared" si="0"/>
        <v>286830</v>
      </c>
      <c r="P15" s="81"/>
      <c r="Q15" s="121">
        <v>14047.81</v>
      </c>
      <c r="R15" s="49" t="s">
        <v>49</v>
      </c>
      <c r="S15" s="51">
        <v>5.5</v>
      </c>
    </row>
    <row r="16" spans="1:19" s="82" customFormat="1" ht="36" customHeight="1">
      <c r="A16" s="87">
        <v>4</v>
      </c>
      <c r="B16" s="88" t="s">
        <v>66</v>
      </c>
      <c r="C16" s="88">
        <v>1980</v>
      </c>
      <c r="D16" s="88"/>
      <c r="E16" s="88" t="s">
        <v>45</v>
      </c>
      <c r="F16" s="88">
        <v>2</v>
      </c>
      <c r="G16" s="88">
        <v>3</v>
      </c>
      <c r="H16" s="88">
        <v>880.56</v>
      </c>
      <c r="I16" s="89">
        <v>836.06</v>
      </c>
      <c r="J16" s="88">
        <v>37</v>
      </c>
      <c r="K16" s="88" t="s">
        <v>81</v>
      </c>
      <c r="L16" s="67">
        <f>'РЕЕСТР краткосрочный'!C11</f>
        <v>782802</v>
      </c>
      <c r="M16" s="67">
        <v>21108</v>
      </c>
      <c r="N16" s="67">
        <v>21108</v>
      </c>
      <c r="O16" s="67">
        <f t="shared" si="0"/>
        <v>740586</v>
      </c>
      <c r="P16" s="81"/>
      <c r="Q16" s="121">
        <v>14047.81</v>
      </c>
      <c r="R16" s="49" t="s">
        <v>49</v>
      </c>
      <c r="S16" s="51">
        <v>5.5</v>
      </c>
    </row>
    <row r="17" spans="1:19" s="82" customFormat="1" ht="38.25" customHeight="1">
      <c r="A17" s="87">
        <v>5</v>
      </c>
      <c r="B17" s="88" t="s">
        <v>68</v>
      </c>
      <c r="C17" s="88">
        <v>1981</v>
      </c>
      <c r="D17" s="88"/>
      <c r="E17" s="88" t="s">
        <v>45</v>
      </c>
      <c r="F17" s="88">
        <v>2</v>
      </c>
      <c r="G17" s="88">
        <v>3</v>
      </c>
      <c r="H17" s="88">
        <v>880.92</v>
      </c>
      <c r="I17" s="88">
        <v>880.92</v>
      </c>
      <c r="J17" s="88">
        <v>40</v>
      </c>
      <c r="K17" s="88" t="s">
        <v>81</v>
      </c>
      <c r="L17" s="67">
        <f>'РЕЕСТР краткосрочный'!C12</f>
        <v>825142</v>
      </c>
      <c r="M17" s="67">
        <v>22250</v>
      </c>
      <c r="N17" s="67">
        <v>22249</v>
      </c>
      <c r="O17" s="67">
        <f t="shared" si="0"/>
        <v>780643</v>
      </c>
      <c r="P17" s="81"/>
      <c r="Q17" s="121">
        <v>14047.81</v>
      </c>
      <c r="R17" s="49" t="s">
        <v>49</v>
      </c>
      <c r="S17" s="51">
        <v>5.5</v>
      </c>
    </row>
    <row r="18" spans="1:19" s="82" customFormat="1" ht="31.5">
      <c r="A18" s="87">
        <v>6</v>
      </c>
      <c r="B18" s="88" t="s">
        <v>44</v>
      </c>
      <c r="C18" s="88">
        <v>1975</v>
      </c>
      <c r="D18" s="88"/>
      <c r="E18" s="88" t="s">
        <v>45</v>
      </c>
      <c r="F18" s="88">
        <v>2</v>
      </c>
      <c r="G18" s="88">
        <v>2</v>
      </c>
      <c r="H18" s="88">
        <v>542.4</v>
      </c>
      <c r="I18" s="88">
        <v>542.4</v>
      </c>
      <c r="J18" s="88">
        <v>21</v>
      </c>
      <c r="K18" s="88" t="s">
        <v>48</v>
      </c>
      <c r="L18" s="67">
        <f>'РЕЕСТР краткосрочный'!C13</f>
        <v>232816</v>
      </c>
      <c r="M18" s="67">
        <v>6278</v>
      </c>
      <c r="N18" s="67">
        <v>6278</v>
      </c>
      <c r="O18" s="67">
        <f t="shared" si="0"/>
        <v>220260</v>
      </c>
      <c r="P18" s="81"/>
      <c r="Q18" s="121">
        <v>14047.81</v>
      </c>
      <c r="R18" s="49" t="s">
        <v>49</v>
      </c>
      <c r="S18" s="51">
        <v>5.5</v>
      </c>
    </row>
    <row r="19" spans="1:19" s="82" customFormat="1" ht="33" customHeight="1" thickBot="1">
      <c r="A19" s="113">
        <v>7</v>
      </c>
      <c r="B19" s="114" t="s">
        <v>69</v>
      </c>
      <c r="C19" s="90">
        <v>1976</v>
      </c>
      <c r="D19" s="90"/>
      <c r="E19" s="90" t="s">
        <v>45</v>
      </c>
      <c r="F19" s="90">
        <v>2</v>
      </c>
      <c r="G19" s="90">
        <v>2</v>
      </c>
      <c r="H19" s="90">
        <v>364.27</v>
      </c>
      <c r="I19" s="90">
        <v>323.87</v>
      </c>
      <c r="J19" s="90">
        <v>13</v>
      </c>
      <c r="K19" s="90" t="s">
        <v>70</v>
      </c>
      <c r="L19" s="68">
        <f>'РЕЕСТР краткосрочный'!C14</f>
        <v>912000</v>
      </c>
      <c r="M19" s="68">
        <v>24591</v>
      </c>
      <c r="N19" s="68">
        <v>24592</v>
      </c>
      <c r="O19" s="68">
        <f t="shared" si="0"/>
        <v>862817</v>
      </c>
      <c r="P19" s="115"/>
      <c r="Q19" s="121">
        <v>14047.81</v>
      </c>
      <c r="R19" s="50" t="s">
        <v>49</v>
      </c>
      <c r="S19" s="53">
        <v>5.5</v>
      </c>
    </row>
    <row r="20" spans="1:19" s="91" customFormat="1" ht="16.5" thickBot="1">
      <c r="A20" s="108"/>
      <c r="B20" s="109" t="s">
        <v>40</v>
      </c>
      <c r="C20" s="109"/>
      <c r="D20" s="109"/>
      <c r="E20" s="116"/>
      <c r="F20" s="109"/>
      <c r="G20" s="109"/>
      <c r="H20" s="109">
        <f>SUM(H13:H19)</f>
        <v>4618.450000000001</v>
      </c>
      <c r="I20" s="109">
        <f>SUM(I13:I19)</f>
        <v>4197.05</v>
      </c>
      <c r="J20" s="109">
        <f>SUM(J13:J19)</f>
        <v>232</v>
      </c>
      <c r="K20" s="109"/>
      <c r="L20" s="67">
        <f>SUM(L13:L19)</f>
        <v>4434029</v>
      </c>
      <c r="M20" s="67">
        <f>SUM(M13:M19)</f>
        <v>119561</v>
      </c>
      <c r="N20" s="67">
        <f>SUM(N13:N19)</f>
        <v>119561</v>
      </c>
      <c r="O20" s="67">
        <f>SUM(O13:O19)</f>
        <v>4194907</v>
      </c>
      <c r="P20" s="117"/>
      <c r="Q20" s="118"/>
      <c r="R20" s="119"/>
      <c r="S20" s="58"/>
    </row>
    <row r="21" spans="2:19" ht="15.75">
      <c r="B21" s="19"/>
      <c r="C21" s="11"/>
      <c r="D21" s="11"/>
      <c r="E21" s="11"/>
      <c r="F21" s="11"/>
      <c r="G21" s="11"/>
      <c r="H21" s="10"/>
      <c r="I21" s="11"/>
      <c r="J21" s="11"/>
      <c r="K21" s="92"/>
      <c r="L21" s="92">
        <v>1</v>
      </c>
      <c r="M21" s="92">
        <v>0.027</v>
      </c>
      <c r="N21" s="92">
        <v>0.027</v>
      </c>
      <c r="O21" s="92">
        <f>1-M21-N21</f>
        <v>0.946</v>
      </c>
      <c r="P21" s="92"/>
      <c r="Q21" s="93"/>
      <c r="R21" s="47"/>
      <c r="S21" s="92"/>
    </row>
    <row r="22" spans="1:20" s="1" customFormat="1" ht="15.75">
      <c r="A22" s="137" t="s">
        <v>50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</row>
    <row r="23" spans="1:21" s="1" customFormat="1" ht="78.75">
      <c r="A23" s="52">
        <v>85</v>
      </c>
      <c r="B23" s="120" t="s">
        <v>87</v>
      </c>
      <c r="C23" s="52">
        <v>1972</v>
      </c>
      <c r="D23" s="52">
        <v>2009</v>
      </c>
      <c r="E23" s="52" t="s">
        <v>45</v>
      </c>
      <c r="F23" s="52">
        <v>2</v>
      </c>
      <c r="G23" s="52">
        <v>1</v>
      </c>
      <c r="H23" s="121">
        <v>623.97</v>
      </c>
      <c r="I23" s="121">
        <v>584.87</v>
      </c>
      <c r="J23" s="52">
        <v>41</v>
      </c>
      <c r="K23" s="52" t="s">
        <v>88</v>
      </c>
      <c r="L23" s="122">
        <f aca="true" t="shared" si="1" ref="L23:L29">M23+N23+O23</f>
        <v>681436</v>
      </c>
      <c r="M23" s="121">
        <v>18374</v>
      </c>
      <c r="N23" s="121">
        <v>18374</v>
      </c>
      <c r="O23" s="121">
        <v>644688</v>
      </c>
      <c r="P23" s="121">
        <f aca="true" t="shared" si="2" ref="P23:P30">L23/H23</f>
        <v>1092.097376476433</v>
      </c>
      <c r="R23" s="52" t="s">
        <v>89</v>
      </c>
      <c r="S23" s="123">
        <v>5.5</v>
      </c>
      <c r="U23" s="124"/>
    </row>
    <row r="24" spans="1:21" s="1" customFormat="1" ht="78.75">
      <c r="A24" s="52">
        <v>86</v>
      </c>
      <c r="B24" s="120" t="s">
        <v>90</v>
      </c>
      <c r="C24" s="52">
        <v>1973</v>
      </c>
      <c r="D24" s="52"/>
      <c r="E24" s="52" t="s">
        <v>45</v>
      </c>
      <c r="F24" s="52">
        <v>2</v>
      </c>
      <c r="G24" s="52">
        <v>1</v>
      </c>
      <c r="H24" s="121">
        <v>635.73</v>
      </c>
      <c r="I24" s="121">
        <v>542.73</v>
      </c>
      <c r="J24" s="52">
        <v>39</v>
      </c>
      <c r="K24" s="52" t="s">
        <v>88</v>
      </c>
      <c r="L24" s="122">
        <f t="shared" si="1"/>
        <v>696653</v>
      </c>
      <c r="M24" s="121">
        <v>18785</v>
      </c>
      <c r="N24" s="121">
        <v>18785</v>
      </c>
      <c r="O24" s="121">
        <v>659083</v>
      </c>
      <c r="P24" s="121">
        <f t="shared" si="2"/>
        <v>1095.8315637141554</v>
      </c>
      <c r="R24" s="52" t="s">
        <v>89</v>
      </c>
      <c r="S24" s="123">
        <v>5.5</v>
      </c>
      <c r="U24" s="124"/>
    </row>
    <row r="25" spans="1:21" s="1" customFormat="1" ht="78.75">
      <c r="A25" s="52">
        <v>87</v>
      </c>
      <c r="B25" s="120" t="s">
        <v>91</v>
      </c>
      <c r="C25" s="52">
        <v>1977</v>
      </c>
      <c r="D25" s="52"/>
      <c r="E25" s="52" t="s">
        <v>45</v>
      </c>
      <c r="F25" s="52">
        <v>2</v>
      </c>
      <c r="G25" s="52">
        <v>2</v>
      </c>
      <c r="H25" s="121">
        <v>690.6</v>
      </c>
      <c r="I25" s="121">
        <v>486.2</v>
      </c>
      <c r="J25" s="52">
        <v>41</v>
      </c>
      <c r="K25" s="52" t="s">
        <v>92</v>
      </c>
      <c r="L25" s="122">
        <f t="shared" si="1"/>
        <v>303180</v>
      </c>
      <c r="M25" s="121">
        <v>8175</v>
      </c>
      <c r="N25" s="121">
        <v>8175</v>
      </c>
      <c r="O25" s="121">
        <v>286830</v>
      </c>
      <c r="P25" s="121">
        <f t="shared" si="2"/>
        <v>439.00955690703734</v>
      </c>
      <c r="R25" s="52" t="s">
        <v>89</v>
      </c>
      <c r="S25" s="123">
        <v>5.5</v>
      </c>
      <c r="U25" s="124"/>
    </row>
    <row r="26" spans="1:21" s="1" customFormat="1" ht="78.75">
      <c r="A26" s="52">
        <v>88</v>
      </c>
      <c r="B26" s="120" t="s">
        <v>93</v>
      </c>
      <c r="C26" s="52">
        <v>1980</v>
      </c>
      <c r="D26" s="52"/>
      <c r="E26" s="52" t="s">
        <v>45</v>
      </c>
      <c r="F26" s="52">
        <v>2</v>
      </c>
      <c r="G26" s="52">
        <v>3</v>
      </c>
      <c r="H26" s="121">
        <v>880.56</v>
      </c>
      <c r="I26" s="121">
        <v>836.06</v>
      </c>
      <c r="J26" s="52">
        <v>37</v>
      </c>
      <c r="K26" s="52" t="s">
        <v>94</v>
      </c>
      <c r="L26" s="122">
        <f t="shared" si="1"/>
        <v>782802</v>
      </c>
      <c r="M26" s="121">
        <v>21108</v>
      </c>
      <c r="N26" s="121">
        <v>21108</v>
      </c>
      <c r="O26" s="121">
        <v>740586</v>
      </c>
      <c r="P26" s="121">
        <f t="shared" si="2"/>
        <v>888.9820114472609</v>
      </c>
      <c r="R26" s="52" t="s">
        <v>89</v>
      </c>
      <c r="S26" s="123">
        <v>5.5</v>
      </c>
      <c r="U26" s="124"/>
    </row>
    <row r="27" spans="1:21" s="1" customFormat="1" ht="78.75">
      <c r="A27" s="52">
        <v>89</v>
      </c>
      <c r="B27" s="120" t="s">
        <v>95</v>
      </c>
      <c r="C27" s="52">
        <v>1981</v>
      </c>
      <c r="D27" s="52"/>
      <c r="E27" s="52" t="s">
        <v>45</v>
      </c>
      <c r="F27" s="52">
        <v>2</v>
      </c>
      <c r="G27" s="52">
        <v>3</v>
      </c>
      <c r="H27" s="121">
        <v>880.92</v>
      </c>
      <c r="I27" s="121">
        <v>880.92</v>
      </c>
      <c r="J27" s="52">
        <v>40</v>
      </c>
      <c r="K27" s="52" t="s">
        <v>96</v>
      </c>
      <c r="L27" s="122">
        <f t="shared" si="1"/>
        <v>825142</v>
      </c>
      <c r="M27" s="121">
        <v>22250</v>
      </c>
      <c r="N27" s="121">
        <v>22249</v>
      </c>
      <c r="O27" s="121">
        <v>780643</v>
      </c>
      <c r="P27" s="121">
        <f t="shared" si="2"/>
        <v>936.6821050719702</v>
      </c>
      <c r="R27" s="52" t="s">
        <v>89</v>
      </c>
      <c r="S27" s="123">
        <v>5.5</v>
      </c>
      <c r="U27" s="124"/>
    </row>
    <row r="28" spans="1:21" s="1" customFormat="1" ht="78.75">
      <c r="A28" s="52">
        <v>90</v>
      </c>
      <c r="B28" s="120" t="s">
        <v>97</v>
      </c>
      <c r="C28" s="52">
        <v>1975</v>
      </c>
      <c r="D28" s="52"/>
      <c r="E28" s="52" t="s">
        <v>45</v>
      </c>
      <c r="F28" s="52">
        <v>2</v>
      </c>
      <c r="G28" s="52">
        <v>2</v>
      </c>
      <c r="H28" s="121">
        <v>542.4</v>
      </c>
      <c r="I28" s="121">
        <v>542.4</v>
      </c>
      <c r="J28" s="52">
        <v>21</v>
      </c>
      <c r="K28" s="52" t="s">
        <v>92</v>
      </c>
      <c r="L28" s="122">
        <f t="shared" si="1"/>
        <v>232816</v>
      </c>
      <c r="M28" s="121">
        <v>6278</v>
      </c>
      <c r="N28" s="121">
        <v>6278</v>
      </c>
      <c r="O28" s="121">
        <v>220260</v>
      </c>
      <c r="P28" s="121">
        <f t="shared" si="2"/>
        <v>429.23303834808263</v>
      </c>
      <c r="R28" s="52" t="s">
        <v>89</v>
      </c>
      <c r="S28" s="123">
        <v>5.5</v>
      </c>
      <c r="U28" s="124"/>
    </row>
    <row r="29" spans="1:21" s="1" customFormat="1" ht="78.75">
      <c r="A29" s="52">
        <v>91</v>
      </c>
      <c r="B29" s="120" t="s">
        <v>98</v>
      </c>
      <c r="C29" s="52">
        <v>1976</v>
      </c>
      <c r="D29" s="52"/>
      <c r="E29" s="52" t="s">
        <v>45</v>
      </c>
      <c r="F29" s="52">
        <v>2</v>
      </c>
      <c r="G29" s="52">
        <v>2</v>
      </c>
      <c r="H29" s="121">
        <v>364.27</v>
      </c>
      <c r="I29" s="121">
        <v>323.87</v>
      </c>
      <c r="J29" s="52">
        <v>13</v>
      </c>
      <c r="K29" s="52" t="s">
        <v>99</v>
      </c>
      <c r="L29" s="122">
        <f t="shared" si="1"/>
        <v>912000</v>
      </c>
      <c r="M29" s="121">
        <v>24591</v>
      </c>
      <c r="N29" s="121">
        <v>24592</v>
      </c>
      <c r="O29" s="121">
        <v>862817</v>
      </c>
      <c r="P29" s="121">
        <f t="shared" si="2"/>
        <v>2503.6374118099216</v>
      </c>
      <c r="R29" s="52" t="s">
        <v>89</v>
      </c>
      <c r="S29" s="123">
        <v>5.5</v>
      </c>
      <c r="U29" s="124"/>
    </row>
    <row r="30" spans="1:19" s="1" customFormat="1" ht="15.75">
      <c r="A30" s="34"/>
      <c r="B30" s="125" t="s">
        <v>100</v>
      </c>
      <c r="C30" s="3"/>
      <c r="D30" s="3"/>
      <c r="E30" s="3"/>
      <c r="F30" s="3"/>
      <c r="G30" s="3"/>
      <c r="H30" s="126">
        <f>SUM(H23:H29)</f>
        <v>4618.450000000001</v>
      </c>
      <c r="I30" s="126">
        <f>SUM(I23:I29)</f>
        <v>4197.05</v>
      </c>
      <c r="J30" s="127">
        <f>SUM(J23:J29)</f>
        <v>232</v>
      </c>
      <c r="K30" s="126"/>
      <c r="L30" s="128">
        <f>SUM(L23:L29)</f>
        <v>4434029</v>
      </c>
      <c r="M30" s="128">
        <f>SUM(M23:M29)</f>
        <v>119561</v>
      </c>
      <c r="N30" s="128">
        <f>SUM(N23:N29)</f>
        <v>119561</v>
      </c>
      <c r="O30" s="128">
        <f>SUM(O23:O29)</f>
        <v>4194907</v>
      </c>
      <c r="P30" s="126">
        <f t="shared" si="2"/>
        <v>960.0686377464299</v>
      </c>
      <c r="Q30" s="129"/>
      <c r="R30" s="8"/>
      <c r="S30" s="130"/>
    </row>
    <row r="31" spans="2:19" ht="15.75">
      <c r="B31" s="19"/>
      <c r="C31" s="11"/>
      <c r="D31" s="11"/>
      <c r="E31" s="11"/>
      <c r="F31" s="11"/>
      <c r="G31" s="11"/>
      <c r="H31" s="10"/>
      <c r="I31" s="11"/>
      <c r="J31" s="11"/>
      <c r="K31" s="92"/>
      <c r="L31" s="92"/>
      <c r="M31" s="92"/>
      <c r="N31" s="92"/>
      <c r="O31" s="92"/>
      <c r="P31" s="92"/>
      <c r="Q31" s="93"/>
      <c r="R31" s="47"/>
      <c r="S31" s="92"/>
    </row>
    <row r="32" spans="2:19" ht="15.75">
      <c r="B32" s="19"/>
      <c r="C32" s="11"/>
      <c r="D32" s="11"/>
      <c r="E32" s="11"/>
      <c r="F32" s="11"/>
      <c r="G32" s="11"/>
      <c r="H32" s="10"/>
      <c r="I32" s="11"/>
      <c r="J32" s="11"/>
      <c r="K32" s="92"/>
      <c r="L32" s="92"/>
      <c r="M32" s="92"/>
      <c r="N32" s="92"/>
      <c r="O32" s="92"/>
      <c r="P32" s="92"/>
      <c r="Q32" s="93"/>
      <c r="R32" s="47"/>
      <c r="S32" s="92"/>
    </row>
    <row r="33" spans="2:19" ht="15.75">
      <c r="B33" s="19"/>
      <c r="C33" s="11"/>
      <c r="D33" s="11"/>
      <c r="E33" s="11"/>
      <c r="F33" s="11"/>
      <c r="G33" s="11"/>
      <c r="H33" s="10"/>
      <c r="I33" s="11"/>
      <c r="J33" s="11"/>
      <c r="K33" s="92"/>
      <c r="L33" s="92"/>
      <c r="M33" s="92"/>
      <c r="N33" s="92"/>
      <c r="O33" s="92"/>
      <c r="P33" s="92"/>
      <c r="Q33" s="93"/>
      <c r="R33" s="47"/>
      <c r="S33" s="92"/>
    </row>
    <row r="34" spans="2:19" ht="15.75">
      <c r="B34" s="19"/>
      <c r="C34" s="11"/>
      <c r="D34" s="11"/>
      <c r="E34" s="11"/>
      <c r="F34" s="11"/>
      <c r="G34" s="11"/>
      <c r="H34" s="10"/>
      <c r="I34" s="11"/>
      <c r="J34" s="11"/>
      <c r="K34" s="92"/>
      <c r="L34" s="92"/>
      <c r="M34" s="92"/>
      <c r="N34" s="92"/>
      <c r="O34" s="92"/>
      <c r="P34" s="92"/>
      <c r="Q34" s="93"/>
      <c r="R34" s="47"/>
      <c r="S34" s="92"/>
    </row>
    <row r="35" spans="2:19" ht="15.75">
      <c r="B35" s="19"/>
      <c r="C35" s="11"/>
      <c r="D35" s="11"/>
      <c r="E35" s="11"/>
      <c r="F35" s="11"/>
      <c r="G35" s="11"/>
      <c r="H35" s="10"/>
      <c r="I35" s="11"/>
      <c r="J35" s="11"/>
      <c r="K35" s="92"/>
      <c r="L35" s="92"/>
      <c r="M35" s="92"/>
      <c r="N35" s="92"/>
      <c r="O35" s="92"/>
      <c r="P35" s="92"/>
      <c r="Q35" s="93"/>
      <c r="R35" s="47"/>
      <c r="S35" s="92"/>
    </row>
    <row r="36" spans="2:19" ht="15.75">
      <c r="B36" s="19"/>
      <c r="C36" s="11"/>
      <c r="D36" s="11"/>
      <c r="E36" s="11"/>
      <c r="F36" s="11"/>
      <c r="G36" s="11"/>
      <c r="H36" s="10"/>
      <c r="I36" s="11"/>
      <c r="J36" s="11"/>
      <c r="K36" s="92"/>
      <c r="L36" s="92"/>
      <c r="M36" s="92"/>
      <c r="N36" s="92"/>
      <c r="O36" s="92"/>
      <c r="P36" s="92"/>
      <c r="Q36" s="93"/>
      <c r="R36" s="47"/>
      <c r="S36" s="92"/>
    </row>
    <row r="37" spans="2:19" ht="15.75">
      <c r="B37" s="19"/>
      <c r="C37" s="11"/>
      <c r="D37" s="11"/>
      <c r="E37" s="11"/>
      <c r="F37" s="11"/>
      <c r="G37" s="11"/>
      <c r="H37" s="10"/>
      <c r="I37" s="11"/>
      <c r="J37" s="11"/>
      <c r="K37" s="92"/>
      <c r="L37" s="92"/>
      <c r="M37" s="92"/>
      <c r="N37" s="92"/>
      <c r="O37" s="92"/>
      <c r="P37" s="92"/>
      <c r="Q37" s="93"/>
      <c r="R37" s="47"/>
      <c r="S37" s="92"/>
    </row>
    <row r="38" spans="2:19" ht="15.75">
      <c r="B38" s="19"/>
      <c r="C38" s="11"/>
      <c r="D38" s="11"/>
      <c r="E38" s="11"/>
      <c r="F38" s="11"/>
      <c r="G38" s="11"/>
      <c r="H38" s="10"/>
      <c r="I38" s="11"/>
      <c r="J38" s="11"/>
      <c r="K38" s="92"/>
      <c r="L38" s="92"/>
      <c r="M38" s="92"/>
      <c r="N38" s="92"/>
      <c r="O38" s="92"/>
      <c r="P38" s="92"/>
      <c r="Q38" s="93"/>
      <c r="R38" s="47"/>
      <c r="S38" s="92"/>
    </row>
    <row r="39" spans="2:19" ht="15.75">
      <c r="B39" s="19"/>
      <c r="C39" s="11"/>
      <c r="D39" s="11"/>
      <c r="E39" s="11"/>
      <c r="F39" s="11"/>
      <c r="G39" s="11"/>
      <c r="H39" s="10"/>
      <c r="I39" s="11"/>
      <c r="J39" s="11"/>
      <c r="K39" s="92"/>
      <c r="L39" s="92"/>
      <c r="M39" s="92"/>
      <c r="N39" s="92"/>
      <c r="O39" s="92"/>
      <c r="P39" s="92"/>
      <c r="Q39" s="93"/>
      <c r="R39" s="47"/>
      <c r="S39" s="92"/>
    </row>
    <row r="40" spans="2:19" ht="15.75">
      <c r="B40" s="19"/>
      <c r="C40" s="11"/>
      <c r="D40" s="11"/>
      <c r="E40" s="11"/>
      <c r="F40" s="11"/>
      <c r="G40" s="11"/>
      <c r="H40" s="10"/>
      <c r="I40" s="11"/>
      <c r="J40" s="11"/>
      <c r="K40" s="92"/>
      <c r="L40" s="92"/>
      <c r="M40" s="92"/>
      <c r="N40" s="92"/>
      <c r="O40" s="92"/>
      <c r="P40" s="92"/>
      <c r="Q40" s="93"/>
      <c r="R40" s="47"/>
      <c r="S40" s="92"/>
    </row>
    <row r="41" spans="2:19" ht="15.75">
      <c r="B41" s="19"/>
      <c r="C41" s="11"/>
      <c r="D41" s="11"/>
      <c r="E41" s="11"/>
      <c r="F41" s="11"/>
      <c r="G41" s="11"/>
      <c r="H41" s="10"/>
      <c r="I41" s="11"/>
      <c r="J41" s="11"/>
      <c r="K41" s="92"/>
      <c r="L41" s="92"/>
      <c r="M41" s="92"/>
      <c r="N41" s="92"/>
      <c r="O41" s="92"/>
      <c r="P41" s="92"/>
      <c r="Q41" s="93"/>
      <c r="R41" s="47"/>
      <c r="S41" s="92"/>
    </row>
    <row r="42" spans="2:19" ht="15.75">
      <c r="B42" s="19"/>
      <c r="C42" s="11"/>
      <c r="D42" s="11"/>
      <c r="E42" s="11"/>
      <c r="F42" s="11"/>
      <c r="G42" s="11"/>
      <c r="H42" s="10"/>
      <c r="I42" s="11"/>
      <c r="J42" s="11"/>
      <c r="K42" s="92"/>
      <c r="L42" s="92"/>
      <c r="M42" s="92"/>
      <c r="N42" s="92"/>
      <c r="O42" s="92"/>
      <c r="P42" s="92"/>
      <c r="Q42" s="93"/>
      <c r="R42" s="47"/>
      <c r="S42" s="92"/>
    </row>
    <row r="43" spans="2:19" ht="15.75">
      <c r="B43" s="19"/>
      <c r="C43" s="11"/>
      <c r="D43" s="11"/>
      <c r="E43" s="11"/>
      <c r="F43" s="11"/>
      <c r="G43" s="11"/>
      <c r="H43" s="10"/>
      <c r="I43" s="11"/>
      <c r="J43" s="11"/>
      <c r="K43" s="92"/>
      <c r="L43" s="92"/>
      <c r="M43" s="92"/>
      <c r="N43" s="92"/>
      <c r="O43" s="92"/>
      <c r="P43" s="92"/>
      <c r="Q43" s="93"/>
      <c r="R43" s="47"/>
      <c r="S43" s="92"/>
    </row>
    <row r="44" spans="2:19" ht="15.75">
      <c r="B44" s="19"/>
      <c r="C44" s="11"/>
      <c r="D44" s="11"/>
      <c r="E44" s="11"/>
      <c r="F44" s="11"/>
      <c r="G44" s="11"/>
      <c r="H44" s="10"/>
      <c r="I44" s="11"/>
      <c r="J44" s="11"/>
      <c r="K44" s="92"/>
      <c r="L44" s="92"/>
      <c r="M44" s="92"/>
      <c r="N44" s="92"/>
      <c r="O44" s="92"/>
      <c r="P44" s="92"/>
      <c r="Q44" s="93"/>
      <c r="R44" s="47"/>
      <c r="S44" s="92"/>
    </row>
    <row r="45" spans="2:19" ht="15.75">
      <c r="B45" s="19"/>
      <c r="C45" s="11"/>
      <c r="D45" s="11"/>
      <c r="E45" s="11"/>
      <c r="F45" s="11"/>
      <c r="G45" s="11"/>
      <c r="H45" s="10"/>
      <c r="I45" s="11"/>
      <c r="J45" s="11"/>
      <c r="K45" s="92"/>
      <c r="L45" s="92"/>
      <c r="M45" s="92"/>
      <c r="N45" s="92"/>
      <c r="O45" s="92"/>
      <c r="P45" s="92"/>
      <c r="Q45" s="93"/>
      <c r="R45" s="47"/>
      <c r="S45" s="92"/>
    </row>
    <row r="46" spans="2:19" ht="15.75">
      <c r="B46" s="19"/>
      <c r="C46" s="11"/>
      <c r="D46" s="11"/>
      <c r="E46" s="11"/>
      <c r="F46" s="11"/>
      <c r="G46" s="11"/>
      <c r="H46" s="10"/>
      <c r="I46" s="11"/>
      <c r="J46" s="11"/>
      <c r="K46" s="92"/>
      <c r="L46" s="92"/>
      <c r="M46" s="92"/>
      <c r="N46" s="92"/>
      <c r="O46" s="92"/>
      <c r="P46" s="92"/>
      <c r="Q46" s="93"/>
      <c r="R46" s="47"/>
      <c r="S46" s="92"/>
    </row>
    <row r="47" spans="2:19" ht="15.75">
      <c r="B47" s="19"/>
      <c r="C47" s="11"/>
      <c r="D47" s="11"/>
      <c r="E47" s="11"/>
      <c r="F47" s="11"/>
      <c r="G47" s="11"/>
      <c r="H47" s="10"/>
      <c r="I47" s="11"/>
      <c r="J47" s="11"/>
      <c r="K47" s="92"/>
      <c r="L47" s="92"/>
      <c r="M47" s="92"/>
      <c r="N47" s="92"/>
      <c r="O47" s="92"/>
      <c r="P47" s="92"/>
      <c r="Q47" s="93"/>
      <c r="R47" s="47"/>
      <c r="S47" s="92"/>
    </row>
    <row r="48" spans="2:19" ht="15.75">
      <c r="B48" s="19"/>
      <c r="C48" s="11"/>
      <c r="D48" s="11"/>
      <c r="E48" s="11"/>
      <c r="F48" s="11"/>
      <c r="G48" s="11"/>
      <c r="H48" s="10"/>
      <c r="I48" s="11"/>
      <c r="J48" s="11"/>
      <c r="K48" s="92"/>
      <c r="L48" s="92"/>
      <c r="M48" s="92"/>
      <c r="N48" s="92"/>
      <c r="O48" s="92"/>
      <c r="P48" s="92"/>
      <c r="Q48" s="93"/>
      <c r="R48" s="47"/>
      <c r="S48" s="92"/>
    </row>
    <row r="49" spans="2:19" ht="15.75">
      <c r="B49" s="19"/>
      <c r="C49" s="11"/>
      <c r="D49" s="11"/>
      <c r="E49" s="11"/>
      <c r="F49" s="11"/>
      <c r="G49" s="11"/>
      <c r="H49" s="10"/>
      <c r="I49" s="11"/>
      <c r="J49" s="11"/>
      <c r="K49" s="92"/>
      <c r="L49" s="92"/>
      <c r="M49" s="92"/>
      <c r="N49" s="92"/>
      <c r="O49" s="92"/>
      <c r="P49" s="92"/>
      <c r="Q49" s="93"/>
      <c r="R49" s="47"/>
      <c r="S49" s="92"/>
    </row>
    <row r="50" spans="2:19" ht="15.75">
      <c r="B50" s="19"/>
      <c r="C50" s="11"/>
      <c r="D50" s="11"/>
      <c r="E50" s="11"/>
      <c r="F50" s="11"/>
      <c r="G50" s="11"/>
      <c r="H50" s="10"/>
      <c r="I50" s="11"/>
      <c r="J50" s="11"/>
      <c r="K50" s="92"/>
      <c r="L50" s="92"/>
      <c r="M50" s="92"/>
      <c r="N50" s="92"/>
      <c r="O50" s="92"/>
      <c r="P50" s="92"/>
      <c r="Q50" s="93"/>
      <c r="R50" s="47"/>
      <c r="S50" s="92"/>
    </row>
    <row r="51" spans="2:19" ht="15.75">
      <c r="B51" s="19"/>
      <c r="C51" s="11"/>
      <c r="D51" s="11"/>
      <c r="E51" s="11"/>
      <c r="F51" s="11"/>
      <c r="G51" s="11"/>
      <c r="H51" s="10"/>
      <c r="I51" s="11"/>
      <c r="J51" s="11"/>
      <c r="K51" s="92"/>
      <c r="L51" s="92"/>
      <c r="M51" s="92"/>
      <c r="N51" s="92"/>
      <c r="O51" s="92"/>
      <c r="P51" s="92"/>
      <c r="Q51" s="93"/>
      <c r="R51" s="47"/>
      <c r="S51" s="92"/>
    </row>
    <row r="52" spans="2:19" ht="15.75">
      <c r="B52" s="19"/>
      <c r="C52" s="11"/>
      <c r="D52" s="11"/>
      <c r="E52" s="11"/>
      <c r="F52" s="11"/>
      <c r="G52" s="11"/>
      <c r="H52" s="10"/>
      <c r="I52" s="11"/>
      <c r="J52" s="11"/>
      <c r="K52" s="92"/>
      <c r="L52" s="92"/>
      <c r="M52" s="92"/>
      <c r="N52" s="92"/>
      <c r="O52" s="92"/>
      <c r="P52" s="92"/>
      <c r="Q52" s="93"/>
      <c r="R52" s="47"/>
      <c r="S52" s="92"/>
    </row>
    <row r="53" spans="2:19" ht="15.75">
      <c r="B53" s="19"/>
      <c r="C53" s="11"/>
      <c r="D53" s="11"/>
      <c r="E53" s="11"/>
      <c r="F53" s="11"/>
      <c r="G53" s="11"/>
      <c r="H53" s="10"/>
      <c r="I53" s="11"/>
      <c r="J53" s="11"/>
      <c r="K53" s="92"/>
      <c r="L53" s="92"/>
      <c r="M53" s="92"/>
      <c r="N53" s="92"/>
      <c r="O53" s="92"/>
      <c r="P53" s="92"/>
      <c r="Q53" s="93"/>
      <c r="R53" s="47"/>
      <c r="S53" s="92"/>
    </row>
    <row r="54" spans="2:19" ht="15.75">
      <c r="B54" s="19"/>
      <c r="C54" s="11"/>
      <c r="D54" s="11"/>
      <c r="E54" s="11"/>
      <c r="F54" s="11"/>
      <c r="G54" s="11"/>
      <c r="H54" s="10"/>
      <c r="I54" s="11"/>
      <c r="J54" s="11"/>
      <c r="K54" s="92"/>
      <c r="L54" s="92"/>
      <c r="M54" s="92"/>
      <c r="N54" s="92"/>
      <c r="O54" s="92"/>
      <c r="P54" s="92"/>
      <c r="Q54" s="93"/>
      <c r="R54" s="47"/>
      <c r="S54" s="92"/>
    </row>
    <row r="55" spans="2:19" ht="15.75">
      <c r="B55" s="19"/>
      <c r="C55" s="11"/>
      <c r="D55" s="11"/>
      <c r="E55" s="11"/>
      <c r="F55" s="11"/>
      <c r="G55" s="11"/>
      <c r="H55" s="10"/>
      <c r="I55" s="11"/>
      <c r="J55" s="11"/>
      <c r="K55" s="92"/>
      <c r="L55" s="92"/>
      <c r="M55" s="92"/>
      <c r="N55" s="92"/>
      <c r="O55" s="92"/>
      <c r="P55" s="92"/>
      <c r="Q55" s="93"/>
      <c r="R55" s="47"/>
      <c r="S55" s="92"/>
    </row>
    <row r="56" spans="2:19" ht="15.75">
      <c r="B56" s="19"/>
      <c r="C56" s="11"/>
      <c r="D56" s="11"/>
      <c r="E56" s="11"/>
      <c r="F56" s="11"/>
      <c r="G56" s="11"/>
      <c r="H56" s="10"/>
      <c r="I56" s="11"/>
      <c r="J56" s="11"/>
      <c r="K56" s="92"/>
      <c r="L56" s="92"/>
      <c r="M56" s="92"/>
      <c r="N56" s="92"/>
      <c r="O56" s="92"/>
      <c r="P56" s="92"/>
      <c r="Q56" s="93"/>
      <c r="R56" s="47"/>
      <c r="S56" s="92"/>
    </row>
    <row r="57" spans="2:19" ht="15.75">
      <c r="B57" s="19"/>
      <c r="C57" s="11"/>
      <c r="D57" s="11"/>
      <c r="E57" s="11"/>
      <c r="F57" s="11"/>
      <c r="G57" s="11"/>
      <c r="H57" s="10"/>
      <c r="I57" s="11"/>
      <c r="J57" s="11"/>
      <c r="K57" s="92"/>
      <c r="L57" s="92"/>
      <c r="M57" s="92"/>
      <c r="N57" s="92"/>
      <c r="O57" s="92"/>
      <c r="P57" s="92"/>
      <c r="Q57" s="93"/>
      <c r="R57" s="47"/>
      <c r="S57" s="92"/>
    </row>
    <row r="58" spans="2:19" ht="15.75">
      <c r="B58" s="19"/>
      <c r="C58" s="11"/>
      <c r="D58" s="11"/>
      <c r="E58" s="11"/>
      <c r="F58" s="11"/>
      <c r="G58" s="11"/>
      <c r="H58" s="10"/>
      <c r="I58" s="11"/>
      <c r="J58" s="11"/>
      <c r="K58" s="92"/>
      <c r="L58" s="92"/>
      <c r="M58" s="92"/>
      <c r="N58" s="92"/>
      <c r="O58" s="92"/>
      <c r="P58" s="92"/>
      <c r="Q58" s="93"/>
      <c r="R58" s="47"/>
      <c r="S58" s="92"/>
    </row>
    <row r="59" spans="2:19" ht="15.75">
      <c r="B59" s="19"/>
      <c r="C59" s="11"/>
      <c r="D59" s="11"/>
      <c r="E59" s="11"/>
      <c r="F59" s="11"/>
      <c r="G59" s="11"/>
      <c r="H59" s="10"/>
      <c r="I59" s="11"/>
      <c r="J59" s="11"/>
      <c r="K59" s="92"/>
      <c r="L59" s="92"/>
      <c r="M59" s="92"/>
      <c r="N59" s="92"/>
      <c r="O59" s="92"/>
      <c r="P59" s="92"/>
      <c r="Q59" s="93"/>
      <c r="R59" s="47"/>
      <c r="S59" s="92"/>
    </row>
    <row r="60" spans="2:19" ht="15.75">
      <c r="B60" s="19"/>
      <c r="C60" s="11"/>
      <c r="D60" s="11"/>
      <c r="E60" s="11"/>
      <c r="F60" s="11"/>
      <c r="G60" s="11"/>
      <c r="H60" s="12"/>
      <c r="I60" s="16"/>
      <c r="J60" s="11"/>
      <c r="K60" s="92"/>
      <c r="L60" s="92"/>
      <c r="M60" s="92"/>
      <c r="N60" s="92"/>
      <c r="O60" s="92"/>
      <c r="P60" s="92"/>
      <c r="Q60" s="93"/>
      <c r="R60" s="47"/>
      <c r="S60" s="92"/>
    </row>
    <row r="61" spans="2:19" ht="15.75">
      <c r="B61" s="19"/>
      <c r="C61" s="11"/>
      <c r="D61" s="11"/>
      <c r="E61" s="11"/>
      <c r="F61" s="11"/>
      <c r="G61" s="11"/>
      <c r="H61" s="12"/>
      <c r="I61" s="16"/>
      <c r="J61" s="11"/>
      <c r="K61" s="92"/>
      <c r="L61" s="92"/>
      <c r="M61" s="92"/>
      <c r="N61" s="92"/>
      <c r="O61" s="92"/>
      <c r="P61" s="92"/>
      <c r="Q61" s="93"/>
      <c r="R61" s="47"/>
      <c r="S61" s="92"/>
    </row>
    <row r="62" spans="2:19" ht="15.75">
      <c r="B62" s="9" t="s">
        <v>36</v>
      </c>
      <c r="C62" s="92"/>
      <c r="D62" s="92"/>
      <c r="E62" s="92"/>
      <c r="F62" s="92"/>
      <c r="G62" s="92"/>
      <c r="H62" s="10"/>
      <c r="I62" s="10"/>
      <c r="J62" s="10"/>
      <c r="K62" s="92"/>
      <c r="L62" s="92"/>
      <c r="M62" s="92"/>
      <c r="N62" s="92"/>
      <c r="O62" s="92"/>
      <c r="P62" s="92"/>
      <c r="Q62" s="93"/>
      <c r="R62" s="47"/>
      <c r="S62" s="92"/>
    </row>
    <row r="63" spans="2:10" ht="15.75">
      <c r="B63" s="9"/>
      <c r="C63" s="92"/>
      <c r="D63" s="92"/>
      <c r="E63" s="92"/>
      <c r="F63" s="92"/>
      <c r="G63" s="92"/>
      <c r="H63" s="10"/>
      <c r="I63" s="10"/>
      <c r="J63" s="10"/>
    </row>
    <row r="73" spans="2:10" ht="15.75">
      <c r="B73" s="9"/>
      <c r="C73" s="17"/>
      <c r="D73" s="17"/>
      <c r="E73" s="17"/>
      <c r="F73" s="17"/>
      <c r="G73" s="17"/>
      <c r="H73" s="17"/>
      <c r="I73" s="17"/>
      <c r="J73" s="17"/>
    </row>
    <row r="74" spans="2:10" ht="15.75">
      <c r="B74" s="9"/>
      <c r="C74" s="17"/>
      <c r="D74" s="17"/>
      <c r="E74" s="17"/>
      <c r="F74" s="17"/>
      <c r="G74" s="17"/>
      <c r="H74" s="17"/>
      <c r="I74" s="17"/>
      <c r="J74" s="17"/>
    </row>
    <row r="75" spans="2:10" ht="15.75">
      <c r="B75" s="95"/>
      <c r="C75" s="95"/>
      <c r="D75" s="95"/>
      <c r="E75" s="95"/>
      <c r="F75" s="95"/>
      <c r="G75" s="95"/>
      <c r="H75" s="95"/>
      <c r="I75" s="95"/>
      <c r="J75" s="95"/>
    </row>
    <row r="76" spans="2:10" ht="15.75">
      <c r="B76" s="9"/>
      <c r="C76" s="17"/>
      <c r="D76" s="17"/>
      <c r="E76" s="17"/>
      <c r="F76" s="17"/>
      <c r="G76" s="17"/>
      <c r="H76" s="17"/>
      <c r="I76" s="17"/>
      <c r="J76" s="17"/>
    </row>
  </sheetData>
  <sheetProtection/>
  <mergeCells count="23">
    <mergeCell ref="O1:S6"/>
    <mergeCell ref="L8:O8"/>
    <mergeCell ref="O9:O10"/>
    <mergeCell ref="M9:N9"/>
    <mergeCell ref="Q8:Q10"/>
    <mergeCell ref="S8:S10"/>
    <mergeCell ref="K8:K10"/>
    <mergeCell ref="H9:H10"/>
    <mergeCell ref="C8:D8"/>
    <mergeCell ref="R8:R10"/>
    <mergeCell ref="D9:D10"/>
    <mergeCell ref="C9:C10"/>
    <mergeCell ref="E8:E10"/>
    <mergeCell ref="F8:F10"/>
    <mergeCell ref="H8:I8"/>
    <mergeCell ref="A22:T22"/>
    <mergeCell ref="P8:P10"/>
    <mergeCell ref="B7:R7"/>
    <mergeCell ref="L9:L10"/>
    <mergeCell ref="J8:J10"/>
    <mergeCell ref="B8:B10"/>
    <mergeCell ref="I9:I10"/>
    <mergeCell ref="G8:G10"/>
  </mergeCells>
  <printOptions/>
  <pageMargins left="0.3937007874015748" right="0.3937007874015748" top="1.1811023622047245" bottom="0.3937007874015748" header="0.5118110236220472" footer="0.5118110236220472"/>
  <pageSetup horizontalDpi="600" verticalDpi="600" orientation="landscape" paperSize="9" scale="56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5"/>
  <sheetViews>
    <sheetView tabSelected="1" view="pageBreakPreview" zoomScale="85" zoomScaleSheetLayoutView="85" zoomScalePageLayoutView="0" workbookViewId="0" topLeftCell="A1">
      <selection activeCell="B4" sqref="B4:O4"/>
    </sheetView>
  </sheetViews>
  <sheetFormatPr defaultColWidth="8.75390625" defaultRowHeight="12.75"/>
  <cols>
    <col min="1" max="1" width="3.625" style="62" customWidth="1"/>
    <col min="2" max="2" width="22.625" style="62" customWidth="1"/>
    <col min="3" max="3" width="12.75390625" style="62" customWidth="1"/>
    <col min="4" max="4" width="17.75390625" style="62" customWidth="1"/>
    <col min="5" max="5" width="12.125" style="62" customWidth="1"/>
    <col min="6" max="6" width="8.75390625" style="62" customWidth="1"/>
    <col min="7" max="7" width="12.125" style="62" customWidth="1"/>
    <col min="8" max="8" width="0.12890625" style="62" hidden="1" customWidth="1"/>
    <col min="9" max="9" width="2.875" style="62" hidden="1" customWidth="1"/>
    <col min="10" max="10" width="6.375" style="62" customWidth="1"/>
    <col min="11" max="11" width="8.875" style="62" customWidth="1"/>
    <col min="12" max="12" width="6.375" style="62" customWidth="1"/>
    <col min="13" max="13" width="7.375" style="62" customWidth="1"/>
    <col min="14" max="14" width="6.375" style="62" customWidth="1"/>
    <col min="15" max="15" width="8.875" style="62" customWidth="1"/>
    <col min="16" max="16" width="10.25390625" style="62" customWidth="1"/>
    <col min="17" max="16384" width="8.75390625" style="62" customWidth="1"/>
  </cols>
  <sheetData>
    <row r="2" spans="11:16" ht="72" customHeight="1">
      <c r="K2" s="164" t="s">
        <v>109</v>
      </c>
      <c r="L2" s="151"/>
      <c r="M2" s="151"/>
      <c r="N2" s="151"/>
      <c r="O2" s="151"/>
      <c r="P2" s="151"/>
    </row>
    <row r="3" spans="5:16" ht="18.75" customHeight="1">
      <c r="E3" s="77" t="s">
        <v>84</v>
      </c>
      <c r="K3" s="151"/>
      <c r="L3" s="151"/>
      <c r="M3" s="151"/>
      <c r="N3" s="151"/>
      <c r="O3" s="151"/>
      <c r="P3" s="151"/>
    </row>
    <row r="4" spans="2:16" ht="30.75" customHeight="1">
      <c r="B4" s="151" t="s">
        <v>85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76"/>
    </row>
    <row r="5" spans="1:24" ht="128.25" customHeight="1">
      <c r="A5" s="78" t="s">
        <v>72</v>
      </c>
      <c r="B5" s="63" t="s">
        <v>2</v>
      </c>
      <c r="C5" s="63" t="s">
        <v>73</v>
      </c>
      <c r="D5" s="63" t="s">
        <v>74</v>
      </c>
      <c r="E5" s="63" t="s">
        <v>75</v>
      </c>
      <c r="F5" s="152" t="s">
        <v>14</v>
      </c>
      <c r="G5" s="152"/>
      <c r="H5" s="152" t="s">
        <v>76</v>
      </c>
      <c r="I5" s="152"/>
      <c r="J5" s="152" t="s">
        <v>67</v>
      </c>
      <c r="K5" s="152"/>
      <c r="L5" s="152" t="s">
        <v>77</v>
      </c>
      <c r="M5" s="152"/>
      <c r="N5" s="152" t="s">
        <v>78</v>
      </c>
      <c r="O5" s="152"/>
      <c r="P5" s="63" t="s">
        <v>22</v>
      </c>
      <c r="T5" s="145"/>
      <c r="U5" s="146"/>
      <c r="V5" s="146"/>
      <c r="W5" s="146"/>
      <c r="X5" s="146"/>
    </row>
    <row r="6" spans="1:24" ht="51" customHeight="1">
      <c r="A6" s="64"/>
      <c r="B6" s="63" t="s">
        <v>79</v>
      </c>
      <c r="C6" s="63" t="s">
        <v>9</v>
      </c>
      <c r="D6" s="63" t="s">
        <v>9</v>
      </c>
      <c r="E6" s="63" t="s">
        <v>9</v>
      </c>
      <c r="F6" s="63" t="s">
        <v>6</v>
      </c>
      <c r="G6" s="63" t="s">
        <v>9</v>
      </c>
      <c r="H6" s="63" t="s">
        <v>80</v>
      </c>
      <c r="I6" s="63" t="s">
        <v>9</v>
      </c>
      <c r="J6" s="63" t="s">
        <v>6</v>
      </c>
      <c r="K6" s="63" t="s">
        <v>9</v>
      </c>
      <c r="L6" s="63" t="s">
        <v>6</v>
      </c>
      <c r="M6" s="63" t="s">
        <v>9</v>
      </c>
      <c r="N6" s="63" t="s">
        <v>16</v>
      </c>
      <c r="O6" s="63" t="s">
        <v>9</v>
      </c>
      <c r="P6" s="63" t="s">
        <v>9</v>
      </c>
      <c r="T6" s="146"/>
      <c r="U6" s="146"/>
      <c r="V6" s="146"/>
      <c r="W6" s="146"/>
      <c r="X6" s="146"/>
    </row>
    <row r="7" spans="1:24" ht="15.75">
      <c r="A7" s="64"/>
      <c r="B7" s="63">
        <v>1</v>
      </c>
      <c r="C7" s="63">
        <v>2</v>
      </c>
      <c r="D7" s="63">
        <v>3</v>
      </c>
      <c r="E7" s="63">
        <v>4</v>
      </c>
      <c r="F7" s="63">
        <v>5</v>
      </c>
      <c r="G7" s="63">
        <v>6</v>
      </c>
      <c r="H7" s="63">
        <v>7</v>
      </c>
      <c r="I7" s="63">
        <v>8</v>
      </c>
      <c r="J7" s="63">
        <v>9</v>
      </c>
      <c r="K7" s="63">
        <v>10</v>
      </c>
      <c r="L7" s="63">
        <v>11</v>
      </c>
      <c r="M7" s="63">
        <v>12</v>
      </c>
      <c r="N7" s="63">
        <v>13</v>
      </c>
      <c r="O7" s="63">
        <v>14</v>
      </c>
      <c r="P7" s="63">
        <v>15</v>
      </c>
      <c r="T7" s="146"/>
      <c r="U7" s="146"/>
      <c r="V7" s="146"/>
      <c r="W7" s="146"/>
      <c r="X7" s="146"/>
    </row>
    <row r="8" spans="1:24" ht="31.5" customHeight="1">
      <c r="A8" s="51">
        <v>1</v>
      </c>
      <c r="B8" s="52" t="s">
        <v>43</v>
      </c>
      <c r="C8" s="67">
        <f>'реестр черновой'!C15</f>
        <v>681436</v>
      </c>
      <c r="D8" s="79">
        <f>'реестр черновой'!D15</f>
        <v>639436</v>
      </c>
      <c r="E8" s="64">
        <v>42000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T8" s="146"/>
      <c r="U8" s="146"/>
      <c r="V8" s="146"/>
      <c r="W8" s="146"/>
      <c r="X8" s="146"/>
    </row>
    <row r="9" spans="1:24" ht="31.5" customHeight="1">
      <c r="A9" s="51">
        <v>2</v>
      </c>
      <c r="B9" s="52" t="s">
        <v>42</v>
      </c>
      <c r="C9" s="67">
        <f>'реестр черновой'!C16</f>
        <v>696653</v>
      </c>
      <c r="D9" s="79">
        <f>'реестр черновой'!D16</f>
        <v>654653</v>
      </c>
      <c r="E9" s="64">
        <v>42000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T9" s="146"/>
      <c r="U9" s="146"/>
      <c r="V9" s="146"/>
      <c r="W9" s="146"/>
      <c r="X9" s="146"/>
    </row>
    <row r="10" spans="1:24" ht="31.5" customHeight="1">
      <c r="A10" s="51">
        <v>3</v>
      </c>
      <c r="B10" s="52" t="s">
        <v>41</v>
      </c>
      <c r="C10" s="67">
        <f>'реестр черновой'!C17</f>
        <v>303180</v>
      </c>
      <c r="D10" s="79">
        <f>'реестр черновой'!D17</f>
        <v>303180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T10" s="146"/>
      <c r="U10" s="146"/>
      <c r="V10" s="146"/>
      <c r="W10" s="146"/>
      <c r="X10" s="146"/>
    </row>
    <row r="11" spans="1:16" ht="31.5" customHeight="1">
      <c r="A11" s="51">
        <v>4</v>
      </c>
      <c r="B11" s="52" t="s">
        <v>66</v>
      </c>
      <c r="C11" s="67">
        <f>'реестр черновой'!C18</f>
        <v>782802</v>
      </c>
      <c r="D11" s="79">
        <f>'реестр черновой'!D18</f>
        <v>782802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</row>
    <row r="12" spans="1:16" ht="31.5" customHeight="1">
      <c r="A12" s="51">
        <v>5</v>
      </c>
      <c r="B12" s="52" t="s">
        <v>68</v>
      </c>
      <c r="C12" s="67">
        <f>'реестр черновой'!C19</f>
        <v>825142</v>
      </c>
      <c r="D12" s="79">
        <f>'реестр черновой'!D19</f>
        <v>783142</v>
      </c>
      <c r="E12" s="64">
        <v>42000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</row>
    <row r="13" spans="1:16" ht="31.5" customHeight="1">
      <c r="A13" s="51">
        <v>6</v>
      </c>
      <c r="B13" s="52" t="s">
        <v>44</v>
      </c>
      <c r="C13" s="67">
        <f>'реестр черновой'!C20</f>
        <v>232816</v>
      </c>
      <c r="D13" s="79">
        <f>'реестр черновой'!D20</f>
        <v>232816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</row>
    <row r="14" spans="1:16" ht="31.5" customHeight="1">
      <c r="A14" s="53">
        <v>7</v>
      </c>
      <c r="B14" s="66" t="s">
        <v>71</v>
      </c>
      <c r="C14" s="68">
        <f>'реестр черновой'!C21</f>
        <v>912000</v>
      </c>
      <c r="D14" s="107">
        <f>'реестр черновой'!D21</f>
        <v>0</v>
      </c>
      <c r="E14" s="65"/>
      <c r="F14" s="65">
        <v>380</v>
      </c>
      <c r="G14" s="65">
        <v>912000</v>
      </c>
      <c r="H14" s="65"/>
      <c r="I14" s="65"/>
      <c r="J14" s="65"/>
      <c r="K14" s="65"/>
      <c r="L14" s="65"/>
      <c r="M14" s="65"/>
      <c r="N14" s="65"/>
      <c r="O14" s="65"/>
      <c r="P14" s="65"/>
    </row>
    <row r="15" spans="1:16" ht="15.75">
      <c r="A15" s="108"/>
      <c r="B15" s="109" t="s">
        <v>40</v>
      </c>
      <c r="C15" s="110">
        <f>SUM(C8:C14)</f>
        <v>4434029</v>
      </c>
      <c r="D15" s="111">
        <f>SUM(D8:D14)</f>
        <v>3396029</v>
      </c>
      <c r="E15" s="111">
        <f>SUM(E8:E14)</f>
        <v>126000</v>
      </c>
      <c r="F15" s="111">
        <f>SUM(F8:F14)</f>
        <v>380</v>
      </c>
      <c r="G15" s="111">
        <f>SUM(G8:G14)</f>
        <v>912000</v>
      </c>
      <c r="H15" s="112"/>
      <c r="I15" s="112"/>
      <c r="J15" s="112"/>
      <c r="K15" s="112"/>
      <c r="L15" s="112"/>
      <c r="M15" s="112"/>
      <c r="N15" s="112"/>
      <c r="O15" s="112"/>
      <c r="P15" s="112"/>
    </row>
    <row r="17" spans="1:20" s="31" customFormat="1" ht="12.75" customHeight="1">
      <c r="A17" s="150" t="s">
        <v>50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3"/>
      <c r="S17" s="2"/>
      <c r="T17" s="1"/>
    </row>
    <row r="18" spans="1:20" s="31" customFormat="1" ht="25.5">
      <c r="A18" s="11">
        <v>85</v>
      </c>
      <c r="B18" s="15" t="s">
        <v>101</v>
      </c>
      <c r="C18" s="16">
        <f>D18+E18</f>
        <v>681436</v>
      </c>
      <c r="D18" s="16">
        <v>639436</v>
      </c>
      <c r="E18" s="16">
        <v>42000</v>
      </c>
      <c r="F18" s="16"/>
      <c r="G18" s="16"/>
      <c r="H18" s="131"/>
      <c r="I18" s="131"/>
      <c r="J18" s="131"/>
      <c r="K18" s="131"/>
      <c r="L18" s="131"/>
      <c r="M18" s="131"/>
      <c r="N18" s="131"/>
      <c r="O18" s="131"/>
      <c r="P18" s="131"/>
      <c r="Q18" s="132"/>
      <c r="R18" s="13"/>
      <c r="S18" s="2"/>
      <c r="T18" s="1"/>
    </row>
    <row r="19" spans="1:20" s="31" customFormat="1" ht="25.5">
      <c r="A19" s="11">
        <v>86</v>
      </c>
      <c r="B19" s="15" t="s">
        <v>102</v>
      </c>
      <c r="C19" s="16">
        <v>696653</v>
      </c>
      <c r="D19" s="16">
        <v>654653</v>
      </c>
      <c r="E19" s="16">
        <v>42000</v>
      </c>
      <c r="F19" s="16"/>
      <c r="G19" s="16"/>
      <c r="H19" s="131"/>
      <c r="I19" s="131"/>
      <c r="J19" s="131"/>
      <c r="K19" s="131"/>
      <c r="L19" s="131"/>
      <c r="M19" s="131"/>
      <c r="N19" s="131"/>
      <c r="O19" s="131"/>
      <c r="P19" s="131"/>
      <c r="Q19" s="132"/>
      <c r="R19" s="13"/>
      <c r="S19" s="2"/>
      <c r="T19" s="1"/>
    </row>
    <row r="20" spans="1:20" s="31" customFormat="1" ht="25.5">
      <c r="A20" s="11">
        <v>87</v>
      </c>
      <c r="B20" s="15" t="s">
        <v>103</v>
      </c>
      <c r="C20" s="16">
        <v>303180</v>
      </c>
      <c r="D20" s="16">
        <v>303180</v>
      </c>
      <c r="E20" s="16"/>
      <c r="F20" s="16"/>
      <c r="G20" s="16"/>
      <c r="H20" s="131"/>
      <c r="I20" s="131"/>
      <c r="J20" s="131"/>
      <c r="K20" s="131"/>
      <c r="L20" s="131"/>
      <c r="M20" s="131"/>
      <c r="N20" s="131"/>
      <c r="O20" s="131"/>
      <c r="P20" s="131"/>
      <c r="Q20" s="132"/>
      <c r="R20" s="13"/>
      <c r="S20" s="2"/>
      <c r="T20" s="1"/>
    </row>
    <row r="21" spans="1:20" s="31" customFormat="1" ht="25.5">
      <c r="A21" s="11">
        <v>88</v>
      </c>
      <c r="B21" s="15" t="s">
        <v>104</v>
      </c>
      <c r="C21" s="16">
        <v>782802</v>
      </c>
      <c r="D21" s="16">
        <v>782802</v>
      </c>
      <c r="E21" s="16"/>
      <c r="F21" s="16"/>
      <c r="G21" s="16"/>
      <c r="H21" s="131"/>
      <c r="I21" s="131"/>
      <c r="J21" s="131"/>
      <c r="K21" s="131"/>
      <c r="L21" s="131"/>
      <c r="M21" s="131"/>
      <c r="N21" s="131"/>
      <c r="O21" s="131"/>
      <c r="P21" s="131"/>
      <c r="Q21" s="132"/>
      <c r="R21" s="13"/>
      <c r="S21" s="2"/>
      <c r="T21" s="1"/>
    </row>
    <row r="22" spans="1:20" s="31" customFormat="1" ht="25.5">
      <c r="A22" s="11">
        <v>89</v>
      </c>
      <c r="B22" s="15" t="s">
        <v>105</v>
      </c>
      <c r="C22" s="16">
        <v>825142</v>
      </c>
      <c r="D22" s="16">
        <v>783142</v>
      </c>
      <c r="E22" s="16">
        <v>42000</v>
      </c>
      <c r="F22" s="16"/>
      <c r="G22" s="16"/>
      <c r="H22" s="131"/>
      <c r="I22" s="131"/>
      <c r="J22" s="131"/>
      <c r="K22" s="131"/>
      <c r="L22" s="131"/>
      <c r="M22" s="131"/>
      <c r="N22" s="131"/>
      <c r="O22" s="131"/>
      <c r="P22" s="131"/>
      <c r="Q22" s="132"/>
      <c r="R22" s="13"/>
      <c r="S22" s="2"/>
      <c r="T22" s="1"/>
    </row>
    <row r="23" spans="1:20" s="31" customFormat="1" ht="25.5">
      <c r="A23" s="11">
        <v>90</v>
      </c>
      <c r="B23" s="15" t="s">
        <v>106</v>
      </c>
      <c r="C23" s="16">
        <v>232816</v>
      </c>
      <c r="D23" s="16">
        <v>232816</v>
      </c>
      <c r="E23" s="16"/>
      <c r="F23" s="16"/>
      <c r="G23" s="16"/>
      <c r="H23" s="131"/>
      <c r="I23" s="131"/>
      <c r="J23" s="131"/>
      <c r="K23" s="131"/>
      <c r="L23" s="131"/>
      <c r="M23" s="131"/>
      <c r="N23" s="131"/>
      <c r="O23" s="131"/>
      <c r="P23" s="131"/>
      <c r="Q23" s="132"/>
      <c r="R23" s="13"/>
      <c r="S23" s="2"/>
      <c r="T23" s="1"/>
    </row>
    <row r="24" spans="1:20" s="31" customFormat="1" ht="25.5">
      <c r="A24" s="11">
        <v>91</v>
      </c>
      <c r="B24" s="15" t="s">
        <v>107</v>
      </c>
      <c r="C24" s="16">
        <f>G24</f>
        <v>912000</v>
      </c>
      <c r="D24" s="16"/>
      <c r="E24" s="16"/>
      <c r="F24" s="16">
        <v>380</v>
      </c>
      <c r="G24" s="16">
        <v>912000</v>
      </c>
      <c r="H24" s="131"/>
      <c r="I24" s="131"/>
      <c r="J24" s="131"/>
      <c r="K24" s="131"/>
      <c r="L24" s="131"/>
      <c r="M24" s="131"/>
      <c r="N24" s="131"/>
      <c r="O24" s="131"/>
      <c r="P24" s="131"/>
      <c r="Q24" s="132"/>
      <c r="R24" s="13"/>
      <c r="S24" s="2"/>
      <c r="T24" s="1"/>
    </row>
    <row r="25" spans="1:20" s="31" customFormat="1" ht="12.75">
      <c r="A25" s="38"/>
      <c r="B25" s="9" t="s">
        <v>108</v>
      </c>
      <c r="C25" s="12">
        <f>SUM(C18:C24)</f>
        <v>4434029</v>
      </c>
      <c r="D25" s="12">
        <f>SUM(D18:D24)</f>
        <v>3396029</v>
      </c>
      <c r="E25" s="12">
        <f>SUM(E18:E24)</f>
        <v>126000</v>
      </c>
      <c r="F25" s="12">
        <f>SUM(F18:F24)</f>
        <v>380</v>
      </c>
      <c r="G25" s="12">
        <f>SUM(G18:G24)</f>
        <v>912000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32"/>
      <c r="R25" s="13"/>
      <c r="S25" s="2"/>
      <c r="T25" s="1"/>
    </row>
  </sheetData>
  <sheetProtection/>
  <mergeCells count="9">
    <mergeCell ref="A17:Q17"/>
    <mergeCell ref="K2:P3"/>
    <mergeCell ref="T5:X10"/>
    <mergeCell ref="F5:G5"/>
    <mergeCell ref="H5:I5"/>
    <mergeCell ref="J5:K5"/>
    <mergeCell ref="L5:M5"/>
    <mergeCell ref="N5:O5"/>
    <mergeCell ref="B4:O4"/>
  </mergeCells>
  <printOptions/>
  <pageMargins left="0.3937007874015748" right="0.3937007874015748" top="1.1811023622047245" bottom="0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6"/>
  <sheetViews>
    <sheetView view="pageBreakPreview" zoomScaleSheetLayoutView="100" workbookViewId="0" topLeftCell="A25">
      <selection activeCell="D22" sqref="D22"/>
    </sheetView>
  </sheetViews>
  <sheetFormatPr defaultColWidth="9.00390625" defaultRowHeight="12.75"/>
  <cols>
    <col min="1" max="1" width="3.75390625" style="41" customWidth="1"/>
    <col min="2" max="2" width="19.875" style="31" customWidth="1"/>
    <col min="3" max="4" width="12.25390625" style="31" customWidth="1"/>
    <col min="5" max="5" width="12.625" style="31" bestFit="1" customWidth="1"/>
    <col min="6" max="6" width="12.625" style="31" customWidth="1"/>
    <col min="7" max="7" width="10.25390625" style="31" customWidth="1"/>
    <col min="8" max="8" width="12.875" style="31" bestFit="1" customWidth="1"/>
    <col min="9" max="9" width="11.125" style="31" customWidth="1"/>
    <col min="10" max="10" width="11.875" style="31" bestFit="1" customWidth="1"/>
    <col min="11" max="11" width="10.875" style="31" customWidth="1"/>
    <col min="12" max="12" width="9.25390625" style="31" bestFit="1" customWidth="1"/>
    <col min="13" max="13" width="10.125" style="31" bestFit="1" customWidth="1"/>
    <col min="14" max="16384" width="9.125" style="31" customWidth="1"/>
  </cols>
  <sheetData>
    <row r="1" spans="1:17" ht="15.75" customHeight="1">
      <c r="A1" s="3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55" t="s">
        <v>39</v>
      </c>
      <c r="N1" s="156"/>
      <c r="O1" s="156"/>
      <c r="P1" s="156"/>
      <c r="Q1" s="156"/>
    </row>
    <row r="2" spans="1:17" ht="12.75">
      <c r="A2" s="3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56"/>
      <c r="N2" s="156"/>
      <c r="O2" s="156"/>
      <c r="P2" s="156"/>
      <c r="Q2" s="156"/>
    </row>
    <row r="3" spans="1:17" ht="12.75">
      <c r="A3" s="3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56"/>
      <c r="N3" s="156"/>
      <c r="O3" s="156"/>
      <c r="P3" s="156"/>
      <c r="Q3" s="156"/>
    </row>
    <row r="4" spans="1:17" ht="12.75">
      <c r="A4" s="3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56"/>
      <c r="N4" s="156"/>
      <c r="O4" s="156"/>
      <c r="P4" s="156"/>
      <c r="Q4" s="156"/>
    </row>
    <row r="5" spans="1:17" ht="12.75">
      <c r="A5" s="3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56"/>
      <c r="N5" s="156"/>
      <c r="O5" s="156"/>
      <c r="P5" s="156"/>
      <c r="Q5" s="156"/>
    </row>
    <row r="6" spans="1:17" ht="12.75">
      <c r="A6" s="3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56"/>
      <c r="N6" s="156"/>
      <c r="O6" s="156"/>
      <c r="P6" s="156"/>
      <c r="Q6" s="156"/>
    </row>
    <row r="7" spans="1:17" ht="15" customHeight="1">
      <c r="A7" s="3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56"/>
      <c r="N7" s="156"/>
      <c r="O7" s="156"/>
      <c r="P7" s="156"/>
      <c r="Q7" s="156"/>
    </row>
    <row r="8" spans="1:17" ht="12.75">
      <c r="A8" s="3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56"/>
      <c r="N8" s="156"/>
      <c r="O8" s="156"/>
      <c r="P8" s="156"/>
      <c r="Q8" s="156"/>
    </row>
    <row r="9" spans="1:20" ht="12.75">
      <c r="A9" s="38"/>
      <c r="B9" s="9"/>
      <c r="C9" s="2"/>
      <c r="D9" s="2"/>
      <c r="E9" s="2"/>
      <c r="F9" s="2"/>
      <c r="G9" s="2"/>
      <c r="H9" s="10"/>
      <c r="I9" s="10"/>
      <c r="J9" s="10"/>
      <c r="K9" s="11"/>
      <c r="L9" s="12"/>
      <c r="M9" s="156"/>
      <c r="N9" s="156"/>
      <c r="O9" s="156"/>
      <c r="P9" s="156"/>
      <c r="Q9" s="156"/>
      <c r="R9" s="13"/>
      <c r="S9" s="2"/>
      <c r="T9" s="1"/>
    </row>
    <row r="10" spans="1:20" ht="62.25" customHeight="1">
      <c r="A10" s="38"/>
      <c r="B10" s="159" t="s">
        <v>38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33"/>
      <c r="R10" s="13"/>
      <c r="S10" s="2"/>
      <c r="T10" s="1"/>
    </row>
    <row r="11" spans="1:20" ht="18.75">
      <c r="A11" s="38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8"/>
      <c r="O11" s="18"/>
      <c r="P11" s="18"/>
      <c r="Q11" s="18"/>
      <c r="R11" s="13"/>
      <c r="S11" s="2"/>
      <c r="T11" s="1"/>
    </row>
    <row r="12" spans="1:20" ht="119.25" customHeight="1">
      <c r="A12" s="34" t="s">
        <v>1</v>
      </c>
      <c r="B12" s="34" t="s">
        <v>13</v>
      </c>
      <c r="C12" s="72" t="s">
        <v>35</v>
      </c>
      <c r="D12" s="73" t="s">
        <v>20</v>
      </c>
      <c r="E12" s="73" t="s">
        <v>21</v>
      </c>
      <c r="F12" s="152" t="s">
        <v>67</v>
      </c>
      <c r="G12" s="152"/>
      <c r="H12" s="161"/>
      <c r="I12" s="162"/>
      <c r="J12" s="161"/>
      <c r="K12" s="162"/>
      <c r="L12" s="152" t="s">
        <v>14</v>
      </c>
      <c r="M12" s="152"/>
      <c r="N12" s="153" t="s">
        <v>26</v>
      </c>
      <c r="O12" s="154"/>
      <c r="P12" s="147" t="s">
        <v>22</v>
      </c>
      <c r="Q12" s="135"/>
      <c r="R12" s="13"/>
      <c r="S12" s="2"/>
      <c r="T12" s="1"/>
    </row>
    <row r="13" spans="1:20" ht="31.5">
      <c r="A13" s="74"/>
      <c r="B13" s="34" t="s">
        <v>15</v>
      </c>
      <c r="C13" s="52" t="s">
        <v>9</v>
      </c>
      <c r="D13" s="52" t="s">
        <v>9</v>
      </c>
      <c r="E13" s="52" t="s">
        <v>9</v>
      </c>
      <c r="F13" s="63" t="s">
        <v>6</v>
      </c>
      <c r="G13" s="63" t="s">
        <v>9</v>
      </c>
      <c r="H13" s="52" t="s">
        <v>62</v>
      </c>
      <c r="I13" s="52" t="s">
        <v>63</v>
      </c>
      <c r="J13" s="52" t="s">
        <v>64</v>
      </c>
      <c r="K13" s="52" t="s">
        <v>65</v>
      </c>
      <c r="L13" s="63" t="s">
        <v>6</v>
      </c>
      <c r="M13" s="63" t="s">
        <v>9</v>
      </c>
      <c r="N13" s="3" t="s">
        <v>16</v>
      </c>
      <c r="O13" s="3" t="s">
        <v>9</v>
      </c>
      <c r="P13" s="147" t="s">
        <v>9</v>
      </c>
      <c r="Q13" s="157"/>
      <c r="R13" s="13"/>
      <c r="S13" s="2"/>
      <c r="T13" s="1"/>
    </row>
    <row r="14" spans="1:20" ht="15.75">
      <c r="A14" s="75">
        <v>1</v>
      </c>
      <c r="B14" s="34">
        <v>2</v>
      </c>
      <c r="C14" s="52">
        <v>3</v>
      </c>
      <c r="D14" s="52">
        <v>4</v>
      </c>
      <c r="E14" s="52">
        <v>5</v>
      </c>
      <c r="F14" s="52">
        <v>6</v>
      </c>
      <c r="G14" s="52">
        <v>7</v>
      </c>
      <c r="H14" s="52">
        <v>8</v>
      </c>
      <c r="I14" s="52">
        <v>9</v>
      </c>
      <c r="J14" s="52">
        <v>10</v>
      </c>
      <c r="K14" s="52">
        <v>11</v>
      </c>
      <c r="L14" s="52">
        <v>12</v>
      </c>
      <c r="M14" s="52">
        <v>13</v>
      </c>
      <c r="N14" s="3">
        <v>14</v>
      </c>
      <c r="O14" s="3">
        <v>15</v>
      </c>
      <c r="P14" s="147">
        <v>16</v>
      </c>
      <c r="Q14" s="135"/>
      <c r="R14" s="13"/>
      <c r="S14" s="2"/>
      <c r="T14" s="1"/>
    </row>
    <row r="15" spans="1:20" ht="33.75" customHeight="1">
      <c r="A15" s="51">
        <v>1</v>
      </c>
      <c r="B15" s="52" t="s">
        <v>43</v>
      </c>
      <c r="C15" s="67">
        <f aca="true" t="shared" si="0" ref="C15:C21">D15+G15+M15+E15</f>
        <v>681436</v>
      </c>
      <c r="D15" s="80">
        <f>H15+I15+J15</f>
        <v>639436</v>
      </c>
      <c r="E15" s="52">
        <v>42000</v>
      </c>
      <c r="F15" s="52"/>
      <c r="G15" s="52"/>
      <c r="H15" s="67">
        <v>217844</v>
      </c>
      <c r="I15" s="67">
        <v>163833</v>
      </c>
      <c r="J15" s="67">
        <v>257759</v>
      </c>
      <c r="K15" s="67"/>
      <c r="L15" s="52"/>
      <c r="M15" s="52"/>
      <c r="N15" s="3"/>
      <c r="O15" s="3"/>
      <c r="P15" s="3"/>
      <c r="Q15" s="3"/>
      <c r="R15" s="13"/>
      <c r="S15" s="2"/>
      <c r="T15" s="1"/>
    </row>
    <row r="16" spans="1:20" ht="31.5">
      <c r="A16" s="51">
        <v>2</v>
      </c>
      <c r="B16" s="52" t="s">
        <v>42</v>
      </c>
      <c r="C16" s="67">
        <f t="shared" si="0"/>
        <v>696653</v>
      </c>
      <c r="D16" s="80">
        <f aca="true" t="shared" si="1" ref="D16:D21">H16+I16+J16</f>
        <v>654653</v>
      </c>
      <c r="E16" s="52">
        <v>42000</v>
      </c>
      <c r="F16" s="52"/>
      <c r="G16" s="52"/>
      <c r="H16" s="67">
        <v>223007</v>
      </c>
      <c r="I16" s="67">
        <v>167978</v>
      </c>
      <c r="J16" s="67">
        <v>263668</v>
      </c>
      <c r="K16" s="67"/>
      <c r="L16" s="52"/>
      <c r="M16" s="52"/>
      <c r="N16" s="3"/>
      <c r="O16" s="3"/>
      <c r="P16" s="3"/>
      <c r="Q16" s="3"/>
      <c r="R16" s="13"/>
      <c r="S16" s="2"/>
      <c r="T16" s="1"/>
    </row>
    <row r="17" spans="1:20" ht="31.5">
      <c r="A17" s="51">
        <v>3</v>
      </c>
      <c r="B17" s="52" t="s">
        <v>41</v>
      </c>
      <c r="C17" s="67">
        <f t="shared" si="0"/>
        <v>303180</v>
      </c>
      <c r="D17" s="80">
        <f t="shared" si="1"/>
        <v>303180</v>
      </c>
      <c r="E17" s="52"/>
      <c r="F17" s="52"/>
      <c r="G17" s="52"/>
      <c r="H17" s="67">
        <v>303180</v>
      </c>
      <c r="I17" s="67"/>
      <c r="J17" s="67"/>
      <c r="K17" s="67"/>
      <c r="L17" s="52"/>
      <c r="M17" s="52"/>
      <c r="N17" s="3"/>
      <c r="O17" s="3"/>
      <c r="P17" s="3"/>
      <c r="Q17" s="3"/>
      <c r="R17" s="13"/>
      <c r="S17" s="2"/>
      <c r="T17" s="1"/>
    </row>
    <row r="18" spans="1:20" ht="31.5">
      <c r="A18" s="51">
        <v>4</v>
      </c>
      <c r="B18" s="52" t="s">
        <v>66</v>
      </c>
      <c r="C18" s="67">
        <f t="shared" si="0"/>
        <v>782802</v>
      </c>
      <c r="D18" s="80">
        <f t="shared" si="1"/>
        <v>782802</v>
      </c>
      <c r="E18" s="52"/>
      <c r="F18" s="52"/>
      <c r="G18" s="52"/>
      <c r="H18" s="67">
        <v>386575</v>
      </c>
      <c r="I18" s="67"/>
      <c r="J18" s="67">
        <v>396227</v>
      </c>
      <c r="K18" s="67"/>
      <c r="L18" s="52"/>
      <c r="M18" s="52"/>
      <c r="N18" s="3"/>
      <c r="O18" s="3"/>
      <c r="P18" s="3"/>
      <c r="Q18" s="3"/>
      <c r="R18" s="13"/>
      <c r="S18" s="2"/>
      <c r="T18" s="1"/>
    </row>
    <row r="19" spans="1:20" ht="31.5">
      <c r="A19" s="51">
        <v>5</v>
      </c>
      <c r="B19" s="52" t="s">
        <v>68</v>
      </c>
      <c r="C19" s="67">
        <f t="shared" si="0"/>
        <v>825142</v>
      </c>
      <c r="D19" s="80">
        <f t="shared" si="1"/>
        <v>783142</v>
      </c>
      <c r="E19" s="52">
        <v>42000</v>
      </c>
      <c r="F19" s="52"/>
      <c r="G19" s="52"/>
      <c r="H19" s="67">
        <v>386733</v>
      </c>
      <c r="I19" s="67"/>
      <c r="J19" s="67">
        <v>396409</v>
      </c>
      <c r="K19" s="67"/>
      <c r="L19" s="52"/>
      <c r="M19" s="52"/>
      <c r="N19" s="3"/>
      <c r="O19" s="3"/>
      <c r="P19" s="3"/>
      <c r="Q19" s="3"/>
      <c r="R19" s="13"/>
      <c r="S19" s="2"/>
      <c r="T19" s="1"/>
    </row>
    <row r="20" spans="1:20" ht="32.25" thickBot="1">
      <c r="A20" s="51">
        <v>6</v>
      </c>
      <c r="B20" s="52" t="s">
        <v>44</v>
      </c>
      <c r="C20" s="67">
        <f t="shared" si="0"/>
        <v>232816</v>
      </c>
      <c r="D20" s="80">
        <f t="shared" si="1"/>
        <v>232816</v>
      </c>
      <c r="E20" s="54"/>
      <c r="F20" s="54"/>
      <c r="G20" s="54"/>
      <c r="H20" s="68">
        <v>232816</v>
      </c>
      <c r="I20" s="68"/>
      <c r="J20" s="68"/>
      <c r="K20" s="69"/>
      <c r="L20" s="52"/>
      <c r="M20" s="52"/>
      <c r="N20" s="5"/>
      <c r="O20" s="5"/>
      <c r="P20" s="5"/>
      <c r="Q20" s="5"/>
      <c r="R20" s="13"/>
      <c r="S20" s="2"/>
      <c r="T20" s="1"/>
    </row>
    <row r="21" spans="1:20" ht="48" thickBot="1">
      <c r="A21" s="51">
        <v>7</v>
      </c>
      <c r="B21" s="66" t="s">
        <v>71</v>
      </c>
      <c r="C21" s="68">
        <f t="shared" si="0"/>
        <v>912000</v>
      </c>
      <c r="D21" s="97">
        <f t="shared" si="1"/>
        <v>0</v>
      </c>
      <c r="E21" s="56"/>
      <c r="F21" s="56"/>
      <c r="G21" s="56"/>
      <c r="H21" s="70"/>
      <c r="I21" s="70"/>
      <c r="J21" s="102"/>
      <c r="K21" s="103"/>
      <c r="L21" s="54">
        <v>380</v>
      </c>
      <c r="M21" s="54">
        <v>912000</v>
      </c>
      <c r="N21" s="59"/>
      <c r="O21" s="59"/>
      <c r="P21" s="59"/>
      <c r="Q21" s="61"/>
      <c r="R21" s="13"/>
      <c r="S21" s="2"/>
      <c r="T21" s="1"/>
    </row>
    <row r="22" spans="1:20" ht="16.5" thickBot="1">
      <c r="A22" s="55"/>
      <c r="B22" s="57" t="s">
        <v>40</v>
      </c>
      <c r="C22" s="98">
        <f>SUM(C15:C21)</f>
        <v>4434029</v>
      </c>
      <c r="D22" s="99">
        <f>SUM(D15:D21)</f>
        <v>3396029</v>
      </c>
      <c r="E22" s="96">
        <f aca="true" t="shared" si="2" ref="E22:M22">SUM(E15:E21)</f>
        <v>126000</v>
      </c>
      <c r="F22" s="71">
        <f t="shared" si="2"/>
        <v>0</v>
      </c>
      <c r="G22" s="71">
        <f t="shared" si="2"/>
        <v>0</v>
      </c>
      <c r="H22" s="71">
        <f t="shared" si="2"/>
        <v>1750155</v>
      </c>
      <c r="I22" s="100">
        <f t="shared" si="2"/>
        <v>331811</v>
      </c>
      <c r="J22" s="98">
        <f t="shared" si="2"/>
        <v>1314063</v>
      </c>
      <c r="K22" s="70">
        <f t="shared" si="2"/>
        <v>0</v>
      </c>
      <c r="L22" s="70"/>
      <c r="M22" s="99">
        <f t="shared" si="2"/>
        <v>912000</v>
      </c>
      <c r="N22" s="101"/>
      <c r="O22" s="45"/>
      <c r="P22" s="45"/>
      <c r="Q22" s="46"/>
      <c r="R22" s="13"/>
      <c r="S22" s="2"/>
      <c r="T22" s="1"/>
    </row>
    <row r="23" spans="1:20" ht="12.75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3"/>
      <c r="S23" s="2"/>
      <c r="T23" s="1"/>
    </row>
    <row r="24" spans="1:20" ht="12.75">
      <c r="A24" s="39"/>
      <c r="B24" s="15"/>
      <c r="C24" s="105">
        <v>4434029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1"/>
      <c r="R24" s="13"/>
      <c r="S24" s="2"/>
      <c r="T24" s="1"/>
    </row>
    <row r="25" spans="1:20" ht="12.75">
      <c r="A25" s="39"/>
      <c r="B25" s="15"/>
      <c r="C25" s="106">
        <f>C24-C22</f>
        <v>0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1"/>
      <c r="R25" s="13"/>
      <c r="S25" s="2"/>
      <c r="T25" s="1"/>
    </row>
    <row r="26" spans="1:20" ht="14.25" customHeight="1">
      <c r="A26" s="38"/>
      <c r="B26" s="9"/>
      <c r="C26" s="12"/>
      <c r="D26" s="12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3"/>
      <c r="S26" s="2"/>
      <c r="T26" s="1"/>
    </row>
    <row r="27" spans="1:20" ht="17.25" customHeight="1">
      <c r="A27" s="40"/>
      <c r="B27" s="26"/>
      <c r="C27" s="27"/>
      <c r="D27" s="16"/>
      <c r="E27" s="16"/>
      <c r="F27" s="16"/>
      <c r="G27" s="27"/>
      <c r="H27" s="29"/>
      <c r="I27" s="27"/>
      <c r="J27" s="27"/>
      <c r="K27" s="27"/>
      <c r="L27" s="25"/>
      <c r="M27" s="25"/>
      <c r="N27" s="16"/>
      <c r="O27" s="16"/>
      <c r="P27" s="16"/>
      <c r="Q27" s="11"/>
      <c r="R27" s="13"/>
      <c r="S27" s="2"/>
      <c r="T27" s="1"/>
    </row>
    <row r="28" spans="1:20" ht="18" customHeight="1">
      <c r="A28" s="40"/>
      <c r="B28" s="26"/>
      <c r="C28" s="27"/>
      <c r="D28" s="16"/>
      <c r="E28" s="16"/>
      <c r="F28" s="16"/>
      <c r="G28" s="27"/>
      <c r="H28" s="29"/>
      <c r="I28" s="27"/>
      <c r="J28" s="27"/>
      <c r="K28" s="27"/>
      <c r="L28" s="25"/>
      <c r="M28" s="25"/>
      <c r="N28" s="16"/>
      <c r="O28" s="16"/>
      <c r="P28" s="16"/>
      <c r="Q28" s="11"/>
      <c r="R28" s="13"/>
      <c r="S28" s="2"/>
      <c r="T28" s="1"/>
    </row>
    <row r="29" spans="1:20" ht="12.75">
      <c r="A29" s="40"/>
      <c r="B29" s="26"/>
      <c r="C29" s="27"/>
      <c r="D29" s="16"/>
      <c r="E29" s="16"/>
      <c r="F29" s="16"/>
      <c r="G29" s="27"/>
      <c r="H29" s="29"/>
      <c r="I29" s="27"/>
      <c r="J29" s="27"/>
      <c r="K29" s="27"/>
      <c r="L29" s="25"/>
      <c r="M29" s="25"/>
      <c r="N29" s="16"/>
      <c r="O29" s="16"/>
      <c r="P29" s="16"/>
      <c r="Q29" s="11"/>
      <c r="R29" s="13"/>
      <c r="S29" s="2"/>
      <c r="T29" s="1"/>
    </row>
    <row r="30" spans="1:20" ht="12.75">
      <c r="A30" s="40"/>
      <c r="B30" s="26"/>
      <c r="C30" s="27"/>
      <c r="D30" s="16"/>
      <c r="E30" s="16"/>
      <c r="F30" s="16"/>
      <c r="G30" s="27"/>
      <c r="H30" s="29"/>
      <c r="I30" s="27"/>
      <c r="J30" s="27"/>
      <c r="K30" s="27"/>
      <c r="L30" s="25"/>
      <c r="M30" s="25"/>
      <c r="N30" s="16"/>
      <c r="O30" s="16"/>
      <c r="P30" s="16"/>
      <c r="Q30" s="11"/>
      <c r="R30" s="13"/>
      <c r="S30" s="2"/>
      <c r="T30" s="1"/>
    </row>
    <row r="31" spans="1:20" ht="18" customHeight="1">
      <c r="A31" s="40"/>
      <c r="B31" s="26"/>
      <c r="C31" s="27"/>
      <c r="D31" s="27"/>
      <c r="E31" s="16"/>
      <c r="F31" s="16"/>
      <c r="G31" s="27"/>
      <c r="H31" s="29"/>
      <c r="I31" s="27"/>
      <c r="J31" s="27"/>
      <c r="K31" s="27"/>
      <c r="L31" s="25"/>
      <c r="M31" s="25"/>
      <c r="N31" s="16"/>
      <c r="O31" s="16"/>
      <c r="P31" s="16"/>
      <c r="Q31" s="11"/>
      <c r="R31" s="13"/>
      <c r="S31" s="2"/>
      <c r="T31" s="1"/>
    </row>
    <row r="32" spans="1:20" ht="18.75" customHeight="1">
      <c r="A32" s="40"/>
      <c r="B32" s="42"/>
      <c r="C32" s="27"/>
      <c r="D32" s="27"/>
      <c r="E32" s="16"/>
      <c r="F32" s="16"/>
      <c r="G32" s="27"/>
      <c r="H32" s="27"/>
      <c r="I32" s="27"/>
      <c r="J32" s="27"/>
      <c r="K32" s="27"/>
      <c r="L32" s="25"/>
      <c r="M32" s="25"/>
      <c r="N32" s="16"/>
      <c r="O32" s="16"/>
      <c r="P32" s="16"/>
      <c r="Q32" s="11"/>
      <c r="R32" s="13"/>
      <c r="S32" s="2"/>
      <c r="T32" s="1"/>
    </row>
    <row r="33" spans="1:20" ht="16.5" customHeight="1">
      <c r="A33" s="40"/>
      <c r="B33" s="42"/>
      <c r="C33" s="27"/>
      <c r="D33" s="27"/>
      <c r="E33" s="16"/>
      <c r="F33" s="16"/>
      <c r="G33" s="27"/>
      <c r="H33" s="27"/>
      <c r="I33" s="27"/>
      <c r="J33" s="27"/>
      <c r="K33" s="27"/>
      <c r="L33" s="25"/>
      <c r="M33" s="25"/>
      <c r="N33" s="16"/>
      <c r="O33" s="16"/>
      <c r="P33" s="16"/>
      <c r="Q33" s="11"/>
      <c r="R33" s="13"/>
      <c r="S33" s="2"/>
      <c r="T33" s="1"/>
    </row>
    <row r="34" spans="1:20" ht="18" customHeight="1">
      <c r="A34" s="40"/>
      <c r="B34" s="42"/>
      <c r="C34" s="27"/>
      <c r="D34" s="27"/>
      <c r="E34" s="16"/>
      <c r="F34" s="16"/>
      <c r="G34" s="27"/>
      <c r="H34" s="27"/>
      <c r="I34" s="27"/>
      <c r="J34" s="27"/>
      <c r="K34" s="27"/>
      <c r="L34" s="25"/>
      <c r="M34" s="25"/>
      <c r="N34" s="16"/>
      <c r="O34" s="16"/>
      <c r="P34" s="16"/>
      <c r="Q34" s="11"/>
      <c r="R34" s="13"/>
      <c r="S34" s="2"/>
      <c r="T34" s="1"/>
    </row>
    <row r="35" spans="1:20" ht="13.5" customHeight="1">
      <c r="A35" s="40"/>
      <c r="B35" s="26"/>
      <c r="C35" s="27"/>
      <c r="D35" s="27"/>
      <c r="E35" s="16"/>
      <c r="F35" s="16"/>
      <c r="G35" s="27"/>
      <c r="H35" s="27"/>
      <c r="I35" s="27"/>
      <c r="J35" s="27"/>
      <c r="K35" s="27"/>
      <c r="L35" s="25"/>
      <c r="M35" s="25"/>
      <c r="N35" s="16"/>
      <c r="O35" s="16"/>
      <c r="P35" s="16"/>
      <c r="Q35" s="11"/>
      <c r="R35" s="13"/>
      <c r="S35" s="2"/>
      <c r="T35" s="1"/>
    </row>
    <row r="36" spans="1:20" ht="15.75" customHeight="1">
      <c r="A36" s="40"/>
      <c r="B36" s="26"/>
      <c r="C36" s="27"/>
      <c r="D36" s="27"/>
      <c r="E36" s="16"/>
      <c r="F36" s="16"/>
      <c r="G36" s="27"/>
      <c r="H36" s="27"/>
      <c r="I36" s="27"/>
      <c r="J36" s="27"/>
      <c r="K36" s="27"/>
      <c r="L36" s="25"/>
      <c r="M36" s="25"/>
      <c r="N36" s="16"/>
      <c r="O36" s="16"/>
      <c r="P36" s="16"/>
      <c r="Q36" s="11"/>
      <c r="R36" s="13"/>
      <c r="S36" s="2"/>
      <c r="T36" s="1"/>
    </row>
    <row r="37" spans="1:20" ht="12.75">
      <c r="A37" s="40"/>
      <c r="B37" s="26"/>
      <c r="C37" s="27"/>
      <c r="D37" s="27"/>
      <c r="E37" s="16"/>
      <c r="F37" s="16"/>
      <c r="G37" s="27"/>
      <c r="H37" s="29"/>
      <c r="I37" s="27"/>
      <c r="J37" s="27"/>
      <c r="K37" s="27"/>
      <c r="L37" s="25"/>
      <c r="M37" s="25"/>
      <c r="N37" s="16"/>
      <c r="O37" s="16"/>
      <c r="P37" s="16"/>
      <c r="Q37" s="11"/>
      <c r="R37" s="13"/>
      <c r="S37" s="2"/>
      <c r="T37" s="1"/>
    </row>
    <row r="38" spans="1:20" ht="17.25" customHeight="1">
      <c r="A38" s="40"/>
      <c r="B38" s="26"/>
      <c r="C38" s="27"/>
      <c r="D38" s="27"/>
      <c r="E38" s="16"/>
      <c r="F38" s="16"/>
      <c r="G38" s="27"/>
      <c r="H38" s="29"/>
      <c r="I38" s="27"/>
      <c r="J38" s="27"/>
      <c r="K38" s="27"/>
      <c r="L38" s="25"/>
      <c r="M38" s="25"/>
      <c r="N38" s="16"/>
      <c r="O38" s="16"/>
      <c r="P38" s="16"/>
      <c r="Q38" s="11"/>
      <c r="R38" s="13"/>
      <c r="S38" s="2"/>
      <c r="T38" s="1"/>
    </row>
    <row r="39" spans="1:20" ht="12.75">
      <c r="A39" s="40"/>
      <c r="B39" s="42"/>
      <c r="C39" s="27"/>
      <c r="D39" s="27"/>
      <c r="E39" s="16"/>
      <c r="F39" s="16"/>
      <c r="G39" s="27"/>
      <c r="H39" s="27"/>
      <c r="I39" s="27"/>
      <c r="J39" s="27"/>
      <c r="K39" s="27"/>
      <c r="L39" s="25"/>
      <c r="M39" s="25"/>
      <c r="N39" s="16"/>
      <c r="O39" s="16"/>
      <c r="P39" s="16"/>
      <c r="Q39" s="11"/>
      <c r="R39" s="13"/>
      <c r="S39" s="2"/>
      <c r="T39" s="1"/>
    </row>
    <row r="40" spans="1:20" ht="12.75">
      <c r="A40" s="40"/>
      <c r="B40" s="42"/>
      <c r="C40" s="27"/>
      <c r="D40" s="27"/>
      <c r="E40" s="16"/>
      <c r="F40" s="16"/>
      <c r="G40" s="27"/>
      <c r="H40" s="27"/>
      <c r="I40" s="27"/>
      <c r="J40" s="27"/>
      <c r="K40" s="27"/>
      <c r="L40" s="25"/>
      <c r="M40" s="25"/>
      <c r="N40" s="16"/>
      <c r="O40" s="16"/>
      <c r="P40" s="16"/>
      <c r="Q40" s="11"/>
      <c r="R40" s="13"/>
      <c r="S40" s="2"/>
      <c r="T40" s="1"/>
    </row>
    <row r="41" spans="1:20" ht="19.5" customHeight="1">
      <c r="A41" s="40"/>
      <c r="B41" s="42"/>
      <c r="C41" s="27"/>
      <c r="D41" s="27"/>
      <c r="E41" s="16"/>
      <c r="F41" s="16"/>
      <c r="G41" s="27"/>
      <c r="H41" s="27"/>
      <c r="I41" s="27"/>
      <c r="J41" s="27"/>
      <c r="K41" s="27"/>
      <c r="L41" s="25"/>
      <c r="M41" s="25"/>
      <c r="N41" s="16"/>
      <c r="O41" s="16"/>
      <c r="P41" s="16"/>
      <c r="Q41" s="11"/>
      <c r="R41" s="13"/>
      <c r="S41" s="2"/>
      <c r="T41" s="1"/>
    </row>
    <row r="42" spans="1:20" ht="18" customHeight="1">
      <c r="A42" s="40"/>
      <c r="B42" s="42"/>
      <c r="C42" s="27"/>
      <c r="D42" s="27"/>
      <c r="E42" s="16"/>
      <c r="F42" s="16"/>
      <c r="G42" s="27"/>
      <c r="H42" s="27"/>
      <c r="I42" s="27"/>
      <c r="J42" s="27"/>
      <c r="K42" s="27"/>
      <c r="L42" s="25"/>
      <c r="M42" s="25"/>
      <c r="N42" s="16"/>
      <c r="O42" s="16"/>
      <c r="P42" s="16"/>
      <c r="Q42" s="11"/>
      <c r="R42" s="13"/>
      <c r="S42" s="2"/>
      <c r="T42" s="1"/>
    </row>
    <row r="43" spans="1:20" ht="17.25" customHeight="1">
      <c r="A43" s="40"/>
      <c r="B43" s="42"/>
      <c r="C43" s="27"/>
      <c r="D43" s="27"/>
      <c r="E43" s="16"/>
      <c r="F43" s="16"/>
      <c r="G43" s="27"/>
      <c r="H43" s="29"/>
      <c r="I43" s="27"/>
      <c r="J43" s="27"/>
      <c r="K43" s="27"/>
      <c r="L43" s="25"/>
      <c r="M43" s="25"/>
      <c r="N43" s="16"/>
      <c r="O43" s="16"/>
      <c r="P43" s="16"/>
      <c r="Q43" s="11"/>
      <c r="R43" s="13"/>
      <c r="S43" s="2"/>
      <c r="T43" s="1"/>
    </row>
    <row r="44" spans="1:20" ht="18.75" customHeight="1">
      <c r="A44" s="40"/>
      <c r="B44" s="42"/>
      <c r="C44" s="27"/>
      <c r="D44" s="27"/>
      <c r="E44" s="16"/>
      <c r="F44" s="16"/>
      <c r="G44" s="27"/>
      <c r="H44" s="27"/>
      <c r="I44" s="27"/>
      <c r="J44" s="27"/>
      <c r="K44" s="27"/>
      <c r="L44" s="25"/>
      <c r="M44" s="25"/>
      <c r="N44" s="16"/>
      <c r="O44" s="16"/>
      <c r="P44" s="16"/>
      <c r="Q44" s="11"/>
      <c r="R44" s="13"/>
      <c r="S44" s="2"/>
      <c r="T44" s="1"/>
    </row>
    <row r="45" spans="1:20" ht="18.75" customHeight="1">
      <c r="A45" s="40"/>
      <c r="B45" s="42"/>
      <c r="C45" s="27"/>
      <c r="D45" s="27"/>
      <c r="E45" s="16"/>
      <c r="F45" s="16"/>
      <c r="G45" s="27"/>
      <c r="H45" s="27"/>
      <c r="I45" s="27"/>
      <c r="J45" s="27"/>
      <c r="K45" s="27"/>
      <c r="L45" s="25"/>
      <c r="M45" s="25"/>
      <c r="N45" s="16"/>
      <c r="O45" s="16"/>
      <c r="P45" s="16"/>
      <c r="Q45" s="11"/>
      <c r="R45" s="13"/>
      <c r="S45" s="2"/>
      <c r="T45" s="1"/>
    </row>
    <row r="46" spans="1:20" ht="12.75">
      <c r="A46" s="40"/>
      <c r="B46" s="42"/>
      <c r="C46" s="27"/>
      <c r="D46" s="27"/>
      <c r="E46" s="16"/>
      <c r="F46" s="16"/>
      <c r="G46" s="27"/>
      <c r="H46" s="27"/>
      <c r="I46" s="27"/>
      <c r="J46" s="27"/>
      <c r="K46" s="27"/>
      <c r="L46" s="25"/>
      <c r="M46" s="25"/>
      <c r="N46" s="16"/>
      <c r="O46" s="16"/>
      <c r="P46" s="16"/>
      <c r="Q46" s="11"/>
      <c r="R46" s="13"/>
      <c r="S46" s="2"/>
      <c r="T46" s="1"/>
    </row>
    <row r="47" spans="1:20" ht="17.25" customHeight="1">
      <c r="A47" s="40"/>
      <c r="B47" s="42"/>
      <c r="C47" s="27"/>
      <c r="D47" s="27"/>
      <c r="E47" s="16"/>
      <c r="F47" s="16"/>
      <c r="G47" s="27"/>
      <c r="H47" s="27"/>
      <c r="I47" s="27"/>
      <c r="J47" s="27"/>
      <c r="K47" s="27"/>
      <c r="L47" s="25"/>
      <c r="M47" s="25"/>
      <c r="N47" s="16"/>
      <c r="O47" s="16"/>
      <c r="P47" s="16"/>
      <c r="Q47" s="11"/>
      <c r="R47" s="13"/>
      <c r="S47" s="2"/>
      <c r="T47" s="1"/>
    </row>
    <row r="48" spans="1:20" ht="19.5" customHeight="1">
      <c r="A48" s="40"/>
      <c r="B48" s="42"/>
      <c r="C48" s="27"/>
      <c r="D48" s="27"/>
      <c r="E48" s="16"/>
      <c r="F48" s="16"/>
      <c r="G48" s="27"/>
      <c r="H48" s="27"/>
      <c r="I48" s="27"/>
      <c r="J48" s="27"/>
      <c r="K48" s="27"/>
      <c r="L48" s="25"/>
      <c r="M48" s="25"/>
      <c r="N48" s="16"/>
      <c r="O48" s="16"/>
      <c r="P48" s="16"/>
      <c r="Q48" s="11"/>
      <c r="R48" s="13"/>
      <c r="S48" s="2"/>
      <c r="T48" s="1"/>
    </row>
    <row r="49" spans="1:20" ht="18" customHeight="1">
      <c r="A49" s="40"/>
      <c r="B49" s="42"/>
      <c r="C49" s="27"/>
      <c r="D49" s="27"/>
      <c r="E49" s="16"/>
      <c r="F49" s="16"/>
      <c r="G49" s="27"/>
      <c r="H49" s="27"/>
      <c r="I49" s="27"/>
      <c r="J49" s="27"/>
      <c r="K49" s="27"/>
      <c r="L49" s="25"/>
      <c r="M49" s="25"/>
      <c r="N49" s="16"/>
      <c r="O49" s="16"/>
      <c r="P49" s="16"/>
      <c r="Q49" s="11"/>
      <c r="R49" s="13"/>
      <c r="S49" s="2"/>
      <c r="T49" s="1"/>
    </row>
    <row r="50" spans="1:20" ht="16.5" customHeight="1">
      <c r="A50" s="40"/>
      <c r="B50" s="42"/>
      <c r="C50" s="27"/>
      <c r="D50" s="27"/>
      <c r="E50" s="16"/>
      <c r="F50" s="16"/>
      <c r="G50" s="27"/>
      <c r="H50" s="27"/>
      <c r="I50" s="27"/>
      <c r="J50" s="27"/>
      <c r="K50" s="27"/>
      <c r="L50" s="25"/>
      <c r="M50" s="25"/>
      <c r="N50" s="16"/>
      <c r="O50" s="16"/>
      <c r="P50" s="16"/>
      <c r="Q50" s="11"/>
      <c r="R50" s="13"/>
      <c r="S50" s="2"/>
      <c r="T50" s="1"/>
    </row>
    <row r="51" spans="1:20" ht="16.5" customHeight="1">
      <c r="A51" s="40"/>
      <c r="B51" s="42"/>
      <c r="C51" s="27"/>
      <c r="D51" s="27"/>
      <c r="E51" s="16"/>
      <c r="F51" s="16"/>
      <c r="G51" s="27"/>
      <c r="H51" s="27"/>
      <c r="I51" s="27"/>
      <c r="J51" s="27"/>
      <c r="K51" s="27"/>
      <c r="L51" s="25"/>
      <c r="M51" s="25"/>
      <c r="N51" s="16"/>
      <c r="O51" s="16"/>
      <c r="P51" s="16"/>
      <c r="Q51" s="11"/>
      <c r="R51" s="13"/>
      <c r="S51" s="2"/>
      <c r="T51" s="1"/>
    </row>
    <row r="52" spans="1:20" ht="19.5" customHeight="1">
      <c r="A52" s="40"/>
      <c r="B52" s="42"/>
      <c r="C52" s="27"/>
      <c r="D52" s="27"/>
      <c r="E52" s="16"/>
      <c r="F52" s="16"/>
      <c r="G52" s="27"/>
      <c r="H52" s="27"/>
      <c r="I52" s="27"/>
      <c r="J52" s="27"/>
      <c r="K52" s="27"/>
      <c r="L52" s="25"/>
      <c r="M52" s="25"/>
      <c r="N52" s="16"/>
      <c r="O52" s="16"/>
      <c r="P52" s="16"/>
      <c r="Q52" s="11"/>
      <c r="R52" s="13"/>
      <c r="S52" s="2"/>
      <c r="T52" s="1"/>
    </row>
    <row r="53" spans="1:20" ht="17.25" customHeight="1">
      <c r="A53" s="40"/>
      <c r="B53" s="42"/>
      <c r="C53" s="27"/>
      <c r="D53" s="27"/>
      <c r="E53" s="12"/>
      <c r="F53" s="12"/>
      <c r="G53" s="27"/>
      <c r="H53" s="27"/>
      <c r="I53" s="27"/>
      <c r="J53" s="27"/>
      <c r="K53" s="27"/>
      <c r="L53" s="25"/>
      <c r="M53" s="25"/>
      <c r="N53" s="12"/>
      <c r="O53" s="12"/>
      <c r="P53" s="12"/>
      <c r="Q53" s="10"/>
      <c r="R53" s="13"/>
      <c r="S53" s="2"/>
      <c r="T53" s="1"/>
    </row>
    <row r="54" spans="1:17" ht="12.75">
      <c r="A54" s="40"/>
      <c r="B54" s="26"/>
      <c r="C54" s="27"/>
      <c r="D54" s="27"/>
      <c r="E54" s="43"/>
      <c r="F54" s="43"/>
      <c r="G54" s="27"/>
      <c r="H54" s="27"/>
      <c r="I54" s="27"/>
      <c r="J54" s="27"/>
      <c r="K54" s="27"/>
      <c r="L54" s="25"/>
      <c r="M54" s="25"/>
      <c r="N54" s="2"/>
      <c r="O54" s="18"/>
      <c r="P54" s="18"/>
      <c r="Q54" s="18"/>
    </row>
    <row r="55" spans="1:17" ht="12.75">
      <c r="A55" s="40"/>
      <c r="B55" s="26"/>
      <c r="C55" s="27"/>
      <c r="D55" s="27"/>
      <c r="E55" s="43"/>
      <c r="F55" s="43"/>
      <c r="G55" s="27"/>
      <c r="H55" s="27"/>
      <c r="I55" s="27"/>
      <c r="J55" s="27"/>
      <c r="K55" s="27"/>
      <c r="L55" s="25"/>
      <c r="M55" s="25"/>
      <c r="N55" s="2"/>
      <c r="O55" s="18"/>
      <c r="P55" s="18"/>
      <c r="Q55" s="18"/>
    </row>
    <row r="56" spans="1:17" ht="12.75">
      <c r="A56" s="40"/>
      <c r="B56" s="26"/>
      <c r="C56" s="27"/>
      <c r="D56" s="27"/>
      <c r="E56" s="43"/>
      <c r="F56" s="43"/>
      <c r="G56" s="27"/>
      <c r="H56" s="27"/>
      <c r="I56" s="27"/>
      <c r="J56" s="27"/>
      <c r="K56" s="27"/>
      <c r="L56" s="25"/>
      <c r="M56" s="25"/>
      <c r="N56" s="2"/>
      <c r="O56" s="18"/>
      <c r="P56" s="18"/>
      <c r="Q56" s="18"/>
    </row>
    <row r="57" spans="1:17" ht="13.5" customHeight="1">
      <c r="A57" s="40"/>
      <c r="B57" s="42"/>
      <c r="C57" s="27"/>
      <c r="D57" s="27"/>
      <c r="E57" s="43"/>
      <c r="F57" s="43"/>
      <c r="G57" s="27"/>
      <c r="H57" s="27"/>
      <c r="I57" s="27"/>
      <c r="J57" s="27"/>
      <c r="K57" s="27"/>
      <c r="L57" s="25"/>
      <c r="M57" s="25"/>
      <c r="N57" s="2"/>
      <c r="O57" s="18"/>
      <c r="P57" s="18"/>
      <c r="Q57" s="18"/>
    </row>
    <row r="58" spans="1:17" ht="18" customHeight="1">
      <c r="A58" s="40"/>
      <c r="B58" s="42"/>
      <c r="C58" s="27"/>
      <c r="D58" s="27"/>
      <c r="E58" s="43"/>
      <c r="F58" s="43"/>
      <c r="G58" s="27"/>
      <c r="H58" s="27"/>
      <c r="I58" s="27"/>
      <c r="J58" s="27"/>
      <c r="K58" s="27"/>
      <c r="L58" s="25"/>
      <c r="M58" s="25"/>
      <c r="N58" s="2"/>
      <c r="O58" s="18"/>
      <c r="P58" s="18"/>
      <c r="Q58" s="18"/>
    </row>
    <row r="59" spans="1:17" ht="18" customHeight="1">
      <c r="A59" s="40"/>
      <c r="B59" s="42"/>
      <c r="C59" s="27"/>
      <c r="D59" s="27"/>
      <c r="E59" s="43"/>
      <c r="F59" s="43"/>
      <c r="G59" s="27"/>
      <c r="H59" s="27"/>
      <c r="I59" s="27"/>
      <c r="J59" s="27"/>
      <c r="K59" s="27"/>
      <c r="L59" s="25"/>
      <c r="M59" s="25"/>
      <c r="N59" s="2"/>
      <c r="O59" s="18"/>
      <c r="P59" s="18"/>
      <c r="Q59" s="18"/>
    </row>
    <row r="60" spans="1:17" ht="18" customHeight="1">
      <c r="A60" s="40"/>
      <c r="B60" s="42"/>
      <c r="C60" s="27"/>
      <c r="D60" s="27"/>
      <c r="E60" s="43"/>
      <c r="F60" s="43"/>
      <c r="G60" s="27"/>
      <c r="H60" s="27"/>
      <c r="I60" s="27"/>
      <c r="J60" s="27"/>
      <c r="K60" s="27"/>
      <c r="L60" s="25"/>
      <c r="M60" s="25"/>
      <c r="N60" s="2"/>
      <c r="O60" s="18"/>
      <c r="P60" s="18"/>
      <c r="Q60" s="18"/>
    </row>
    <row r="61" spans="1:17" ht="18.75" customHeight="1">
      <c r="A61" s="40"/>
      <c r="B61" s="42"/>
      <c r="C61" s="27"/>
      <c r="D61" s="27"/>
      <c r="E61" s="43"/>
      <c r="F61" s="43"/>
      <c r="G61" s="27"/>
      <c r="H61" s="27"/>
      <c r="I61" s="27"/>
      <c r="J61" s="27"/>
      <c r="K61" s="27"/>
      <c r="L61" s="25"/>
      <c r="M61" s="25"/>
      <c r="N61" s="2"/>
      <c r="O61" s="18"/>
      <c r="P61" s="18"/>
      <c r="Q61" s="18"/>
    </row>
    <row r="62" spans="1:17" ht="18.75" customHeight="1">
      <c r="A62" s="40"/>
      <c r="B62" s="42"/>
      <c r="C62" s="27"/>
      <c r="D62" s="27"/>
      <c r="E62" s="43"/>
      <c r="F62" s="43"/>
      <c r="G62" s="27"/>
      <c r="H62" s="27"/>
      <c r="I62" s="27"/>
      <c r="J62" s="27"/>
      <c r="K62" s="27"/>
      <c r="L62" s="25"/>
      <c r="M62" s="25"/>
      <c r="N62" s="2"/>
      <c r="O62" s="18"/>
      <c r="P62" s="18"/>
      <c r="Q62" s="18"/>
    </row>
    <row r="63" spans="1:17" ht="17.25" customHeight="1">
      <c r="A63" s="40"/>
      <c r="B63" s="42"/>
      <c r="C63" s="27"/>
      <c r="D63" s="27"/>
      <c r="E63" s="43"/>
      <c r="F63" s="43"/>
      <c r="G63" s="27"/>
      <c r="H63" s="27"/>
      <c r="I63" s="27"/>
      <c r="J63" s="27"/>
      <c r="K63" s="27"/>
      <c r="L63" s="25"/>
      <c r="M63" s="25"/>
      <c r="N63" s="2"/>
      <c r="O63" s="18"/>
      <c r="P63" s="18"/>
      <c r="Q63" s="18"/>
    </row>
    <row r="64" spans="1:17" ht="17.25" customHeight="1">
      <c r="A64" s="40"/>
      <c r="B64" s="42"/>
      <c r="C64" s="27"/>
      <c r="D64" s="27"/>
      <c r="E64" s="43"/>
      <c r="F64" s="43"/>
      <c r="G64" s="27"/>
      <c r="H64" s="27"/>
      <c r="I64" s="27"/>
      <c r="J64" s="27"/>
      <c r="K64" s="27"/>
      <c r="L64" s="25"/>
      <c r="M64" s="25"/>
      <c r="N64" s="2"/>
      <c r="O64" s="18"/>
      <c r="P64" s="18"/>
      <c r="Q64" s="18"/>
    </row>
    <row r="65" spans="1:17" ht="18" customHeight="1">
      <c r="A65" s="40"/>
      <c r="B65" s="42"/>
      <c r="C65" s="27"/>
      <c r="D65" s="27"/>
      <c r="E65" s="43"/>
      <c r="F65" s="43"/>
      <c r="G65" s="27"/>
      <c r="H65" s="27"/>
      <c r="I65" s="27"/>
      <c r="J65" s="27"/>
      <c r="K65" s="27"/>
      <c r="L65" s="25"/>
      <c r="M65" s="25"/>
      <c r="N65" s="2"/>
      <c r="O65" s="18"/>
      <c r="P65" s="18"/>
      <c r="Q65" s="18"/>
    </row>
    <row r="66" spans="1:17" ht="18.75" customHeight="1">
      <c r="A66" s="40"/>
      <c r="B66" s="42"/>
      <c r="C66" s="27"/>
      <c r="D66" s="27"/>
      <c r="E66" s="43"/>
      <c r="F66" s="43"/>
      <c r="G66" s="27"/>
      <c r="H66" s="27"/>
      <c r="I66" s="27"/>
      <c r="J66" s="27"/>
      <c r="K66" s="27"/>
      <c r="L66" s="25"/>
      <c r="M66" s="25"/>
      <c r="N66" s="2"/>
      <c r="O66" s="18"/>
      <c r="P66" s="18"/>
      <c r="Q66" s="18"/>
    </row>
    <row r="67" spans="1:17" ht="18" customHeight="1">
      <c r="A67" s="40"/>
      <c r="B67" s="42"/>
      <c r="C67" s="27"/>
      <c r="D67" s="27"/>
      <c r="E67" s="43"/>
      <c r="F67" s="43"/>
      <c r="G67" s="27"/>
      <c r="H67" s="27"/>
      <c r="I67" s="27"/>
      <c r="J67" s="27"/>
      <c r="K67" s="27"/>
      <c r="L67" s="25"/>
      <c r="M67" s="25"/>
      <c r="N67" s="2"/>
      <c r="O67" s="18"/>
      <c r="P67" s="18"/>
      <c r="Q67" s="18"/>
    </row>
    <row r="68" spans="1:17" ht="18" customHeight="1">
      <c r="A68" s="40"/>
      <c r="B68" s="42"/>
      <c r="C68" s="27"/>
      <c r="D68" s="27"/>
      <c r="E68" s="43"/>
      <c r="F68" s="43"/>
      <c r="G68" s="27"/>
      <c r="H68" s="27"/>
      <c r="I68" s="27"/>
      <c r="J68" s="27"/>
      <c r="K68" s="27"/>
      <c r="L68" s="25"/>
      <c r="M68" s="25"/>
      <c r="N68" s="2"/>
      <c r="O68" s="18"/>
      <c r="P68" s="18"/>
      <c r="Q68" s="18"/>
    </row>
    <row r="69" spans="1:17" ht="18" customHeight="1">
      <c r="A69" s="40"/>
      <c r="B69" s="42"/>
      <c r="C69" s="27"/>
      <c r="D69" s="27"/>
      <c r="E69" s="43"/>
      <c r="F69" s="43"/>
      <c r="G69" s="27"/>
      <c r="H69" s="27"/>
      <c r="I69" s="27"/>
      <c r="J69" s="27"/>
      <c r="K69" s="27"/>
      <c r="L69" s="25"/>
      <c r="M69" s="25"/>
      <c r="N69" s="2"/>
      <c r="O69" s="18"/>
      <c r="P69" s="18"/>
      <c r="Q69" s="18"/>
    </row>
    <row r="70" spans="1:17" ht="18.75" customHeight="1">
      <c r="A70" s="40"/>
      <c r="B70" s="42"/>
      <c r="C70" s="27"/>
      <c r="D70" s="27"/>
      <c r="E70" s="43"/>
      <c r="F70" s="43"/>
      <c r="G70" s="27"/>
      <c r="H70" s="27"/>
      <c r="I70" s="27"/>
      <c r="J70" s="27"/>
      <c r="K70" s="27"/>
      <c r="L70" s="25"/>
      <c r="M70" s="25"/>
      <c r="N70" s="2"/>
      <c r="O70" s="18"/>
      <c r="P70" s="18"/>
      <c r="Q70" s="18"/>
    </row>
    <row r="71" spans="1:17" ht="19.5" customHeight="1">
      <c r="A71" s="40"/>
      <c r="B71" s="42"/>
      <c r="C71" s="27"/>
      <c r="D71" s="27"/>
      <c r="E71" s="43"/>
      <c r="F71" s="43"/>
      <c r="G71" s="27"/>
      <c r="H71" s="27"/>
      <c r="I71" s="27"/>
      <c r="J71" s="27"/>
      <c r="K71" s="27"/>
      <c r="L71" s="25"/>
      <c r="M71" s="25"/>
      <c r="N71" s="2"/>
      <c r="O71" s="18"/>
      <c r="P71" s="18"/>
      <c r="Q71" s="18"/>
    </row>
    <row r="72" spans="1:17" ht="18" customHeight="1">
      <c r="A72" s="40"/>
      <c r="B72" s="26"/>
      <c r="C72" s="27"/>
      <c r="D72" s="27"/>
      <c r="E72" s="43"/>
      <c r="F72" s="43"/>
      <c r="G72" s="27"/>
      <c r="H72" s="27"/>
      <c r="I72" s="27"/>
      <c r="J72" s="27"/>
      <c r="K72" s="27"/>
      <c r="L72" s="25"/>
      <c r="M72" s="25"/>
      <c r="N72" s="2"/>
      <c r="O72" s="18"/>
      <c r="P72" s="18"/>
      <c r="Q72" s="18"/>
    </row>
    <row r="73" spans="1:17" ht="15" customHeight="1">
      <c r="A73" s="40"/>
      <c r="B73" s="26"/>
      <c r="C73" s="27"/>
      <c r="D73" s="27"/>
      <c r="E73" s="43"/>
      <c r="F73" s="43"/>
      <c r="G73" s="27"/>
      <c r="H73" s="27"/>
      <c r="I73" s="27"/>
      <c r="J73" s="27"/>
      <c r="K73" s="27"/>
      <c r="L73" s="25"/>
      <c r="M73" s="25"/>
      <c r="N73" s="2"/>
      <c r="O73" s="18"/>
      <c r="P73" s="18"/>
      <c r="Q73" s="18"/>
    </row>
    <row r="74" spans="1:17" ht="18.75" customHeight="1">
      <c r="A74" s="40"/>
      <c r="B74" s="26"/>
      <c r="C74" s="27"/>
      <c r="D74" s="27"/>
      <c r="E74" s="43"/>
      <c r="F74" s="43"/>
      <c r="G74" s="27"/>
      <c r="H74" s="27"/>
      <c r="I74" s="27"/>
      <c r="J74" s="27"/>
      <c r="K74" s="27"/>
      <c r="L74" s="25"/>
      <c r="M74" s="25"/>
      <c r="N74" s="2"/>
      <c r="O74" s="18"/>
      <c r="P74" s="18"/>
      <c r="Q74" s="18"/>
    </row>
    <row r="75" spans="1:17" ht="17.25" customHeight="1">
      <c r="A75" s="40"/>
      <c r="B75" s="26"/>
      <c r="C75" s="27"/>
      <c r="D75" s="27"/>
      <c r="E75" s="43"/>
      <c r="F75" s="43"/>
      <c r="G75" s="27"/>
      <c r="H75" s="27"/>
      <c r="I75" s="27"/>
      <c r="J75" s="27"/>
      <c r="K75" s="27"/>
      <c r="L75" s="25"/>
      <c r="M75" s="25"/>
      <c r="N75" s="2"/>
      <c r="O75" s="18"/>
      <c r="P75" s="18"/>
      <c r="Q75" s="18"/>
    </row>
    <row r="76" spans="1:17" ht="19.5" customHeight="1">
      <c r="A76" s="40"/>
      <c r="B76" s="26"/>
      <c r="C76" s="27"/>
      <c r="D76" s="27"/>
      <c r="E76" s="43"/>
      <c r="F76" s="43"/>
      <c r="G76" s="27"/>
      <c r="H76" s="27"/>
      <c r="I76" s="27"/>
      <c r="J76" s="27"/>
      <c r="K76" s="27"/>
      <c r="L76" s="25"/>
      <c r="M76" s="25"/>
      <c r="N76" s="2"/>
      <c r="O76" s="18"/>
      <c r="P76" s="18"/>
      <c r="Q76" s="18"/>
    </row>
    <row r="77" spans="1:17" ht="19.5" customHeight="1">
      <c r="A77" s="40"/>
      <c r="B77" s="26"/>
      <c r="C77" s="27"/>
      <c r="D77" s="27"/>
      <c r="E77" s="43"/>
      <c r="F77" s="43"/>
      <c r="G77" s="27"/>
      <c r="H77" s="27"/>
      <c r="I77" s="27"/>
      <c r="J77" s="27"/>
      <c r="K77" s="27"/>
      <c r="L77" s="25"/>
      <c r="M77" s="25"/>
      <c r="N77" s="2"/>
      <c r="O77" s="18"/>
      <c r="P77" s="18"/>
      <c r="Q77" s="18"/>
    </row>
    <row r="78" spans="1:17" ht="19.5" customHeight="1">
      <c r="A78" s="40"/>
      <c r="B78" s="26"/>
      <c r="C78" s="27"/>
      <c r="D78" s="27"/>
      <c r="E78" s="43"/>
      <c r="F78" s="43"/>
      <c r="G78" s="27"/>
      <c r="H78" s="27"/>
      <c r="I78" s="27"/>
      <c r="J78" s="27"/>
      <c r="K78" s="27"/>
      <c r="L78" s="25"/>
      <c r="M78" s="25"/>
      <c r="N78" s="2"/>
      <c r="O78" s="18"/>
      <c r="P78" s="18"/>
      <c r="Q78" s="18"/>
    </row>
    <row r="79" spans="1:17" ht="18" customHeight="1">
      <c r="A79" s="40"/>
      <c r="B79" s="26"/>
      <c r="C79" s="27"/>
      <c r="D79" s="27"/>
      <c r="E79" s="43"/>
      <c r="F79" s="43"/>
      <c r="G79" s="27"/>
      <c r="H79" s="27"/>
      <c r="I79" s="27"/>
      <c r="J79" s="27"/>
      <c r="K79" s="27"/>
      <c r="L79" s="25"/>
      <c r="M79" s="25"/>
      <c r="N79" s="2"/>
      <c r="O79" s="18"/>
      <c r="P79" s="18"/>
      <c r="Q79" s="18"/>
    </row>
    <row r="80" spans="1:17" ht="16.5" customHeight="1">
      <c r="A80" s="40"/>
      <c r="B80" s="26"/>
      <c r="C80" s="27"/>
      <c r="D80" s="27"/>
      <c r="E80" s="43"/>
      <c r="F80" s="43"/>
      <c r="G80" s="27"/>
      <c r="H80" s="27"/>
      <c r="I80" s="27"/>
      <c r="J80" s="27"/>
      <c r="K80" s="27"/>
      <c r="L80" s="25"/>
      <c r="M80" s="25"/>
      <c r="N80" s="2"/>
      <c r="O80" s="18"/>
      <c r="P80" s="18"/>
      <c r="Q80" s="18"/>
    </row>
    <row r="81" spans="1:17" ht="18.75" customHeight="1">
      <c r="A81" s="40"/>
      <c r="B81" s="42"/>
      <c r="C81" s="27"/>
      <c r="D81" s="27"/>
      <c r="E81" s="43"/>
      <c r="F81" s="43"/>
      <c r="G81" s="27"/>
      <c r="H81" s="27"/>
      <c r="I81" s="27"/>
      <c r="J81" s="27"/>
      <c r="K81" s="27"/>
      <c r="L81" s="25"/>
      <c r="M81" s="25"/>
      <c r="N81" s="2"/>
      <c r="O81" s="18"/>
      <c r="P81" s="18"/>
      <c r="Q81" s="18"/>
    </row>
    <row r="82" spans="1:17" ht="15.75" customHeight="1">
      <c r="A82" s="40"/>
      <c r="B82" s="42"/>
      <c r="C82" s="27"/>
      <c r="D82" s="27"/>
      <c r="E82" s="43"/>
      <c r="F82" s="43"/>
      <c r="G82" s="27"/>
      <c r="H82" s="27"/>
      <c r="I82" s="27"/>
      <c r="J82" s="27"/>
      <c r="K82" s="27"/>
      <c r="L82" s="25"/>
      <c r="M82" s="25"/>
      <c r="N82" s="2"/>
      <c r="O82" s="18"/>
      <c r="P82" s="18"/>
      <c r="Q82" s="18"/>
    </row>
    <row r="83" spans="1:17" ht="18.75" customHeight="1">
      <c r="A83" s="40"/>
      <c r="B83" s="42"/>
      <c r="C83" s="27"/>
      <c r="D83" s="27"/>
      <c r="E83" s="43"/>
      <c r="F83" s="43"/>
      <c r="G83" s="27"/>
      <c r="H83" s="27"/>
      <c r="I83" s="27"/>
      <c r="J83" s="27"/>
      <c r="K83" s="27"/>
      <c r="L83" s="25"/>
      <c r="M83" s="25"/>
      <c r="N83" s="2"/>
      <c r="O83" s="18"/>
      <c r="P83" s="18"/>
      <c r="Q83" s="18"/>
    </row>
    <row r="84" spans="1:17" ht="18.75" customHeight="1">
      <c r="A84" s="40"/>
      <c r="B84" s="42"/>
      <c r="C84" s="27"/>
      <c r="D84" s="27"/>
      <c r="E84" s="43"/>
      <c r="F84" s="43"/>
      <c r="G84" s="27"/>
      <c r="H84" s="27"/>
      <c r="I84" s="27"/>
      <c r="J84" s="27"/>
      <c r="K84" s="27"/>
      <c r="L84" s="25"/>
      <c r="M84" s="25"/>
      <c r="N84" s="2"/>
      <c r="O84" s="18"/>
      <c r="P84" s="18"/>
      <c r="Q84" s="18"/>
    </row>
    <row r="85" spans="1:17" ht="18" customHeight="1">
      <c r="A85" s="40"/>
      <c r="B85" s="26"/>
      <c r="C85" s="27"/>
      <c r="D85" s="27"/>
      <c r="E85" s="43"/>
      <c r="F85" s="43"/>
      <c r="G85" s="27"/>
      <c r="H85" s="27"/>
      <c r="I85" s="27"/>
      <c r="J85" s="27"/>
      <c r="K85" s="27"/>
      <c r="L85" s="25"/>
      <c r="M85" s="25"/>
      <c r="N85" s="2"/>
      <c r="O85" s="18"/>
      <c r="P85" s="18"/>
      <c r="Q85" s="18"/>
    </row>
    <row r="86" spans="1:17" ht="18" customHeight="1">
      <c r="A86" s="40"/>
      <c r="B86" s="42"/>
      <c r="C86" s="27"/>
      <c r="D86" s="27"/>
      <c r="E86" s="27"/>
      <c r="F86" s="43"/>
      <c r="G86" s="27"/>
      <c r="H86" s="27"/>
      <c r="I86" s="27"/>
      <c r="J86" s="27"/>
      <c r="K86" s="27"/>
      <c r="L86" s="25"/>
      <c r="M86" s="25"/>
      <c r="N86" s="2"/>
      <c r="O86" s="18"/>
      <c r="P86" s="18"/>
      <c r="Q86" s="18"/>
    </row>
    <row r="87" spans="1:17" ht="17.25" customHeight="1">
      <c r="A87" s="40"/>
      <c r="B87" s="42"/>
      <c r="C87" s="27"/>
      <c r="D87" s="27"/>
      <c r="E87" s="27"/>
      <c r="F87" s="43"/>
      <c r="G87" s="27"/>
      <c r="H87" s="27"/>
      <c r="I87" s="27"/>
      <c r="J87" s="27"/>
      <c r="K87" s="27"/>
      <c r="L87" s="25"/>
      <c r="M87" s="25"/>
      <c r="N87" s="2"/>
      <c r="O87" s="18"/>
      <c r="P87" s="18"/>
      <c r="Q87" s="18"/>
    </row>
    <row r="88" spans="1:17" ht="15.75" customHeight="1">
      <c r="A88" s="40"/>
      <c r="B88" s="42"/>
      <c r="C88" s="27"/>
      <c r="D88" s="27"/>
      <c r="E88" s="27"/>
      <c r="F88" s="43"/>
      <c r="G88" s="27"/>
      <c r="H88" s="27"/>
      <c r="I88" s="27"/>
      <c r="J88" s="27"/>
      <c r="K88" s="27"/>
      <c r="L88" s="25"/>
      <c r="M88" s="25"/>
      <c r="N88" s="2"/>
      <c r="O88" s="18"/>
      <c r="P88" s="18"/>
      <c r="Q88" s="18"/>
    </row>
    <row r="89" spans="1:17" ht="16.5" customHeight="1">
      <c r="A89" s="40"/>
      <c r="B89" s="42"/>
      <c r="C89" s="27"/>
      <c r="D89" s="27"/>
      <c r="E89" s="27"/>
      <c r="F89" s="43"/>
      <c r="G89" s="27"/>
      <c r="H89" s="27"/>
      <c r="I89" s="27"/>
      <c r="J89" s="27"/>
      <c r="K89" s="27"/>
      <c r="L89" s="25"/>
      <c r="M89" s="25"/>
      <c r="N89" s="2"/>
      <c r="O89" s="18"/>
      <c r="P89" s="18"/>
      <c r="Q89" s="18"/>
    </row>
    <row r="90" spans="1:17" ht="18.75" customHeight="1">
      <c r="A90" s="40"/>
      <c r="B90" s="26"/>
      <c r="C90" s="27"/>
      <c r="D90" s="27"/>
      <c r="E90" s="43"/>
      <c r="F90" s="43"/>
      <c r="G90" s="27"/>
      <c r="H90" s="27"/>
      <c r="I90" s="27"/>
      <c r="J90" s="27"/>
      <c r="K90" s="27"/>
      <c r="L90" s="25"/>
      <c r="M90" s="25"/>
      <c r="N90" s="2"/>
      <c r="O90" s="18"/>
      <c r="P90" s="18"/>
      <c r="Q90" s="18"/>
    </row>
    <row r="91" spans="1:17" ht="18.75" customHeight="1">
      <c r="A91" s="40"/>
      <c r="B91" s="26"/>
      <c r="C91" s="27"/>
      <c r="D91" s="27"/>
      <c r="E91" s="43"/>
      <c r="F91" s="43"/>
      <c r="G91" s="27"/>
      <c r="H91" s="27"/>
      <c r="I91" s="27"/>
      <c r="J91" s="27"/>
      <c r="K91" s="27"/>
      <c r="L91" s="25"/>
      <c r="M91" s="25"/>
      <c r="N91" s="2"/>
      <c r="O91" s="18"/>
      <c r="P91" s="18"/>
      <c r="Q91" s="18"/>
    </row>
    <row r="92" spans="1:17" ht="16.5" customHeight="1">
      <c r="A92" s="40"/>
      <c r="B92" s="42"/>
      <c r="C92" s="27"/>
      <c r="D92" s="27"/>
      <c r="E92" s="43"/>
      <c r="F92" s="43"/>
      <c r="G92" s="27"/>
      <c r="H92" s="27"/>
      <c r="I92" s="27"/>
      <c r="J92" s="27"/>
      <c r="K92" s="27"/>
      <c r="L92" s="25"/>
      <c r="M92" s="25"/>
      <c r="N92" s="2"/>
      <c r="O92" s="18"/>
      <c r="P92" s="18"/>
      <c r="Q92" s="18"/>
    </row>
    <row r="93" spans="1:17" ht="19.5" customHeight="1">
      <c r="A93" s="40"/>
      <c r="B93" s="42"/>
      <c r="C93" s="27"/>
      <c r="D93" s="27"/>
      <c r="E93" s="43"/>
      <c r="F93" s="43"/>
      <c r="G93" s="27"/>
      <c r="H93" s="27"/>
      <c r="I93" s="27"/>
      <c r="J93" s="27"/>
      <c r="K93" s="27"/>
      <c r="L93" s="25"/>
      <c r="M93" s="25"/>
      <c r="N93" s="2"/>
      <c r="O93" s="18"/>
      <c r="P93" s="18"/>
      <c r="Q93" s="18"/>
    </row>
    <row r="94" spans="1:17" ht="16.5" customHeight="1">
      <c r="A94" s="40"/>
      <c r="B94" s="42"/>
      <c r="C94" s="27"/>
      <c r="D94" s="27"/>
      <c r="E94" s="43"/>
      <c r="F94" s="43"/>
      <c r="G94" s="27"/>
      <c r="H94" s="27"/>
      <c r="I94" s="27"/>
      <c r="J94" s="27"/>
      <c r="K94" s="27"/>
      <c r="L94" s="25"/>
      <c r="M94" s="25"/>
      <c r="N94" s="2"/>
      <c r="O94" s="18"/>
      <c r="P94" s="18"/>
      <c r="Q94" s="18"/>
    </row>
    <row r="95" spans="1:17" ht="16.5" customHeight="1">
      <c r="A95" s="40"/>
      <c r="B95" s="26"/>
      <c r="C95" s="27"/>
      <c r="D95" s="27"/>
      <c r="E95" s="43"/>
      <c r="F95" s="43"/>
      <c r="G95" s="27"/>
      <c r="H95" s="27"/>
      <c r="I95" s="27"/>
      <c r="J95" s="27"/>
      <c r="K95" s="27"/>
      <c r="L95" s="25"/>
      <c r="M95" s="25"/>
      <c r="N95" s="2"/>
      <c r="O95" s="18"/>
      <c r="P95" s="18"/>
      <c r="Q95" s="18"/>
    </row>
    <row r="96" spans="1:17" ht="16.5" customHeight="1">
      <c r="A96" s="40"/>
      <c r="B96" s="26"/>
      <c r="C96" s="27"/>
      <c r="D96" s="27"/>
      <c r="E96" s="43"/>
      <c r="F96" s="43"/>
      <c r="G96" s="27"/>
      <c r="H96" s="27"/>
      <c r="I96" s="27"/>
      <c r="J96" s="27"/>
      <c r="K96" s="27"/>
      <c r="L96" s="25"/>
      <c r="M96" s="25"/>
      <c r="N96" s="2"/>
      <c r="O96" s="18"/>
      <c r="P96" s="18"/>
      <c r="Q96" s="18"/>
    </row>
    <row r="97" spans="1:17" ht="17.25" customHeight="1">
      <c r="A97" s="40"/>
      <c r="B97" s="26"/>
      <c r="C97" s="27"/>
      <c r="D97" s="27"/>
      <c r="E97" s="43"/>
      <c r="F97" s="43"/>
      <c r="G97" s="27"/>
      <c r="H97" s="27"/>
      <c r="I97" s="27"/>
      <c r="J97" s="27"/>
      <c r="K97" s="27"/>
      <c r="L97" s="25"/>
      <c r="M97" s="25"/>
      <c r="N97" s="2"/>
      <c r="O97" s="18"/>
      <c r="P97" s="18"/>
      <c r="Q97" s="18"/>
    </row>
    <row r="98" spans="1:17" ht="15.75" customHeight="1">
      <c r="A98" s="40"/>
      <c r="B98" s="26"/>
      <c r="C98" s="27"/>
      <c r="D98" s="27"/>
      <c r="E98" s="43"/>
      <c r="F98" s="43"/>
      <c r="G98" s="27"/>
      <c r="H98" s="27"/>
      <c r="I98" s="27"/>
      <c r="J98" s="27"/>
      <c r="K98" s="27"/>
      <c r="L98" s="25"/>
      <c r="M98" s="25"/>
      <c r="N98" s="2"/>
      <c r="O98" s="18"/>
      <c r="P98" s="18"/>
      <c r="Q98" s="18"/>
    </row>
    <row r="99" spans="1:17" ht="15.75" customHeight="1">
      <c r="A99" s="40"/>
      <c r="B99" s="26"/>
      <c r="C99" s="27"/>
      <c r="D99" s="27"/>
      <c r="E99" s="43"/>
      <c r="F99" s="43"/>
      <c r="G99" s="27"/>
      <c r="H99" s="27"/>
      <c r="I99" s="27"/>
      <c r="J99" s="27"/>
      <c r="K99" s="27"/>
      <c r="L99" s="25"/>
      <c r="M99" s="25"/>
      <c r="N99" s="2"/>
      <c r="O99" s="18"/>
      <c r="P99" s="18"/>
      <c r="Q99" s="18"/>
    </row>
    <row r="100" spans="1:17" ht="16.5" customHeight="1">
      <c r="A100" s="40"/>
      <c r="B100" s="26"/>
      <c r="C100" s="27"/>
      <c r="D100" s="27"/>
      <c r="E100" s="43"/>
      <c r="F100" s="43"/>
      <c r="G100" s="27"/>
      <c r="H100" s="27"/>
      <c r="I100" s="27"/>
      <c r="J100" s="27"/>
      <c r="K100" s="27"/>
      <c r="L100" s="25"/>
      <c r="M100" s="25"/>
      <c r="N100" s="2"/>
      <c r="O100" s="18"/>
      <c r="P100" s="18"/>
      <c r="Q100" s="18"/>
    </row>
    <row r="101" spans="1:17" ht="15.75" customHeight="1">
      <c r="A101" s="40"/>
      <c r="B101" s="26"/>
      <c r="C101" s="27"/>
      <c r="D101" s="27"/>
      <c r="E101" s="43"/>
      <c r="F101" s="43"/>
      <c r="G101" s="27"/>
      <c r="H101" s="27"/>
      <c r="I101" s="27"/>
      <c r="J101" s="27"/>
      <c r="K101" s="27"/>
      <c r="L101" s="25"/>
      <c r="M101" s="25"/>
      <c r="N101" s="2"/>
      <c r="O101" s="18"/>
      <c r="P101" s="18"/>
      <c r="Q101" s="18"/>
    </row>
    <row r="102" spans="1:17" ht="15" customHeight="1">
      <c r="A102" s="40"/>
      <c r="B102" s="26"/>
      <c r="C102" s="27"/>
      <c r="D102" s="27"/>
      <c r="E102" s="43"/>
      <c r="F102" s="43"/>
      <c r="G102" s="27"/>
      <c r="H102" s="27"/>
      <c r="I102" s="27"/>
      <c r="J102" s="27"/>
      <c r="K102" s="27"/>
      <c r="L102" s="25"/>
      <c r="M102" s="25"/>
      <c r="N102" s="2"/>
      <c r="O102" s="18"/>
      <c r="P102" s="18"/>
      <c r="Q102" s="18"/>
    </row>
    <row r="103" spans="1:17" ht="15" customHeight="1">
      <c r="A103" s="40"/>
      <c r="B103" s="42"/>
      <c r="C103" s="27"/>
      <c r="D103" s="27"/>
      <c r="E103" s="43"/>
      <c r="F103" s="43"/>
      <c r="G103" s="27"/>
      <c r="H103" s="27"/>
      <c r="I103" s="27"/>
      <c r="J103" s="27"/>
      <c r="K103" s="27"/>
      <c r="L103" s="25"/>
      <c r="M103" s="25"/>
      <c r="N103" s="2"/>
      <c r="O103" s="18"/>
      <c r="P103" s="18"/>
      <c r="Q103" s="18"/>
    </row>
    <row r="104" spans="1:17" ht="16.5" customHeight="1">
      <c r="A104" s="40"/>
      <c r="B104" s="42"/>
      <c r="C104" s="27"/>
      <c r="D104" s="27"/>
      <c r="E104" s="43"/>
      <c r="F104" s="43"/>
      <c r="G104" s="27"/>
      <c r="H104" s="27"/>
      <c r="I104" s="27"/>
      <c r="J104" s="27"/>
      <c r="K104" s="27"/>
      <c r="L104" s="25"/>
      <c r="M104" s="25"/>
      <c r="N104" s="2"/>
      <c r="O104" s="18"/>
      <c r="P104" s="18"/>
      <c r="Q104" s="18"/>
    </row>
    <row r="105" spans="1:17" ht="15.75" customHeight="1">
      <c r="A105" s="40"/>
      <c r="B105" s="42"/>
      <c r="C105" s="27"/>
      <c r="D105" s="27"/>
      <c r="E105" s="43"/>
      <c r="F105" s="43"/>
      <c r="G105" s="27"/>
      <c r="H105" s="27"/>
      <c r="I105" s="27"/>
      <c r="J105" s="27"/>
      <c r="K105" s="27"/>
      <c r="L105" s="25"/>
      <c r="M105" s="25"/>
      <c r="N105" s="2"/>
      <c r="O105" s="18"/>
      <c r="P105" s="18"/>
      <c r="Q105" s="18"/>
    </row>
    <row r="106" spans="1:17" ht="15.75" customHeight="1">
      <c r="A106" s="40"/>
      <c r="B106" s="42"/>
      <c r="C106" s="27"/>
      <c r="D106" s="27"/>
      <c r="E106" s="43"/>
      <c r="F106" s="43"/>
      <c r="G106" s="27"/>
      <c r="H106" s="27"/>
      <c r="I106" s="27"/>
      <c r="J106" s="27"/>
      <c r="K106" s="27"/>
      <c r="L106" s="25"/>
      <c r="M106" s="25"/>
      <c r="N106" s="2"/>
      <c r="O106" s="18"/>
      <c r="P106" s="18"/>
      <c r="Q106" s="18"/>
    </row>
    <row r="107" spans="1:17" ht="15.75" customHeight="1">
      <c r="A107" s="40"/>
      <c r="B107" s="42"/>
      <c r="C107" s="27"/>
      <c r="D107" s="27"/>
      <c r="E107" s="43"/>
      <c r="F107" s="43"/>
      <c r="G107" s="27"/>
      <c r="H107" s="27"/>
      <c r="I107" s="27"/>
      <c r="J107" s="27"/>
      <c r="K107" s="27"/>
      <c r="L107" s="25"/>
      <c r="M107" s="25"/>
      <c r="N107" s="2"/>
      <c r="O107" s="18"/>
      <c r="P107" s="18"/>
      <c r="Q107" s="18"/>
    </row>
    <row r="108" spans="1:17" ht="15" customHeight="1">
      <c r="A108" s="40"/>
      <c r="B108" s="42"/>
      <c r="C108" s="27"/>
      <c r="D108" s="27"/>
      <c r="E108" s="43"/>
      <c r="F108" s="43"/>
      <c r="G108" s="27"/>
      <c r="H108" s="27"/>
      <c r="I108" s="27"/>
      <c r="J108" s="27"/>
      <c r="K108" s="27"/>
      <c r="L108" s="25"/>
      <c r="M108" s="25"/>
      <c r="N108" s="2"/>
      <c r="O108" s="18"/>
      <c r="P108" s="18"/>
      <c r="Q108" s="18"/>
    </row>
    <row r="109" spans="1:17" ht="12.75">
      <c r="A109" s="40"/>
      <c r="B109" s="9"/>
      <c r="C109" s="28"/>
      <c r="D109" s="28"/>
      <c r="E109" s="28"/>
      <c r="F109" s="28"/>
      <c r="G109" s="28"/>
      <c r="H109" s="30"/>
      <c r="I109" s="28"/>
      <c r="J109" s="28"/>
      <c r="K109" s="28"/>
      <c r="L109" s="25"/>
      <c r="M109" s="25"/>
      <c r="N109" s="2"/>
      <c r="O109" s="18"/>
      <c r="P109" s="18"/>
      <c r="Q109" s="18"/>
    </row>
    <row r="110" spans="1:17" ht="12.75">
      <c r="A110" s="40"/>
      <c r="B110" s="26"/>
      <c r="C110" s="43"/>
      <c r="D110" s="43"/>
      <c r="E110" s="43"/>
      <c r="F110" s="43"/>
      <c r="G110" s="27"/>
      <c r="H110" s="29"/>
      <c r="I110" s="27"/>
      <c r="J110" s="27"/>
      <c r="K110" s="27"/>
      <c r="L110" s="25"/>
      <c r="M110" s="25"/>
      <c r="N110" s="2"/>
      <c r="O110" s="18"/>
      <c r="P110" s="18"/>
      <c r="Q110" s="18"/>
    </row>
    <row r="111" spans="1:17" ht="12.75">
      <c r="A111" s="40"/>
      <c r="B111" s="44"/>
      <c r="C111" s="28"/>
      <c r="D111" s="28"/>
      <c r="E111" s="28"/>
      <c r="F111" s="28"/>
      <c r="G111" s="28"/>
      <c r="H111" s="30"/>
      <c r="I111" s="28"/>
      <c r="J111" s="28"/>
      <c r="K111" s="28"/>
      <c r="L111" s="28"/>
      <c r="M111" s="2"/>
      <c r="N111" s="2"/>
      <c r="O111" s="18"/>
      <c r="P111" s="18"/>
      <c r="Q111" s="18"/>
    </row>
    <row r="113" ht="12.75">
      <c r="F113" s="22"/>
    </row>
    <row r="114" spans="8:10" ht="12.75">
      <c r="H114" s="32"/>
      <c r="J114" s="32"/>
    </row>
    <row r="116" ht="12.75">
      <c r="H116" s="32"/>
    </row>
  </sheetData>
  <sheetProtection/>
  <mergeCells count="11">
    <mergeCell ref="A23:Q23"/>
    <mergeCell ref="B10:P10"/>
    <mergeCell ref="F12:G12"/>
    <mergeCell ref="H12:I12"/>
    <mergeCell ref="J12:K12"/>
    <mergeCell ref="L12:M12"/>
    <mergeCell ref="N12:O12"/>
    <mergeCell ref="P12:Q12"/>
    <mergeCell ref="M1:Q9"/>
    <mergeCell ref="P13:Q13"/>
    <mergeCell ref="P14:Q14"/>
  </mergeCells>
  <printOptions/>
  <pageMargins left="0.25" right="0.25" top="0.75" bottom="0.75" header="0.3" footer="0.3"/>
  <pageSetup firstPageNumber="1" useFirstPageNumber="1" horizontalDpi="600" verticalDpi="600" orientation="landscape" paperSize="9" scale="97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E4:E28"/>
  <sheetViews>
    <sheetView zoomScalePageLayoutView="0" workbookViewId="0" topLeftCell="A1">
      <selection activeCell="E6" sqref="E6:E28"/>
    </sheetView>
  </sheetViews>
  <sheetFormatPr defaultColWidth="9.00390625" defaultRowHeight="12.75"/>
  <cols>
    <col min="1" max="1" width="30.625" style="0" customWidth="1"/>
  </cols>
  <sheetData>
    <row r="4" ht="12.75">
      <c r="E4" s="60" t="s">
        <v>50</v>
      </c>
    </row>
    <row r="5" ht="12.75">
      <c r="E5" s="60">
        <v>1</v>
      </c>
    </row>
    <row r="6" ht="12.75">
      <c r="E6" s="60" t="s">
        <v>51</v>
      </c>
    </row>
    <row r="7" ht="12.75">
      <c r="E7" s="60" t="s">
        <v>46</v>
      </c>
    </row>
    <row r="8" ht="12.75">
      <c r="E8" s="60">
        <v>2</v>
      </c>
    </row>
    <row r="9" ht="12.75">
      <c r="E9" s="60" t="s">
        <v>52</v>
      </c>
    </row>
    <row r="10" ht="12.75">
      <c r="E10" s="60" t="s">
        <v>47</v>
      </c>
    </row>
    <row r="11" ht="12.75">
      <c r="E11" s="60">
        <v>3</v>
      </c>
    </row>
    <row r="12" ht="12.75">
      <c r="E12" s="60" t="s">
        <v>53</v>
      </c>
    </row>
    <row r="13" ht="12.75">
      <c r="E13" s="60" t="s">
        <v>54</v>
      </c>
    </row>
    <row r="14" ht="12.75">
      <c r="E14" s="60">
        <v>4</v>
      </c>
    </row>
    <row r="15" ht="12.75">
      <c r="E15" s="60" t="s">
        <v>55</v>
      </c>
    </row>
    <row r="16" ht="12.75">
      <c r="E16" s="60" t="s">
        <v>56</v>
      </c>
    </row>
    <row r="17" ht="12.75">
      <c r="E17" s="60">
        <v>5</v>
      </c>
    </row>
    <row r="18" ht="12.75">
      <c r="E18" s="60" t="s">
        <v>57</v>
      </c>
    </row>
    <row r="19" ht="12.75">
      <c r="E19" s="60" t="s">
        <v>47</v>
      </c>
    </row>
    <row r="20" ht="12.75">
      <c r="E20" s="60">
        <v>6</v>
      </c>
    </row>
    <row r="21" ht="12.75">
      <c r="E21" s="60" t="s">
        <v>58</v>
      </c>
    </row>
    <row r="22" ht="12.75">
      <c r="E22" s="60" t="s">
        <v>56</v>
      </c>
    </row>
    <row r="23" ht="12.75">
      <c r="E23" s="60">
        <v>7</v>
      </c>
    </row>
    <row r="24" ht="12.75">
      <c r="E24" s="60" t="s">
        <v>59</v>
      </c>
    </row>
    <row r="25" ht="12.75">
      <c r="E25" s="60" t="s">
        <v>60</v>
      </c>
    </row>
    <row r="26" ht="12.75">
      <c r="E26" s="60">
        <v>8</v>
      </c>
    </row>
    <row r="27" ht="12.75">
      <c r="E27" s="60" t="s">
        <v>61</v>
      </c>
    </row>
    <row r="28" ht="12.75">
      <c r="E28" s="60" t="s">
        <v>48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16"/>
  <sheetViews>
    <sheetView view="pageBreakPreview" zoomScale="60" zoomScalePageLayoutView="0" workbookViewId="0" topLeftCell="A1">
      <selection activeCell="K29" sqref="J29:K30"/>
    </sheetView>
  </sheetViews>
  <sheetFormatPr defaultColWidth="9.00390625" defaultRowHeight="12.75"/>
  <cols>
    <col min="1" max="1" width="3.75390625" style="41" customWidth="1"/>
    <col min="2" max="2" width="19.875" style="31" customWidth="1"/>
    <col min="3" max="4" width="12.25390625" style="31" customWidth="1"/>
    <col min="5" max="5" width="12.625" style="31" bestFit="1" customWidth="1"/>
    <col min="6" max="6" width="12.625" style="31" customWidth="1"/>
    <col min="7" max="7" width="10.25390625" style="31" customWidth="1"/>
    <col min="8" max="8" width="12.875" style="31" bestFit="1" customWidth="1"/>
    <col min="9" max="9" width="11.125" style="31" customWidth="1"/>
    <col min="10" max="10" width="11.875" style="31" bestFit="1" customWidth="1"/>
    <col min="11" max="11" width="10.875" style="31" customWidth="1"/>
    <col min="12" max="12" width="9.25390625" style="31" bestFit="1" customWidth="1"/>
    <col min="13" max="13" width="10.125" style="31" bestFit="1" customWidth="1"/>
    <col min="14" max="16384" width="9.125" style="31" customWidth="1"/>
  </cols>
  <sheetData>
    <row r="1" spans="1:17" ht="15.75" customHeight="1">
      <c r="A1" s="3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55" t="s">
        <v>39</v>
      </c>
      <c r="N1" s="156"/>
      <c r="O1" s="156"/>
      <c r="P1" s="156"/>
      <c r="Q1" s="156"/>
    </row>
    <row r="2" spans="1:17" ht="12.75">
      <c r="A2" s="3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56"/>
      <c r="N2" s="156"/>
      <c r="O2" s="156"/>
      <c r="P2" s="156"/>
      <c r="Q2" s="156"/>
    </row>
    <row r="3" spans="1:17" ht="12.75">
      <c r="A3" s="3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56"/>
      <c r="N3" s="156"/>
      <c r="O3" s="156"/>
      <c r="P3" s="156"/>
      <c r="Q3" s="156"/>
    </row>
    <row r="4" spans="1:17" ht="12.75">
      <c r="A4" s="3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56"/>
      <c r="N4" s="156"/>
      <c r="O4" s="156"/>
      <c r="P4" s="156"/>
      <c r="Q4" s="156"/>
    </row>
    <row r="5" spans="1:17" ht="12.75">
      <c r="A5" s="3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56"/>
      <c r="N5" s="156"/>
      <c r="O5" s="156"/>
      <c r="P5" s="156"/>
      <c r="Q5" s="156"/>
    </row>
    <row r="6" spans="1:17" ht="12.75">
      <c r="A6" s="3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56"/>
      <c r="N6" s="156"/>
      <c r="O6" s="156"/>
      <c r="P6" s="156"/>
      <c r="Q6" s="156"/>
    </row>
    <row r="7" spans="1:17" ht="15" customHeight="1">
      <c r="A7" s="3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56"/>
      <c r="N7" s="156"/>
      <c r="O7" s="156"/>
      <c r="P7" s="156"/>
      <c r="Q7" s="156"/>
    </row>
    <row r="8" spans="1:17" ht="12.75">
      <c r="A8" s="3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56"/>
      <c r="N8" s="156"/>
      <c r="O8" s="156"/>
      <c r="P8" s="156"/>
      <c r="Q8" s="156"/>
    </row>
    <row r="9" spans="1:20" ht="12.75">
      <c r="A9" s="38"/>
      <c r="B9" s="9"/>
      <c r="C9" s="2"/>
      <c r="D9" s="2"/>
      <c r="E9" s="2"/>
      <c r="F9" s="2"/>
      <c r="G9" s="2"/>
      <c r="H9" s="10"/>
      <c r="I9" s="10"/>
      <c r="J9" s="10"/>
      <c r="K9" s="11"/>
      <c r="L9" s="12"/>
      <c r="M9" s="156"/>
      <c r="N9" s="156"/>
      <c r="O9" s="156"/>
      <c r="P9" s="156"/>
      <c r="Q9" s="156"/>
      <c r="R9" s="13"/>
      <c r="S9" s="2"/>
      <c r="T9" s="1"/>
    </row>
    <row r="10" spans="1:20" ht="62.25" customHeight="1">
      <c r="A10" s="38"/>
      <c r="B10" s="159" t="s">
        <v>38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33"/>
      <c r="R10" s="13"/>
      <c r="S10" s="2"/>
      <c r="T10" s="1"/>
    </row>
    <row r="11" spans="1:20" ht="18.75">
      <c r="A11" s="38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8"/>
      <c r="O11" s="18"/>
      <c r="P11" s="18"/>
      <c r="Q11" s="18"/>
      <c r="R11" s="13"/>
      <c r="S11" s="2"/>
      <c r="T11" s="1"/>
    </row>
    <row r="12" spans="1:20" ht="119.25" customHeight="1">
      <c r="A12" s="34" t="s">
        <v>1</v>
      </c>
      <c r="B12" s="34" t="s">
        <v>13</v>
      </c>
      <c r="C12" s="72" t="s">
        <v>35</v>
      </c>
      <c r="D12" s="73" t="s">
        <v>20</v>
      </c>
      <c r="E12" s="73" t="s">
        <v>21</v>
      </c>
      <c r="F12" s="152" t="s">
        <v>67</v>
      </c>
      <c r="G12" s="152"/>
      <c r="H12" s="161"/>
      <c r="I12" s="162"/>
      <c r="J12" s="161"/>
      <c r="K12" s="162"/>
      <c r="L12" s="152" t="s">
        <v>14</v>
      </c>
      <c r="M12" s="152"/>
      <c r="N12" s="153" t="s">
        <v>26</v>
      </c>
      <c r="O12" s="154"/>
      <c r="P12" s="147" t="s">
        <v>22</v>
      </c>
      <c r="Q12" s="135"/>
      <c r="R12" s="13"/>
      <c r="S12" s="2"/>
      <c r="T12" s="1"/>
    </row>
    <row r="13" spans="1:20" ht="31.5">
      <c r="A13" s="74"/>
      <c r="B13" s="34" t="s">
        <v>15</v>
      </c>
      <c r="C13" s="52" t="s">
        <v>9</v>
      </c>
      <c r="D13" s="52" t="s">
        <v>9</v>
      </c>
      <c r="E13" s="52" t="s">
        <v>9</v>
      </c>
      <c r="F13" s="104" t="s">
        <v>6</v>
      </c>
      <c r="G13" s="104" t="s">
        <v>9</v>
      </c>
      <c r="H13" s="52" t="s">
        <v>62</v>
      </c>
      <c r="I13" s="52" t="s">
        <v>63</v>
      </c>
      <c r="J13" s="52" t="s">
        <v>64</v>
      </c>
      <c r="K13" s="52" t="s">
        <v>65</v>
      </c>
      <c r="L13" s="104" t="s">
        <v>6</v>
      </c>
      <c r="M13" s="104" t="s">
        <v>9</v>
      </c>
      <c r="N13" s="3" t="s">
        <v>16</v>
      </c>
      <c r="O13" s="3" t="s">
        <v>9</v>
      </c>
      <c r="P13" s="147" t="s">
        <v>9</v>
      </c>
      <c r="Q13" s="157"/>
      <c r="R13" s="13"/>
      <c r="S13" s="2"/>
      <c r="T13" s="1"/>
    </row>
    <row r="14" spans="1:20" ht="15.75">
      <c r="A14" s="75">
        <v>1</v>
      </c>
      <c r="B14" s="34">
        <v>2</v>
      </c>
      <c r="C14" s="52">
        <v>3</v>
      </c>
      <c r="D14" s="52">
        <v>4</v>
      </c>
      <c r="E14" s="52">
        <v>5</v>
      </c>
      <c r="F14" s="52">
        <v>6</v>
      </c>
      <c r="G14" s="52">
        <v>7</v>
      </c>
      <c r="H14" s="52">
        <v>8</v>
      </c>
      <c r="I14" s="52">
        <v>9</v>
      </c>
      <c r="J14" s="52">
        <v>10</v>
      </c>
      <c r="K14" s="52">
        <v>11</v>
      </c>
      <c r="L14" s="52">
        <v>12</v>
      </c>
      <c r="M14" s="52">
        <v>13</v>
      </c>
      <c r="N14" s="3">
        <v>14</v>
      </c>
      <c r="O14" s="3">
        <v>15</v>
      </c>
      <c r="P14" s="147">
        <v>16</v>
      </c>
      <c r="Q14" s="135"/>
      <c r="R14" s="13"/>
      <c r="S14" s="2"/>
      <c r="T14" s="1"/>
    </row>
    <row r="15" spans="1:20" ht="31.5">
      <c r="A15" s="51">
        <v>1</v>
      </c>
      <c r="B15" s="52" t="s">
        <v>43</v>
      </c>
      <c r="C15" s="67">
        <f aca="true" t="shared" si="0" ref="C15:C21">D15+G15+M15+E15</f>
        <v>893751.8997</v>
      </c>
      <c r="D15" s="80">
        <f aca="true" t="shared" si="1" ref="D15:D21">H15+I15+J15</f>
        <v>851751.8997</v>
      </c>
      <c r="E15" s="52">
        <v>42000</v>
      </c>
      <c r="F15" s="52"/>
      <c r="G15" s="52"/>
      <c r="H15" s="67">
        <f>502.98*623.97</f>
        <v>313844.4306</v>
      </c>
      <c r="I15" s="67">
        <f>352.45*635.73</f>
        <v>224063.0385</v>
      </c>
      <c r="J15" s="67">
        <f>502.98*623.97</f>
        <v>313844.4306</v>
      </c>
      <c r="K15" s="67"/>
      <c r="L15" s="52"/>
      <c r="M15" s="52"/>
      <c r="N15" s="3"/>
      <c r="O15" s="3"/>
      <c r="P15" s="3"/>
      <c r="Q15" s="3"/>
      <c r="R15" s="13"/>
      <c r="S15" s="2"/>
      <c r="T15" s="1"/>
    </row>
    <row r="16" spans="1:20" ht="31.5">
      <c r="A16" s="51">
        <v>2</v>
      </c>
      <c r="B16" s="52" t="s">
        <v>42</v>
      </c>
      <c r="C16" s="67">
        <f t="shared" si="0"/>
        <v>901437.1773</v>
      </c>
      <c r="D16" s="80">
        <f t="shared" si="1"/>
        <v>859437.1773</v>
      </c>
      <c r="E16" s="52">
        <v>42000</v>
      </c>
      <c r="F16" s="52"/>
      <c r="G16" s="52"/>
      <c r="H16" s="67">
        <f>502.98*635.73</f>
        <v>319759.4754</v>
      </c>
      <c r="I16" s="67">
        <f>352.45*623.97</f>
        <v>219918.2265</v>
      </c>
      <c r="J16" s="67">
        <f>502.98*635.73</f>
        <v>319759.4754</v>
      </c>
      <c r="K16" s="67"/>
      <c r="L16" s="52"/>
      <c r="M16" s="52"/>
      <c r="N16" s="3"/>
      <c r="O16" s="3"/>
      <c r="P16" s="3"/>
      <c r="Q16" s="3"/>
      <c r="R16" s="13"/>
      <c r="S16" s="2"/>
      <c r="T16" s="1"/>
    </row>
    <row r="17" spans="1:20" ht="31.5">
      <c r="A17" s="51">
        <v>3</v>
      </c>
      <c r="B17" s="52" t="s">
        <v>41</v>
      </c>
      <c r="C17" s="67">
        <f t="shared" si="0"/>
        <v>347357.988</v>
      </c>
      <c r="D17" s="80">
        <f t="shared" si="1"/>
        <v>347357.988</v>
      </c>
      <c r="E17" s="52"/>
      <c r="F17" s="52"/>
      <c r="G17" s="52"/>
      <c r="H17" s="67">
        <f>502.98*690.6</f>
        <v>347357.988</v>
      </c>
      <c r="I17" s="67"/>
      <c r="J17" s="67"/>
      <c r="K17" s="67"/>
      <c r="L17" s="52"/>
      <c r="M17" s="52"/>
      <c r="N17" s="3"/>
      <c r="O17" s="3"/>
      <c r="P17" s="3"/>
      <c r="Q17" s="3"/>
      <c r="R17" s="13"/>
      <c r="S17" s="2"/>
      <c r="T17" s="1"/>
    </row>
    <row r="18" spans="1:20" ht="31.5">
      <c r="A18" s="51">
        <v>4</v>
      </c>
      <c r="B18" s="52" t="s">
        <v>66</v>
      </c>
      <c r="C18" s="67">
        <f t="shared" si="0"/>
        <v>885808.1376</v>
      </c>
      <c r="D18" s="80">
        <f t="shared" si="1"/>
        <v>885808.1376</v>
      </c>
      <c r="E18" s="52"/>
      <c r="F18" s="52"/>
      <c r="G18" s="52"/>
      <c r="H18" s="67">
        <f>502.98*880.56</f>
        <v>442904.0688</v>
      </c>
      <c r="I18" s="67"/>
      <c r="J18" s="67">
        <f>502.98*880.56</f>
        <v>442904.0688</v>
      </c>
      <c r="K18" s="67"/>
      <c r="L18" s="52"/>
      <c r="M18" s="52"/>
      <c r="N18" s="3"/>
      <c r="O18" s="3"/>
      <c r="P18" s="3"/>
      <c r="Q18" s="3"/>
      <c r="R18" s="13"/>
      <c r="S18" s="2"/>
      <c r="T18" s="1"/>
    </row>
    <row r="19" spans="1:20" ht="31.5">
      <c r="A19" s="51">
        <v>5</v>
      </c>
      <c r="B19" s="52" t="s">
        <v>68</v>
      </c>
      <c r="C19" s="67">
        <f t="shared" si="0"/>
        <v>928170.2832</v>
      </c>
      <c r="D19" s="80">
        <f t="shared" si="1"/>
        <v>886170.2832</v>
      </c>
      <c r="E19" s="52">
        <v>42000</v>
      </c>
      <c r="F19" s="52"/>
      <c r="G19" s="52"/>
      <c r="H19" s="67">
        <f>502.98*880.92</f>
        <v>443085.1416</v>
      </c>
      <c r="I19" s="67"/>
      <c r="J19" s="67">
        <f>502.98*880.92</f>
        <v>443085.1416</v>
      </c>
      <c r="K19" s="67"/>
      <c r="L19" s="52"/>
      <c r="M19" s="52"/>
      <c r="N19" s="3"/>
      <c r="O19" s="3"/>
      <c r="P19" s="3"/>
      <c r="Q19" s="3"/>
      <c r="R19" s="13"/>
      <c r="S19" s="2"/>
      <c r="T19" s="1"/>
    </row>
    <row r="20" spans="1:20" ht="32.25" thickBot="1">
      <c r="A20" s="51">
        <v>6</v>
      </c>
      <c r="B20" s="52" t="s">
        <v>44</v>
      </c>
      <c r="C20" s="67">
        <f t="shared" si="0"/>
        <v>272816.352</v>
      </c>
      <c r="D20" s="80">
        <f t="shared" si="1"/>
        <v>272816.352</v>
      </c>
      <c r="E20" s="54"/>
      <c r="F20" s="54"/>
      <c r="G20" s="54"/>
      <c r="H20" s="67">
        <f>502.98*542.4</f>
        <v>272816.352</v>
      </c>
      <c r="I20" s="68"/>
      <c r="J20" s="68"/>
      <c r="K20" s="69"/>
      <c r="L20" s="52"/>
      <c r="M20" s="52"/>
      <c r="N20" s="5"/>
      <c r="O20" s="5"/>
      <c r="P20" s="5"/>
      <c r="Q20" s="5"/>
      <c r="R20" s="13"/>
      <c r="S20" s="2"/>
      <c r="T20" s="1"/>
    </row>
    <row r="21" spans="1:20" ht="48" thickBot="1">
      <c r="A21" s="51">
        <v>7</v>
      </c>
      <c r="B21" s="66" t="s">
        <v>71</v>
      </c>
      <c r="C21" s="67">
        <f t="shared" si="0"/>
        <v>912000</v>
      </c>
      <c r="D21" s="97">
        <f t="shared" si="1"/>
        <v>0</v>
      </c>
      <c r="E21" s="56"/>
      <c r="F21" s="56"/>
      <c r="G21" s="56"/>
      <c r="H21" s="70"/>
      <c r="I21" s="70"/>
      <c r="J21" s="102"/>
      <c r="K21" s="103"/>
      <c r="L21" s="54">
        <v>380</v>
      </c>
      <c r="M21" s="54">
        <v>912000</v>
      </c>
      <c r="N21" s="59"/>
      <c r="O21" s="59"/>
      <c r="P21" s="59"/>
      <c r="Q21" s="61"/>
      <c r="R21" s="13"/>
      <c r="S21" s="2"/>
      <c r="T21" s="1"/>
    </row>
    <row r="22" spans="1:20" ht="16.5" thickBot="1">
      <c r="A22" s="55"/>
      <c r="B22" s="57" t="s">
        <v>40</v>
      </c>
      <c r="C22" s="98">
        <f>SUM(C15:C21)</f>
        <v>5141341.8378</v>
      </c>
      <c r="D22" s="99">
        <f>SUM(D15:D21)</f>
        <v>4103341.8378</v>
      </c>
      <c r="E22" s="96">
        <f aca="true" t="shared" si="2" ref="E22:M22">SUM(E15:E21)</f>
        <v>126000</v>
      </c>
      <c r="F22" s="71">
        <f t="shared" si="2"/>
        <v>0</v>
      </c>
      <c r="G22" s="71">
        <f t="shared" si="2"/>
        <v>0</v>
      </c>
      <c r="H22" s="71">
        <f t="shared" si="2"/>
        <v>2139767.4564</v>
      </c>
      <c r="I22" s="100">
        <f t="shared" si="2"/>
        <v>443981.265</v>
      </c>
      <c r="J22" s="98">
        <f t="shared" si="2"/>
        <v>1519593.1164</v>
      </c>
      <c r="K22" s="70">
        <f t="shared" si="2"/>
        <v>0</v>
      </c>
      <c r="L22" s="70"/>
      <c r="M22" s="99">
        <f t="shared" si="2"/>
        <v>912000</v>
      </c>
      <c r="N22" s="101"/>
      <c r="O22" s="45"/>
      <c r="P22" s="45"/>
      <c r="Q22" s="46"/>
      <c r="R22" s="13"/>
      <c r="S22" s="2"/>
      <c r="T22" s="1"/>
    </row>
    <row r="23" spans="1:20" ht="12.75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3"/>
      <c r="S23" s="2"/>
      <c r="T23" s="1"/>
    </row>
    <row r="24" spans="1:20" ht="12.75">
      <c r="A24" s="39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1"/>
      <c r="R24" s="13"/>
      <c r="S24" s="2"/>
      <c r="T24" s="1"/>
    </row>
    <row r="25" spans="1:20" ht="12.75">
      <c r="A25" s="39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1"/>
      <c r="R25" s="13"/>
      <c r="S25" s="2"/>
      <c r="T25" s="1"/>
    </row>
    <row r="26" spans="1:20" ht="14.25" customHeight="1">
      <c r="A26" s="38"/>
      <c r="B26" s="9"/>
      <c r="C26" s="12"/>
      <c r="D26" s="12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3"/>
      <c r="S26" s="2"/>
      <c r="T26" s="1"/>
    </row>
    <row r="27" spans="1:20" ht="17.25" customHeight="1">
      <c r="A27" s="40"/>
      <c r="B27" s="26"/>
      <c r="C27" s="27"/>
      <c r="D27" s="16"/>
      <c r="E27" s="16"/>
      <c r="F27" s="16"/>
      <c r="G27" s="27"/>
      <c r="H27" s="29"/>
      <c r="I27" s="27"/>
      <c r="J27" s="27"/>
      <c r="K27" s="27"/>
      <c r="L27" s="25"/>
      <c r="M27" s="25"/>
      <c r="N27" s="16"/>
      <c r="O27" s="16"/>
      <c r="P27" s="16"/>
      <c r="Q27" s="11"/>
      <c r="R27" s="13"/>
      <c r="S27" s="2"/>
      <c r="T27" s="1"/>
    </row>
    <row r="28" spans="1:20" ht="18" customHeight="1">
      <c r="A28" s="40"/>
      <c r="B28" s="26"/>
      <c r="C28" s="27"/>
      <c r="D28" s="16"/>
      <c r="E28" s="16"/>
      <c r="F28" s="16"/>
      <c r="G28" s="27"/>
      <c r="H28" s="29"/>
      <c r="I28" s="27"/>
      <c r="J28" s="27"/>
      <c r="K28" s="27"/>
      <c r="L28" s="25"/>
      <c r="M28" s="25"/>
      <c r="N28" s="16"/>
      <c r="O28" s="16"/>
      <c r="P28" s="16"/>
      <c r="Q28" s="11"/>
      <c r="R28" s="13"/>
      <c r="S28" s="2"/>
      <c r="T28" s="1"/>
    </row>
    <row r="29" spans="1:20" ht="12.75">
      <c r="A29" s="40"/>
      <c r="B29" s="26"/>
      <c r="C29" s="27"/>
      <c r="D29" s="16"/>
      <c r="E29" s="16"/>
      <c r="F29" s="16"/>
      <c r="G29" s="27"/>
      <c r="H29" s="29"/>
      <c r="I29" s="27"/>
      <c r="J29" s="27"/>
      <c r="K29" s="27"/>
      <c r="L29" s="25"/>
      <c r="M29" s="25"/>
      <c r="N29" s="16"/>
      <c r="O29" s="16"/>
      <c r="P29" s="16"/>
      <c r="Q29" s="11"/>
      <c r="R29" s="13"/>
      <c r="S29" s="2"/>
      <c r="T29" s="1"/>
    </row>
    <row r="30" spans="1:20" ht="12.75">
      <c r="A30" s="40"/>
      <c r="B30" s="26"/>
      <c r="C30" s="27"/>
      <c r="D30" s="16"/>
      <c r="E30" s="16"/>
      <c r="F30" s="16"/>
      <c r="G30" s="27"/>
      <c r="H30" s="29"/>
      <c r="I30" s="27"/>
      <c r="J30" s="27"/>
      <c r="K30" s="27"/>
      <c r="L30" s="25"/>
      <c r="M30" s="25"/>
      <c r="N30" s="16"/>
      <c r="O30" s="16"/>
      <c r="P30" s="16"/>
      <c r="Q30" s="11"/>
      <c r="R30" s="13"/>
      <c r="S30" s="2"/>
      <c r="T30" s="1"/>
    </row>
    <row r="31" spans="1:20" ht="18" customHeight="1">
      <c r="A31" s="40"/>
      <c r="B31" s="26"/>
      <c r="C31" s="27"/>
      <c r="D31" s="27"/>
      <c r="E31" s="16"/>
      <c r="F31" s="16"/>
      <c r="G31" s="27"/>
      <c r="H31" s="29"/>
      <c r="I31" s="27"/>
      <c r="J31" s="27"/>
      <c r="K31" s="27"/>
      <c r="L31" s="25"/>
      <c r="M31" s="25"/>
      <c r="N31" s="16"/>
      <c r="O31" s="16"/>
      <c r="P31" s="16"/>
      <c r="Q31" s="11"/>
      <c r="R31" s="13"/>
      <c r="S31" s="2"/>
      <c r="T31" s="1"/>
    </row>
    <row r="32" spans="1:20" ht="18.75" customHeight="1">
      <c r="A32" s="40"/>
      <c r="B32" s="42"/>
      <c r="C32" s="27"/>
      <c r="D32" s="27"/>
      <c r="E32" s="16"/>
      <c r="F32" s="16"/>
      <c r="G32" s="27"/>
      <c r="H32" s="27"/>
      <c r="I32" s="27"/>
      <c r="J32" s="27"/>
      <c r="K32" s="27"/>
      <c r="L32" s="25"/>
      <c r="M32" s="25"/>
      <c r="N32" s="16"/>
      <c r="O32" s="16"/>
      <c r="P32" s="16"/>
      <c r="Q32" s="11"/>
      <c r="R32" s="13"/>
      <c r="S32" s="2"/>
      <c r="T32" s="1"/>
    </row>
    <row r="33" spans="1:20" ht="16.5" customHeight="1">
      <c r="A33" s="40"/>
      <c r="B33" s="42"/>
      <c r="C33" s="27"/>
      <c r="D33" s="27"/>
      <c r="E33" s="16"/>
      <c r="F33" s="16"/>
      <c r="G33" s="27"/>
      <c r="H33" s="27"/>
      <c r="I33" s="27"/>
      <c r="J33" s="27"/>
      <c r="K33" s="27"/>
      <c r="L33" s="25"/>
      <c r="M33" s="25"/>
      <c r="N33" s="16"/>
      <c r="O33" s="16"/>
      <c r="P33" s="16"/>
      <c r="Q33" s="11"/>
      <c r="R33" s="13"/>
      <c r="S33" s="2"/>
      <c r="T33" s="1"/>
    </row>
    <row r="34" spans="1:20" ht="18" customHeight="1">
      <c r="A34" s="40"/>
      <c r="B34" s="42"/>
      <c r="C34" s="27"/>
      <c r="D34" s="27"/>
      <c r="E34" s="16"/>
      <c r="F34" s="16"/>
      <c r="G34" s="27"/>
      <c r="H34" s="27"/>
      <c r="I34" s="27"/>
      <c r="J34" s="27"/>
      <c r="K34" s="27"/>
      <c r="L34" s="25"/>
      <c r="M34" s="25"/>
      <c r="N34" s="16"/>
      <c r="O34" s="16"/>
      <c r="P34" s="16"/>
      <c r="Q34" s="11"/>
      <c r="R34" s="13"/>
      <c r="S34" s="2"/>
      <c r="T34" s="1"/>
    </row>
    <row r="35" spans="1:20" ht="13.5" customHeight="1">
      <c r="A35" s="40"/>
      <c r="B35" s="26"/>
      <c r="C35" s="27"/>
      <c r="D35" s="27"/>
      <c r="E35" s="16"/>
      <c r="F35" s="16"/>
      <c r="G35" s="27"/>
      <c r="H35" s="27"/>
      <c r="I35" s="27"/>
      <c r="J35" s="27"/>
      <c r="K35" s="27"/>
      <c r="L35" s="25"/>
      <c r="M35" s="25"/>
      <c r="N35" s="16"/>
      <c r="O35" s="16"/>
      <c r="P35" s="16"/>
      <c r="Q35" s="11"/>
      <c r="R35" s="13"/>
      <c r="S35" s="2"/>
      <c r="T35" s="1"/>
    </row>
    <row r="36" spans="1:20" ht="15.75" customHeight="1">
      <c r="A36" s="40"/>
      <c r="B36" s="26"/>
      <c r="C36" s="27"/>
      <c r="D36" s="27"/>
      <c r="E36" s="16"/>
      <c r="F36" s="16"/>
      <c r="G36" s="27"/>
      <c r="H36" s="27"/>
      <c r="I36" s="27"/>
      <c r="J36" s="27"/>
      <c r="K36" s="27"/>
      <c r="L36" s="25"/>
      <c r="M36" s="25"/>
      <c r="N36" s="16"/>
      <c r="O36" s="16"/>
      <c r="P36" s="16"/>
      <c r="Q36" s="11"/>
      <c r="R36" s="13"/>
      <c r="S36" s="2"/>
      <c r="T36" s="1"/>
    </row>
    <row r="37" spans="1:20" ht="12.75">
      <c r="A37" s="40"/>
      <c r="B37" s="26"/>
      <c r="C37" s="27"/>
      <c r="D37" s="27"/>
      <c r="E37" s="16"/>
      <c r="F37" s="16"/>
      <c r="G37" s="27"/>
      <c r="H37" s="29"/>
      <c r="I37" s="27"/>
      <c r="J37" s="27"/>
      <c r="K37" s="27"/>
      <c r="L37" s="25"/>
      <c r="M37" s="25"/>
      <c r="N37" s="16"/>
      <c r="O37" s="16"/>
      <c r="P37" s="16"/>
      <c r="Q37" s="11"/>
      <c r="R37" s="13"/>
      <c r="S37" s="2"/>
      <c r="T37" s="1"/>
    </row>
    <row r="38" spans="1:20" ht="17.25" customHeight="1">
      <c r="A38" s="40"/>
      <c r="B38" s="26"/>
      <c r="C38" s="27"/>
      <c r="D38" s="27"/>
      <c r="E38" s="16"/>
      <c r="F38" s="16"/>
      <c r="G38" s="27"/>
      <c r="H38" s="29"/>
      <c r="I38" s="27"/>
      <c r="J38" s="27"/>
      <c r="K38" s="27"/>
      <c r="L38" s="25"/>
      <c r="M38" s="25"/>
      <c r="N38" s="16"/>
      <c r="O38" s="16"/>
      <c r="P38" s="16"/>
      <c r="Q38" s="11"/>
      <c r="R38" s="13"/>
      <c r="S38" s="2"/>
      <c r="T38" s="1"/>
    </row>
    <row r="39" spans="1:20" ht="12.75">
      <c r="A39" s="40"/>
      <c r="B39" s="42"/>
      <c r="C39" s="27"/>
      <c r="D39" s="27"/>
      <c r="E39" s="16"/>
      <c r="F39" s="16"/>
      <c r="G39" s="27"/>
      <c r="H39" s="27"/>
      <c r="I39" s="27"/>
      <c r="J39" s="27"/>
      <c r="K39" s="27"/>
      <c r="L39" s="25"/>
      <c r="M39" s="25"/>
      <c r="N39" s="16"/>
      <c r="O39" s="16"/>
      <c r="P39" s="16"/>
      <c r="Q39" s="11"/>
      <c r="R39" s="13"/>
      <c r="S39" s="2"/>
      <c r="T39" s="1"/>
    </row>
    <row r="40" spans="1:20" ht="12.75">
      <c r="A40" s="40"/>
      <c r="B40" s="42"/>
      <c r="C40" s="27"/>
      <c r="D40" s="27"/>
      <c r="E40" s="16"/>
      <c r="F40" s="16"/>
      <c r="G40" s="27"/>
      <c r="H40" s="27"/>
      <c r="I40" s="27"/>
      <c r="J40" s="27"/>
      <c r="K40" s="27"/>
      <c r="L40" s="25"/>
      <c r="M40" s="25"/>
      <c r="N40" s="16"/>
      <c r="O40" s="16"/>
      <c r="P40" s="16"/>
      <c r="Q40" s="11"/>
      <c r="R40" s="13"/>
      <c r="S40" s="2"/>
      <c r="T40" s="1"/>
    </row>
    <row r="41" spans="1:20" ht="19.5" customHeight="1">
      <c r="A41" s="40"/>
      <c r="B41" s="42"/>
      <c r="C41" s="27"/>
      <c r="D41" s="27"/>
      <c r="E41" s="16"/>
      <c r="F41" s="16"/>
      <c r="G41" s="27"/>
      <c r="H41" s="27"/>
      <c r="I41" s="27"/>
      <c r="J41" s="27"/>
      <c r="K41" s="27"/>
      <c r="L41" s="25"/>
      <c r="M41" s="25"/>
      <c r="N41" s="16"/>
      <c r="O41" s="16"/>
      <c r="P41" s="16"/>
      <c r="Q41" s="11"/>
      <c r="R41" s="13"/>
      <c r="S41" s="2"/>
      <c r="T41" s="1"/>
    </row>
    <row r="42" spans="1:20" ht="18" customHeight="1">
      <c r="A42" s="40"/>
      <c r="B42" s="42"/>
      <c r="C42" s="27"/>
      <c r="D42" s="27"/>
      <c r="E42" s="16"/>
      <c r="F42" s="16"/>
      <c r="G42" s="27"/>
      <c r="H42" s="27"/>
      <c r="I42" s="27"/>
      <c r="J42" s="27"/>
      <c r="K42" s="27"/>
      <c r="L42" s="25"/>
      <c r="M42" s="25"/>
      <c r="N42" s="16"/>
      <c r="O42" s="16"/>
      <c r="P42" s="16"/>
      <c r="Q42" s="11"/>
      <c r="R42" s="13"/>
      <c r="S42" s="2"/>
      <c r="T42" s="1"/>
    </row>
    <row r="43" spans="1:20" ht="17.25" customHeight="1">
      <c r="A43" s="40"/>
      <c r="B43" s="42"/>
      <c r="C43" s="27"/>
      <c r="D43" s="27"/>
      <c r="E43" s="16"/>
      <c r="F43" s="16"/>
      <c r="G43" s="27"/>
      <c r="H43" s="29"/>
      <c r="I43" s="27"/>
      <c r="J43" s="27"/>
      <c r="K43" s="27"/>
      <c r="L43" s="25"/>
      <c r="M43" s="25"/>
      <c r="N43" s="16"/>
      <c r="O43" s="16"/>
      <c r="P43" s="16"/>
      <c r="Q43" s="11"/>
      <c r="R43" s="13"/>
      <c r="S43" s="2"/>
      <c r="T43" s="1"/>
    </row>
    <row r="44" spans="1:20" ht="18.75" customHeight="1">
      <c r="A44" s="40"/>
      <c r="B44" s="42"/>
      <c r="C44" s="27"/>
      <c r="D44" s="27"/>
      <c r="E44" s="16"/>
      <c r="F44" s="16"/>
      <c r="G44" s="27"/>
      <c r="H44" s="27"/>
      <c r="I44" s="27"/>
      <c r="J44" s="27"/>
      <c r="K44" s="27"/>
      <c r="L44" s="25"/>
      <c r="M44" s="25"/>
      <c r="N44" s="16"/>
      <c r="O44" s="16"/>
      <c r="P44" s="16"/>
      <c r="Q44" s="11"/>
      <c r="R44" s="13"/>
      <c r="S44" s="2"/>
      <c r="T44" s="1"/>
    </row>
    <row r="45" spans="1:20" ht="18.75" customHeight="1">
      <c r="A45" s="40"/>
      <c r="B45" s="42"/>
      <c r="C45" s="27"/>
      <c r="D45" s="27"/>
      <c r="E45" s="16"/>
      <c r="F45" s="16"/>
      <c r="G45" s="27"/>
      <c r="H45" s="27"/>
      <c r="I45" s="27"/>
      <c r="J45" s="27"/>
      <c r="K45" s="27"/>
      <c r="L45" s="25"/>
      <c r="M45" s="25"/>
      <c r="N45" s="16"/>
      <c r="O45" s="16"/>
      <c r="P45" s="16"/>
      <c r="Q45" s="11"/>
      <c r="R45" s="13"/>
      <c r="S45" s="2"/>
      <c r="T45" s="1"/>
    </row>
    <row r="46" spans="1:20" ht="12.75">
      <c r="A46" s="40"/>
      <c r="B46" s="42"/>
      <c r="C46" s="27"/>
      <c r="D46" s="27"/>
      <c r="E46" s="16"/>
      <c r="F46" s="16"/>
      <c r="G46" s="27"/>
      <c r="H46" s="27"/>
      <c r="I46" s="27"/>
      <c r="J46" s="27"/>
      <c r="K46" s="27"/>
      <c r="L46" s="25"/>
      <c r="M46" s="25"/>
      <c r="N46" s="16"/>
      <c r="O46" s="16"/>
      <c r="P46" s="16"/>
      <c r="Q46" s="11"/>
      <c r="R46" s="13"/>
      <c r="S46" s="2"/>
      <c r="T46" s="1"/>
    </row>
    <row r="47" spans="1:20" ht="17.25" customHeight="1">
      <c r="A47" s="40"/>
      <c r="B47" s="42"/>
      <c r="C47" s="27"/>
      <c r="D47" s="27"/>
      <c r="E47" s="16"/>
      <c r="F47" s="16"/>
      <c r="G47" s="27"/>
      <c r="H47" s="27"/>
      <c r="I47" s="27"/>
      <c r="J47" s="27"/>
      <c r="K47" s="27"/>
      <c r="L47" s="25"/>
      <c r="M47" s="25"/>
      <c r="N47" s="16"/>
      <c r="O47" s="16"/>
      <c r="P47" s="16"/>
      <c r="Q47" s="11"/>
      <c r="R47" s="13"/>
      <c r="S47" s="2"/>
      <c r="T47" s="1"/>
    </row>
    <row r="48" spans="1:20" ht="19.5" customHeight="1">
      <c r="A48" s="40"/>
      <c r="B48" s="42"/>
      <c r="C48" s="27"/>
      <c r="D48" s="27"/>
      <c r="E48" s="16"/>
      <c r="F48" s="16"/>
      <c r="G48" s="27"/>
      <c r="H48" s="27"/>
      <c r="I48" s="27"/>
      <c r="J48" s="27"/>
      <c r="K48" s="27"/>
      <c r="L48" s="25"/>
      <c r="M48" s="25"/>
      <c r="N48" s="16"/>
      <c r="O48" s="16"/>
      <c r="P48" s="16"/>
      <c r="Q48" s="11"/>
      <c r="R48" s="13"/>
      <c r="S48" s="2"/>
      <c r="T48" s="1"/>
    </row>
    <row r="49" spans="1:20" ht="18" customHeight="1">
      <c r="A49" s="40"/>
      <c r="B49" s="42"/>
      <c r="C49" s="27"/>
      <c r="D49" s="27"/>
      <c r="E49" s="16"/>
      <c r="F49" s="16"/>
      <c r="G49" s="27"/>
      <c r="H49" s="27"/>
      <c r="I49" s="27"/>
      <c r="J49" s="27"/>
      <c r="K49" s="27"/>
      <c r="L49" s="25"/>
      <c r="M49" s="25"/>
      <c r="N49" s="16"/>
      <c r="O49" s="16"/>
      <c r="P49" s="16"/>
      <c r="Q49" s="11"/>
      <c r="R49" s="13"/>
      <c r="S49" s="2"/>
      <c r="T49" s="1"/>
    </row>
    <row r="50" spans="1:20" ht="16.5" customHeight="1">
      <c r="A50" s="40"/>
      <c r="B50" s="42"/>
      <c r="C50" s="27"/>
      <c r="D50" s="27"/>
      <c r="E50" s="16"/>
      <c r="F50" s="16"/>
      <c r="G50" s="27"/>
      <c r="H50" s="27"/>
      <c r="I50" s="27"/>
      <c r="J50" s="27"/>
      <c r="K50" s="27"/>
      <c r="L50" s="25"/>
      <c r="M50" s="25"/>
      <c r="N50" s="16"/>
      <c r="O50" s="16"/>
      <c r="P50" s="16"/>
      <c r="Q50" s="11"/>
      <c r="R50" s="13"/>
      <c r="S50" s="2"/>
      <c r="T50" s="1"/>
    </row>
    <row r="51" spans="1:20" ht="16.5" customHeight="1">
      <c r="A51" s="40"/>
      <c r="B51" s="42"/>
      <c r="C51" s="27"/>
      <c r="D51" s="27"/>
      <c r="E51" s="16"/>
      <c r="F51" s="16"/>
      <c r="G51" s="27"/>
      <c r="H51" s="27"/>
      <c r="I51" s="27"/>
      <c r="J51" s="27"/>
      <c r="K51" s="27"/>
      <c r="L51" s="25"/>
      <c r="M51" s="25"/>
      <c r="N51" s="16"/>
      <c r="O51" s="16"/>
      <c r="P51" s="16"/>
      <c r="Q51" s="11"/>
      <c r="R51" s="13"/>
      <c r="S51" s="2"/>
      <c r="T51" s="1"/>
    </row>
    <row r="52" spans="1:20" ht="19.5" customHeight="1">
      <c r="A52" s="40"/>
      <c r="B52" s="42"/>
      <c r="C52" s="27"/>
      <c r="D52" s="27"/>
      <c r="E52" s="16"/>
      <c r="F52" s="16"/>
      <c r="G52" s="27"/>
      <c r="H52" s="27"/>
      <c r="I52" s="27"/>
      <c r="J52" s="27"/>
      <c r="K52" s="27"/>
      <c r="L52" s="25"/>
      <c r="M52" s="25"/>
      <c r="N52" s="16"/>
      <c r="O52" s="16"/>
      <c r="P52" s="16"/>
      <c r="Q52" s="11"/>
      <c r="R52" s="13"/>
      <c r="S52" s="2"/>
      <c r="T52" s="1"/>
    </row>
    <row r="53" spans="1:20" ht="17.25" customHeight="1">
      <c r="A53" s="40"/>
      <c r="B53" s="42"/>
      <c r="C53" s="27"/>
      <c r="D53" s="27"/>
      <c r="E53" s="12"/>
      <c r="F53" s="12"/>
      <c r="G53" s="27"/>
      <c r="H53" s="27"/>
      <c r="I53" s="27"/>
      <c r="J53" s="27"/>
      <c r="K53" s="27"/>
      <c r="L53" s="25"/>
      <c r="M53" s="25"/>
      <c r="N53" s="12"/>
      <c r="O53" s="12"/>
      <c r="P53" s="12"/>
      <c r="Q53" s="10"/>
      <c r="R53" s="13"/>
      <c r="S53" s="2"/>
      <c r="T53" s="1"/>
    </row>
    <row r="54" spans="1:17" ht="12.75">
      <c r="A54" s="40"/>
      <c r="B54" s="26"/>
      <c r="C54" s="27"/>
      <c r="D54" s="27"/>
      <c r="E54" s="43"/>
      <c r="F54" s="43"/>
      <c r="G54" s="27"/>
      <c r="H54" s="27"/>
      <c r="I54" s="27"/>
      <c r="J54" s="27"/>
      <c r="K54" s="27"/>
      <c r="L54" s="25"/>
      <c r="M54" s="25"/>
      <c r="N54" s="2"/>
      <c r="O54" s="18"/>
      <c r="P54" s="18"/>
      <c r="Q54" s="18"/>
    </row>
    <row r="55" spans="1:17" ht="12.75">
      <c r="A55" s="40"/>
      <c r="B55" s="26"/>
      <c r="C55" s="27"/>
      <c r="D55" s="27"/>
      <c r="E55" s="43"/>
      <c r="F55" s="43"/>
      <c r="G55" s="27"/>
      <c r="H55" s="27"/>
      <c r="I55" s="27"/>
      <c r="J55" s="27"/>
      <c r="K55" s="27"/>
      <c r="L55" s="25"/>
      <c r="M55" s="25"/>
      <c r="N55" s="2"/>
      <c r="O55" s="18"/>
      <c r="P55" s="18"/>
      <c r="Q55" s="18"/>
    </row>
    <row r="56" spans="1:17" ht="12.75">
      <c r="A56" s="40"/>
      <c r="B56" s="26"/>
      <c r="C56" s="27"/>
      <c r="D56" s="27"/>
      <c r="E56" s="43"/>
      <c r="F56" s="43"/>
      <c r="G56" s="27"/>
      <c r="H56" s="27"/>
      <c r="I56" s="27"/>
      <c r="J56" s="27"/>
      <c r="K56" s="27"/>
      <c r="L56" s="25"/>
      <c r="M56" s="25"/>
      <c r="N56" s="2"/>
      <c r="O56" s="18"/>
      <c r="P56" s="18"/>
      <c r="Q56" s="18"/>
    </row>
    <row r="57" spans="1:17" ht="13.5" customHeight="1">
      <c r="A57" s="40"/>
      <c r="B57" s="42"/>
      <c r="C57" s="27"/>
      <c r="D57" s="27"/>
      <c r="E57" s="43"/>
      <c r="F57" s="43"/>
      <c r="G57" s="27"/>
      <c r="H57" s="27"/>
      <c r="I57" s="27"/>
      <c r="J57" s="27"/>
      <c r="K57" s="27"/>
      <c r="L57" s="25"/>
      <c r="M57" s="25"/>
      <c r="N57" s="2"/>
      <c r="O57" s="18"/>
      <c r="P57" s="18"/>
      <c r="Q57" s="18"/>
    </row>
    <row r="58" spans="1:17" ht="18" customHeight="1">
      <c r="A58" s="40"/>
      <c r="B58" s="42"/>
      <c r="C58" s="27"/>
      <c r="D58" s="27"/>
      <c r="E58" s="43"/>
      <c r="F58" s="43"/>
      <c r="G58" s="27"/>
      <c r="H58" s="27"/>
      <c r="I58" s="27"/>
      <c r="J58" s="27"/>
      <c r="K58" s="27"/>
      <c r="L58" s="25"/>
      <c r="M58" s="25"/>
      <c r="N58" s="2"/>
      <c r="O58" s="18"/>
      <c r="P58" s="18"/>
      <c r="Q58" s="18"/>
    </row>
    <row r="59" spans="1:17" ht="18" customHeight="1">
      <c r="A59" s="40"/>
      <c r="B59" s="42"/>
      <c r="C59" s="27"/>
      <c r="D59" s="27"/>
      <c r="E59" s="43"/>
      <c r="F59" s="43"/>
      <c r="G59" s="27"/>
      <c r="H59" s="27"/>
      <c r="I59" s="27"/>
      <c r="J59" s="27"/>
      <c r="K59" s="27"/>
      <c r="L59" s="25"/>
      <c r="M59" s="25"/>
      <c r="N59" s="2"/>
      <c r="O59" s="18"/>
      <c r="P59" s="18"/>
      <c r="Q59" s="18"/>
    </row>
    <row r="60" spans="1:17" ht="18" customHeight="1">
      <c r="A60" s="40"/>
      <c r="B60" s="42"/>
      <c r="C60" s="27"/>
      <c r="D60" s="27"/>
      <c r="E60" s="43"/>
      <c r="F60" s="43"/>
      <c r="G60" s="27"/>
      <c r="H60" s="27"/>
      <c r="I60" s="27"/>
      <c r="J60" s="27"/>
      <c r="K60" s="27"/>
      <c r="L60" s="25"/>
      <c r="M60" s="25"/>
      <c r="N60" s="2"/>
      <c r="O60" s="18"/>
      <c r="P60" s="18"/>
      <c r="Q60" s="18"/>
    </row>
    <row r="61" spans="1:17" ht="18.75" customHeight="1">
      <c r="A61" s="40"/>
      <c r="B61" s="42"/>
      <c r="C61" s="27"/>
      <c r="D61" s="27"/>
      <c r="E61" s="43"/>
      <c r="F61" s="43"/>
      <c r="G61" s="27"/>
      <c r="H61" s="27"/>
      <c r="I61" s="27"/>
      <c r="J61" s="27"/>
      <c r="K61" s="27"/>
      <c r="L61" s="25"/>
      <c r="M61" s="25"/>
      <c r="N61" s="2"/>
      <c r="O61" s="18"/>
      <c r="P61" s="18"/>
      <c r="Q61" s="18"/>
    </row>
    <row r="62" spans="1:17" ht="18.75" customHeight="1">
      <c r="A62" s="40"/>
      <c r="B62" s="42"/>
      <c r="C62" s="27"/>
      <c r="D62" s="27"/>
      <c r="E62" s="43"/>
      <c r="F62" s="43"/>
      <c r="G62" s="27"/>
      <c r="H62" s="27"/>
      <c r="I62" s="27"/>
      <c r="J62" s="27"/>
      <c r="K62" s="27"/>
      <c r="L62" s="25"/>
      <c r="M62" s="25"/>
      <c r="N62" s="2"/>
      <c r="O62" s="18"/>
      <c r="P62" s="18"/>
      <c r="Q62" s="18"/>
    </row>
    <row r="63" spans="1:17" ht="17.25" customHeight="1">
      <c r="A63" s="40"/>
      <c r="B63" s="42"/>
      <c r="C63" s="27"/>
      <c r="D63" s="27"/>
      <c r="E63" s="43"/>
      <c r="F63" s="43"/>
      <c r="G63" s="27"/>
      <c r="H63" s="27"/>
      <c r="I63" s="27"/>
      <c r="J63" s="27"/>
      <c r="K63" s="27"/>
      <c r="L63" s="25"/>
      <c r="M63" s="25"/>
      <c r="N63" s="2"/>
      <c r="O63" s="18"/>
      <c r="P63" s="18"/>
      <c r="Q63" s="18"/>
    </row>
    <row r="64" spans="1:17" ht="17.25" customHeight="1">
      <c r="A64" s="40"/>
      <c r="B64" s="42"/>
      <c r="C64" s="27"/>
      <c r="D64" s="27"/>
      <c r="E64" s="43"/>
      <c r="F64" s="43"/>
      <c r="G64" s="27"/>
      <c r="H64" s="27"/>
      <c r="I64" s="27"/>
      <c r="J64" s="27"/>
      <c r="K64" s="27"/>
      <c r="L64" s="25"/>
      <c r="M64" s="25"/>
      <c r="N64" s="2"/>
      <c r="O64" s="18"/>
      <c r="P64" s="18"/>
      <c r="Q64" s="18"/>
    </row>
    <row r="65" spans="1:17" ht="18" customHeight="1">
      <c r="A65" s="40"/>
      <c r="B65" s="42"/>
      <c r="C65" s="27"/>
      <c r="D65" s="27"/>
      <c r="E65" s="43"/>
      <c r="F65" s="43"/>
      <c r="G65" s="27"/>
      <c r="H65" s="27"/>
      <c r="I65" s="27"/>
      <c r="J65" s="27"/>
      <c r="K65" s="27"/>
      <c r="L65" s="25"/>
      <c r="M65" s="25"/>
      <c r="N65" s="2"/>
      <c r="O65" s="18"/>
      <c r="P65" s="18"/>
      <c r="Q65" s="18"/>
    </row>
    <row r="66" spans="1:17" ht="18.75" customHeight="1">
      <c r="A66" s="40"/>
      <c r="B66" s="42"/>
      <c r="C66" s="27"/>
      <c r="D66" s="27"/>
      <c r="E66" s="43"/>
      <c r="F66" s="43"/>
      <c r="G66" s="27"/>
      <c r="H66" s="27"/>
      <c r="I66" s="27"/>
      <c r="J66" s="27"/>
      <c r="K66" s="27"/>
      <c r="L66" s="25"/>
      <c r="M66" s="25"/>
      <c r="N66" s="2"/>
      <c r="O66" s="18"/>
      <c r="P66" s="18"/>
      <c r="Q66" s="18"/>
    </row>
    <row r="67" spans="1:17" ht="18" customHeight="1">
      <c r="A67" s="40"/>
      <c r="B67" s="42"/>
      <c r="C67" s="27"/>
      <c r="D67" s="27"/>
      <c r="E67" s="43"/>
      <c r="F67" s="43"/>
      <c r="G67" s="27"/>
      <c r="H67" s="27"/>
      <c r="I67" s="27"/>
      <c r="J67" s="27"/>
      <c r="K67" s="27"/>
      <c r="L67" s="25"/>
      <c r="M67" s="25"/>
      <c r="N67" s="2"/>
      <c r="O67" s="18"/>
      <c r="P67" s="18"/>
      <c r="Q67" s="18"/>
    </row>
    <row r="68" spans="1:17" ht="18" customHeight="1">
      <c r="A68" s="40"/>
      <c r="B68" s="42"/>
      <c r="C68" s="27"/>
      <c r="D68" s="27"/>
      <c r="E68" s="43"/>
      <c r="F68" s="43"/>
      <c r="G68" s="27"/>
      <c r="H68" s="27"/>
      <c r="I68" s="27"/>
      <c r="J68" s="27"/>
      <c r="K68" s="27"/>
      <c r="L68" s="25"/>
      <c r="M68" s="25"/>
      <c r="N68" s="2"/>
      <c r="O68" s="18"/>
      <c r="P68" s="18"/>
      <c r="Q68" s="18"/>
    </row>
    <row r="69" spans="1:17" ht="18" customHeight="1">
      <c r="A69" s="40"/>
      <c r="B69" s="42"/>
      <c r="C69" s="27"/>
      <c r="D69" s="27"/>
      <c r="E69" s="43"/>
      <c r="F69" s="43"/>
      <c r="G69" s="27"/>
      <c r="H69" s="27"/>
      <c r="I69" s="27"/>
      <c r="J69" s="27"/>
      <c r="K69" s="27"/>
      <c r="L69" s="25"/>
      <c r="M69" s="25"/>
      <c r="N69" s="2"/>
      <c r="O69" s="18"/>
      <c r="P69" s="18"/>
      <c r="Q69" s="18"/>
    </row>
    <row r="70" spans="1:17" ht="18.75" customHeight="1">
      <c r="A70" s="40"/>
      <c r="B70" s="42"/>
      <c r="C70" s="27"/>
      <c r="D70" s="27"/>
      <c r="E70" s="43"/>
      <c r="F70" s="43"/>
      <c r="G70" s="27"/>
      <c r="H70" s="27"/>
      <c r="I70" s="27"/>
      <c r="J70" s="27"/>
      <c r="K70" s="27"/>
      <c r="L70" s="25"/>
      <c r="M70" s="25"/>
      <c r="N70" s="2"/>
      <c r="O70" s="18"/>
      <c r="P70" s="18"/>
      <c r="Q70" s="18"/>
    </row>
    <row r="71" spans="1:17" ht="19.5" customHeight="1">
      <c r="A71" s="40"/>
      <c r="B71" s="42"/>
      <c r="C71" s="27"/>
      <c r="D71" s="27"/>
      <c r="E71" s="43"/>
      <c r="F71" s="43"/>
      <c r="G71" s="27"/>
      <c r="H71" s="27"/>
      <c r="I71" s="27"/>
      <c r="J71" s="27"/>
      <c r="K71" s="27"/>
      <c r="L71" s="25"/>
      <c r="M71" s="25"/>
      <c r="N71" s="2"/>
      <c r="O71" s="18"/>
      <c r="P71" s="18"/>
      <c r="Q71" s="18"/>
    </row>
    <row r="72" spans="1:17" ht="18" customHeight="1">
      <c r="A72" s="40"/>
      <c r="B72" s="26"/>
      <c r="C72" s="27"/>
      <c r="D72" s="27"/>
      <c r="E72" s="43"/>
      <c r="F72" s="43"/>
      <c r="G72" s="27"/>
      <c r="H72" s="27"/>
      <c r="I72" s="27"/>
      <c r="J72" s="27"/>
      <c r="K72" s="27"/>
      <c r="L72" s="25"/>
      <c r="M72" s="25"/>
      <c r="N72" s="2"/>
      <c r="O72" s="18"/>
      <c r="P72" s="18"/>
      <c r="Q72" s="18"/>
    </row>
    <row r="73" spans="1:17" ht="15" customHeight="1">
      <c r="A73" s="40"/>
      <c r="B73" s="26"/>
      <c r="C73" s="27"/>
      <c r="D73" s="27"/>
      <c r="E73" s="43"/>
      <c r="F73" s="43"/>
      <c r="G73" s="27"/>
      <c r="H73" s="27"/>
      <c r="I73" s="27"/>
      <c r="J73" s="27"/>
      <c r="K73" s="27"/>
      <c r="L73" s="25"/>
      <c r="M73" s="25"/>
      <c r="N73" s="2"/>
      <c r="O73" s="18"/>
      <c r="P73" s="18"/>
      <c r="Q73" s="18"/>
    </row>
    <row r="74" spans="1:17" ht="18.75" customHeight="1">
      <c r="A74" s="40"/>
      <c r="B74" s="26"/>
      <c r="C74" s="27"/>
      <c r="D74" s="27"/>
      <c r="E74" s="43"/>
      <c r="F74" s="43"/>
      <c r="G74" s="27"/>
      <c r="H74" s="27"/>
      <c r="I74" s="27"/>
      <c r="J74" s="27"/>
      <c r="K74" s="27"/>
      <c r="L74" s="25"/>
      <c r="M74" s="25"/>
      <c r="N74" s="2"/>
      <c r="O74" s="18"/>
      <c r="P74" s="18"/>
      <c r="Q74" s="18"/>
    </row>
    <row r="75" spans="1:17" ht="17.25" customHeight="1">
      <c r="A75" s="40"/>
      <c r="B75" s="26"/>
      <c r="C75" s="27"/>
      <c r="D75" s="27"/>
      <c r="E75" s="43"/>
      <c r="F75" s="43"/>
      <c r="G75" s="27"/>
      <c r="H75" s="27"/>
      <c r="I75" s="27"/>
      <c r="J75" s="27"/>
      <c r="K75" s="27"/>
      <c r="L75" s="25"/>
      <c r="M75" s="25"/>
      <c r="N75" s="2"/>
      <c r="O75" s="18"/>
      <c r="P75" s="18"/>
      <c r="Q75" s="18"/>
    </row>
    <row r="76" spans="1:17" ht="19.5" customHeight="1">
      <c r="A76" s="40"/>
      <c r="B76" s="26"/>
      <c r="C76" s="27"/>
      <c r="D76" s="27"/>
      <c r="E76" s="43"/>
      <c r="F76" s="43"/>
      <c r="G76" s="27"/>
      <c r="H76" s="27"/>
      <c r="I76" s="27"/>
      <c r="J76" s="27"/>
      <c r="K76" s="27"/>
      <c r="L76" s="25"/>
      <c r="M76" s="25"/>
      <c r="N76" s="2"/>
      <c r="O76" s="18"/>
      <c r="P76" s="18"/>
      <c r="Q76" s="18"/>
    </row>
    <row r="77" spans="1:17" ht="19.5" customHeight="1">
      <c r="A77" s="40"/>
      <c r="B77" s="26"/>
      <c r="C77" s="27"/>
      <c r="D77" s="27"/>
      <c r="E77" s="43"/>
      <c r="F77" s="43"/>
      <c r="G77" s="27"/>
      <c r="H77" s="27"/>
      <c r="I77" s="27"/>
      <c r="J77" s="27"/>
      <c r="K77" s="27"/>
      <c r="L77" s="25"/>
      <c r="M77" s="25"/>
      <c r="N77" s="2"/>
      <c r="O77" s="18"/>
      <c r="P77" s="18"/>
      <c r="Q77" s="18"/>
    </row>
    <row r="78" spans="1:17" ht="19.5" customHeight="1">
      <c r="A78" s="40"/>
      <c r="B78" s="26"/>
      <c r="C78" s="27"/>
      <c r="D78" s="27"/>
      <c r="E78" s="43"/>
      <c r="F78" s="43"/>
      <c r="G78" s="27"/>
      <c r="H78" s="27"/>
      <c r="I78" s="27"/>
      <c r="J78" s="27"/>
      <c r="K78" s="27"/>
      <c r="L78" s="25"/>
      <c r="M78" s="25"/>
      <c r="N78" s="2"/>
      <c r="O78" s="18"/>
      <c r="P78" s="18"/>
      <c r="Q78" s="18"/>
    </row>
    <row r="79" spans="1:17" ht="18" customHeight="1">
      <c r="A79" s="40"/>
      <c r="B79" s="26"/>
      <c r="C79" s="27"/>
      <c r="D79" s="27"/>
      <c r="E79" s="43"/>
      <c r="F79" s="43"/>
      <c r="G79" s="27"/>
      <c r="H79" s="27"/>
      <c r="I79" s="27"/>
      <c r="J79" s="27"/>
      <c r="K79" s="27"/>
      <c r="L79" s="25"/>
      <c r="M79" s="25"/>
      <c r="N79" s="2"/>
      <c r="O79" s="18"/>
      <c r="P79" s="18"/>
      <c r="Q79" s="18"/>
    </row>
    <row r="80" spans="1:17" ht="16.5" customHeight="1">
      <c r="A80" s="40"/>
      <c r="B80" s="26"/>
      <c r="C80" s="27"/>
      <c r="D80" s="27"/>
      <c r="E80" s="43"/>
      <c r="F80" s="43"/>
      <c r="G80" s="27"/>
      <c r="H80" s="27"/>
      <c r="I80" s="27"/>
      <c r="J80" s="27"/>
      <c r="K80" s="27"/>
      <c r="L80" s="25"/>
      <c r="M80" s="25"/>
      <c r="N80" s="2"/>
      <c r="O80" s="18"/>
      <c r="P80" s="18"/>
      <c r="Q80" s="18"/>
    </row>
    <row r="81" spans="1:17" ht="18.75" customHeight="1">
      <c r="A81" s="40"/>
      <c r="B81" s="42"/>
      <c r="C81" s="27"/>
      <c r="D81" s="27"/>
      <c r="E81" s="43"/>
      <c r="F81" s="43"/>
      <c r="G81" s="27"/>
      <c r="H81" s="27"/>
      <c r="I81" s="27"/>
      <c r="J81" s="27"/>
      <c r="K81" s="27"/>
      <c r="L81" s="25"/>
      <c r="M81" s="25"/>
      <c r="N81" s="2"/>
      <c r="O81" s="18"/>
      <c r="P81" s="18"/>
      <c r="Q81" s="18"/>
    </row>
    <row r="82" spans="1:17" ht="15.75" customHeight="1">
      <c r="A82" s="40"/>
      <c r="B82" s="42"/>
      <c r="C82" s="27"/>
      <c r="D82" s="27"/>
      <c r="E82" s="43"/>
      <c r="F82" s="43"/>
      <c r="G82" s="27"/>
      <c r="H82" s="27"/>
      <c r="I82" s="27"/>
      <c r="J82" s="27"/>
      <c r="K82" s="27"/>
      <c r="L82" s="25"/>
      <c r="M82" s="25"/>
      <c r="N82" s="2"/>
      <c r="O82" s="18"/>
      <c r="P82" s="18"/>
      <c r="Q82" s="18"/>
    </row>
    <row r="83" spans="1:17" ht="18.75" customHeight="1">
      <c r="A83" s="40"/>
      <c r="B83" s="42"/>
      <c r="C83" s="27"/>
      <c r="D83" s="27"/>
      <c r="E83" s="43"/>
      <c r="F83" s="43"/>
      <c r="G83" s="27"/>
      <c r="H83" s="27"/>
      <c r="I83" s="27"/>
      <c r="J83" s="27"/>
      <c r="K83" s="27"/>
      <c r="L83" s="25"/>
      <c r="M83" s="25"/>
      <c r="N83" s="2"/>
      <c r="O83" s="18"/>
      <c r="P83" s="18"/>
      <c r="Q83" s="18"/>
    </row>
    <row r="84" spans="1:17" ht="18.75" customHeight="1">
      <c r="A84" s="40"/>
      <c r="B84" s="42"/>
      <c r="C84" s="27"/>
      <c r="D84" s="27"/>
      <c r="E84" s="43"/>
      <c r="F84" s="43"/>
      <c r="G84" s="27"/>
      <c r="H84" s="27"/>
      <c r="I84" s="27"/>
      <c r="J84" s="27"/>
      <c r="K84" s="27"/>
      <c r="L84" s="25"/>
      <c r="M84" s="25"/>
      <c r="N84" s="2"/>
      <c r="O84" s="18"/>
      <c r="P84" s="18"/>
      <c r="Q84" s="18"/>
    </row>
    <row r="85" spans="1:17" ht="18" customHeight="1">
      <c r="A85" s="40"/>
      <c r="B85" s="26"/>
      <c r="C85" s="27"/>
      <c r="D85" s="27"/>
      <c r="E85" s="43"/>
      <c r="F85" s="43"/>
      <c r="G85" s="27"/>
      <c r="H85" s="27"/>
      <c r="I85" s="27"/>
      <c r="J85" s="27"/>
      <c r="K85" s="27"/>
      <c r="L85" s="25"/>
      <c r="M85" s="25"/>
      <c r="N85" s="2"/>
      <c r="O85" s="18"/>
      <c r="P85" s="18"/>
      <c r="Q85" s="18"/>
    </row>
    <row r="86" spans="1:17" ht="18" customHeight="1">
      <c r="A86" s="40"/>
      <c r="B86" s="42"/>
      <c r="C86" s="27"/>
      <c r="D86" s="27"/>
      <c r="E86" s="27"/>
      <c r="F86" s="43"/>
      <c r="G86" s="27"/>
      <c r="H86" s="27"/>
      <c r="I86" s="27"/>
      <c r="J86" s="27"/>
      <c r="K86" s="27"/>
      <c r="L86" s="25"/>
      <c r="M86" s="25"/>
      <c r="N86" s="2"/>
      <c r="O86" s="18"/>
      <c r="P86" s="18"/>
      <c r="Q86" s="18"/>
    </row>
    <row r="87" spans="1:17" ht="17.25" customHeight="1">
      <c r="A87" s="40"/>
      <c r="B87" s="42"/>
      <c r="C87" s="27"/>
      <c r="D87" s="27"/>
      <c r="E87" s="27"/>
      <c r="F87" s="43"/>
      <c r="G87" s="27"/>
      <c r="H87" s="27"/>
      <c r="I87" s="27"/>
      <c r="J87" s="27"/>
      <c r="K87" s="27"/>
      <c r="L87" s="25"/>
      <c r="M87" s="25"/>
      <c r="N87" s="2"/>
      <c r="O87" s="18"/>
      <c r="P87" s="18"/>
      <c r="Q87" s="18"/>
    </row>
    <row r="88" spans="1:17" ht="15.75" customHeight="1">
      <c r="A88" s="40"/>
      <c r="B88" s="42"/>
      <c r="C88" s="27"/>
      <c r="D88" s="27"/>
      <c r="E88" s="27"/>
      <c r="F88" s="43"/>
      <c r="G88" s="27"/>
      <c r="H88" s="27"/>
      <c r="I88" s="27"/>
      <c r="J88" s="27"/>
      <c r="K88" s="27"/>
      <c r="L88" s="25"/>
      <c r="M88" s="25"/>
      <c r="N88" s="2"/>
      <c r="O88" s="18"/>
      <c r="P88" s="18"/>
      <c r="Q88" s="18"/>
    </row>
    <row r="89" spans="1:17" ht="16.5" customHeight="1">
      <c r="A89" s="40"/>
      <c r="B89" s="42"/>
      <c r="C89" s="27"/>
      <c r="D89" s="27"/>
      <c r="E89" s="27"/>
      <c r="F89" s="43"/>
      <c r="G89" s="27"/>
      <c r="H89" s="27"/>
      <c r="I89" s="27"/>
      <c r="J89" s="27"/>
      <c r="K89" s="27"/>
      <c r="L89" s="25"/>
      <c r="M89" s="25"/>
      <c r="N89" s="2"/>
      <c r="O89" s="18"/>
      <c r="P89" s="18"/>
      <c r="Q89" s="18"/>
    </row>
    <row r="90" spans="1:17" ht="18.75" customHeight="1">
      <c r="A90" s="40"/>
      <c r="B90" s="26"/>
      <c r="C90" s="27"/>
      <c r="D90" s="27"/>
      <c r="E90" s="43"/>
      <c r="F90" s="43"/>
      <c r="G90" s="27"/>
      <c r="H90" s="27"/>
      <c r="I90" s="27"/>
      <c r="J90" s="27"/>
      <c r="K90" s="27"/>
      <c r="L90" s="25"/>
      <c r="M90" s="25"/>
      <c r="N90" s="2"/>
      <c r="O90" s="18"/>
      <c r="P90" s="18"/>
      <c r="Q90" s="18"/>
    </row>
    <row r="91" spans="1:17" ht="18.75" customHeight="1">
      <c r="A91" s="40"/>
      <c r="B91" s="26"/>
      <c r="C91" s="27"/>
      <c r="D91" s="27"/>
      <c r="E91" s="43"/>
      <c r="F91" s="43"/>
      <c r="G91" s="27"/>
      <c r="H91" s="27"/>
      <c r="I91" s="27"/>
      <c r="J91" s="27"/>
      <c r="K91" s="27"/>
      <c r="L91" s="25"/>
      <c r="M91" s="25"/>
      <c r="N91" s="2"/>
      <c r="O91" s="18"/>
      <c r="P91" s="18"/>
      <c r="Q91" s="18"/>
    </row>
    <row r="92" spans="1:17" ht="16.5" customHeight="1">
      <c r="A92" s="40"/>
      <c r="B92" s="42"/>
      <c r="C92" s="27"/>
      <c r="D92" s="27"/>
      <c r="E92" s="43"/>
      <c r="F92" s="43"/>
      <c r="G92" s="27"/>
      <c r="H92" s="27"/>
      <c r="I92" s="27"/>
      <c r="J92" s="27"/>
      <c r="K92" s="27"/>
      <c r="L92" s="25"/>
      <c r="M92" s="25"/>
      <c r="N92" s="2"/>
      <c r="O92" s="18"/>
      <c r="P92" s="18"/>
      <c r="Q92" s="18"/>
    </row>
    <row r="93" spans="1:17" ht="19.5" customHeight="1">
      <c r="A93" s="40"/>
      <c r="B93" s="42"/>
      <c r="C93" s="27"/>
      <c r="D93" s="27"/>
      <c r="E93" s="43"/>
      <c r="F93" s="43"/>
      <c r="G93" s="27"/>
      <c r="H93" s="27"/>
      <c r="I93" s="27"/>
      <c r="J93" s="27"/>
      <c r="K93" s="27"/>
      <c r="L93" s="25"/>
      <c r="M93" s="25"/>
      <c r="N93" s="2"/>
      <c r="O93" s="18"/>
      <c r="P93" s="18"/>
      <c r="Q93" s="18"/>
    </row>
    <row r="94" spans="1:17" ht="16.5" customHeight="1">
      <c r="A94" s="40"/>
      <c r="B94" s="42"/>
      <c r="C94" s="27"/>
      <c r="D94" s="27"/>
      <c r="E94" s="43"/>
      <c r="F94" s="43"/>
      <c r="G94" s="27"/>
      <c r="H94" s="27"/>
      <c r="I94" s="27"/>
      <c r="J94" s="27"/>
      <c r="K94" s="27"/>
      <c r="L94" s="25"/>
      <c r="M94" s="25"/>
      <c r="N94" s="2"/>
      <c r="O94" s="18"/>
      <c r="P94" s="18"/>
      <c r="Q94" s="18"/>
    </row>
    <row r="95" spans="1:17" ht="16.5" customHeight="1">
      <c r="A95" s="40"/>
      <c r="B95" s="26"/>
      <c r="C95" s="27"/>
      <c r="D95" s="27"/>
      <c r="E95" s="43"/>
      <c r="F95" s="43"/>
      <c r="G95" s="27"/>
      <c r="H95" s="27"/>
      <c r="I95" s="27"/>
      <c r="J95" s="27"/>
      <c r="K95" s="27"/>
      <c r="L95" s="25"/>
      <c r="M95" s="25"/>
      <c r="N95" s="2"/>
      <c r="O95" s="18"/>
      <c r="P95" s="18"/>
      <c r="Q95" s="18"/>
    </row>
    <row r="96" spans="1:17" ht="16.5" customHeight="1">
      <c r="A96" s="40"/>
      <c r="B96" s="26"/>
      <c r="C96" s="27"/>
      <c r="D96" s="27"/>
      <c r="E96" s="43"/>
      <c r="F96" s="43"/>
      <c r="G96" s="27"/>
      <c r="H96" s="27"/>
      <c r="I96" s="27"/>
      <c r="J96" s="27"/>
      <c r="K96" s="27"/>
      <c r="L96" s="25"/>
      <c r="M96" s="25"/>
      <c r="N96" s="2"/>
      <c r="O96" s="18"/>
      <c r="P96" s="18"/>
      <c r="Q96" s="18"/>
    </row>
    <row r="97" spans="1:17" ht="17.25" customHeight="1">
      <c r="A97" s="40"/>
      <c r="B97" s="26"/>
      <c r="C97" s="27"/>
      <c r="D97" s="27"/>
      <c r="E97" s="43"/>
      <c r="F97" s="43"/>
      <c r="G97" s="27"/>
      <c r="H97" s="27"/>
      <c r="I97" s="27"/>
      <c r="J97" s="27"/>
      <c r="K97" s="27"/>
      <c r="L97" s="25"/>
      <c r="M97" s="25"/>
      <c r="N97" s="2"/>
      <c r="O97" s="18"/>
      <c r="P97" s="18"/>
      <c r="Q97" s="18"/>
    </row>
    <row r="98" spans="1:17" ht="15.75" customHeight="1">
      <c r="A98" s="40"/>
      <c r="B98" s="26"/>
      <c r="C98" s="27"/>
      <c r="D98" s="27"/>
      <c r="E98" s="43"/>
      <c r="F98" s="43"/>
      <c r="G98" s="27"/>
      <c r="H98" s="27"/>
      <c r="I98" s="27"/>
      <c r="J98" s="27"/>
      <c r="K98" s="27"/>
      <c r="L98" s="25"/>
      <c r="M98" s="25"/>
      <c r="N98" s="2"/>
      <c r="O98" s="18"/>
      <c r="P98" s="18"/>
      <c r="Q98" s="18"/>
    </row>
    <row r="99" spans="1:17" ht="15.75" customHeight="1">
      <c r="A99" s="40"/>
      <c r="B99" s="26"/>
      <c r="C99" s="27"/>
      <c r="D99" s="27"/>
      <c r="E99" s="43"/>
      <c r="F99" s="43"/>
      <c r="G99" s="27"/>
      <c r="H99" s="27"/>
      <c r="I99" s="27"/>
      <c r="J99" s="27"/>
      <c r="K99" s="27"/>
      <c r="L99" s="25"/>
      <c r="M99" s="25"/>
      <c r="N99" s="2"/>
      <c r="O99" s="18"/>
      <c r="P99" s="18"/>
      <c r="Q99" s="18"/>
    </row>
    <row r="100" spans="1:17" ht="16.5" customHeight="1">
      <c r="A100" s="40"/>
      <c r="B100" s="26"/>
      <c r="C100" s="27"/>
      <c r="D100" s="27"/>
      <c r="E100" s="43"/>
      <c r="F100" s="43"/>
      <c r="G100" s="27"/>
      <c r="H100" s="27"/>
      <c r="I100" s="27"/>
      <c r="J100" s="27"/>
      <c r="K100" s="27"/>
      <c r="L100" s="25"/>
      <c r="M100" s="25"/>
      <c r="N100" s="2"/>
      <c r="O100" s="18"/>
      <c r="P100" s="18"/>
      <c r="Q100" s="18"/>
    </row>
    <row r="101" spans="1:17" ht="15.75" customHeight="1">
      <c r="A101" s="40"/>
      <c r="B101" s="26"/>
      <c r="C101" s="27"/>
      <c r="D101" s="27"/>
      <c r="E101" s="43"/>
      <c r="F101" s="43"/>
      <c r="G101" s="27"/>
      <c r="H101" s="27"/>
      <c r="I101" s="27"/>
      <c r="J101" s="27"/>
      <c r="K101" s="27"/>
      <c r="L101" s="25"/>
      <c r="M101" s="25"/>
      <c r="N101" s="2"/>
      <c r="O101" s="18"/>
      <c r="P101" s="18"/>
      <c r="Q101" s="18"/>
    </row>
    <row r="102" spans="1:17" ht="15" customHeight="1">
      <c r="A102" s="40"/>
      <c r="B102" s="26"/>
      <c r="C102" s="27"/>
      <c r="D102" s="27"/>
      <c r="E102" s="43"/>
      <c r="F102" s="43"/>
      <c r="G102" s="27"/>
      <c r="H102" s="27"/>
      <c r="I102" s="27"/>
      <c r="J102" s="27"/>
      <c r="K102" s="27"/>
      <c r="L102" s="25"/>
      <c r="M102" s="25"/>
      <c r="N102" s="2"/>
      <c r="O102" s="18"/>
      <c r="P102" s="18"/>
      <c r="Q102" s="18"/>
    </row>
    <row r="103" spans="1:17" ht="15" customHeight="1">
      <c r="A103" s="40"/>
      <c r="B103" s="42"/>
      <c r="C103" s="27"/>
      <c r="D103" s="27"/>
      <c r="E103" s="43"/>
      <c r="F103" s="43"/>
      <c r="G103" s="27"/>
      <c r="H103" s="27"/>
      <c r="I103" s="27"/>
      <c r="J103" s="27"/>
      <c r="K103" s="27"/>
      <c r="L103" s="25"/>
      <c r="M103" s="25"/>
      <c r="N103" s="2"/>
      <c r="O103" s="18"/>
      <c r="P103" s="18"/>
      <c r="Q103" s="18"/>
    </row>
    <row r="104" spans="1:17" ht="16.5" customHeight="1">
      <c r="A104" s="40"/>
      <c r="B104" s="42"/>
      <c r="C104" s="27"/>
      <c r="D104" s="27"/>
      <c r="E104" s="43"/>
      <c r="F104" s="43"/>
      <c r="G104" s="27"/>
      <c r="H104" s="27"/>
      <c r="I104" s="27"/>
      <c r="J104" s="27"/>
      <c r="K104" s="27"/>
      <c r="L104" s="25"/>
      <c r="M104" s="25"/>
      <c r="N104" s="2"/>
      <c r="O104" s="18"/>
      <c r="P104" s="18"/>
      <c r="Q104" s="18"/>
    </row>
    <row r="105" spans="1:17" ht="15.75" customHeight="1">
      <c r="A105" s="40"/>
      <c r="B105" s="42"/>
      <c r="C105" s="27"/>
      <c r="D105" s="27"/>
      <c r="E105" s="43"/>
      <c r="F105" s="43"/>
      <c r="G105" s="27"/>
      <c r="H105" s="27"/>
      <c r="I105" s="27"/>
      <c r="J105" s="27"/>
      <c r="K105" s="27"/>
      <c r="L105" s="25"/>
      <c r="M105" s="25"/>
      <c r="N105" s="2"/>
      <c r="O105" s="18"/>
      <c r="P105" s="18"/>
      <c r="Q105" s="18"/>
    </row>
    <row r="106" spans="1:17" ht="15.75" customHeight="1">
      <c r="A106" s="40"/>
      <c r="B106" s="42"/>
      <c r="C106" s="27"/>
      <c r="D106" s="27"/>
      <c r="E106" s="43"/>
      <c r="F106" s="43"/>
      <c r="G106" s="27"/>
      <c r="H106" s="27"/>
      <c r="I106" s="27"/>
      <c r="J106" s="27"/>
      <c r="K106" s="27"/>
      <c r="L106" s="25"/>
      <c r="M106" s="25"/>
      <c r="N106" s="2"/>
      <c r="O106" s="18"/>
      <c r="P106" s="18"/>
      <c r="Q106" s="18"/>
    </row>
    <row r="107" spans="1:17" ht="15.75" customHeight="1">
      <c r="A107" s="40"/>
      <c r="B107" s="42"/>
      <c r="C107" s="27"/>
      <c r="D107" s="27"/>
      <c r="E107" s="43"/>
      <c r="F107" s="43"/>
      <c r="G107" s="27"/>
      <c r="H107" s="27"/>
      <c r="I107" s="27"/>
      <c r="J107" s="27"/>
      <c r="K107" s="27"/>
      <c r="L107" s="25"/>
      <c r="M107" s="25"/>
      <c r="N107" s="2"/>
      <c r="O107" s="18"/>
      <c r="P107" s="18"/>
      <c r="Q107" s="18"/>
    </row>
    <row r="108" spans="1:17" ht="15" customHeight="1">
      <c r="A108" s="40"/>
      <c r="B108" s="42"/>
      <c r="C108" s="27"/>
      <c r="D108" s="27"/>
      <c r="E108" s="43"/>
      <c r="F108" s="43"/>
      <c r="G108" s="27"/>
      <c r="H108" s="27"/>
      <c r="I108" s="27"/>
      <c r="J108" s="27"/>
      <c r="K108" s="27"/>
      <c r="L108" s="25"/>
      <c r="M108" s="25"/>
      <c r="N108" s="2"/>
      <c r="O108" s="18"/>
      <c r="P108" s="18"/>
      <c r="Q108" s="18"/>
    </row>
    <row r="109" spans="1:17" ht="12.75">
      <c r="A109" s="40"/>
      <c r="B109" s="9"/>
      <c r="C109" s="28"/>
      <c r="D109" s="28"/>
      <c r="E109" s="28"/>
      <c r="F109" s="28"/>
      <c r="G109" s="28"/>
      <c r="H109" s="30"/>
      <c r="I109" s="28"/>
      <c r="J109" s="28"/>
      <c r="K109" s="28"/>
      <c r="L109" s="25"/>
      <c r="M109" s="25"/>
      <c r="N109" s="2"/>
      <c r="O109" s="18"/>
      <c r="P109" s="18"/>
      <c r="Q109" s="18"/>
    </row>
    <row r="110" spans="1:17" ht="12.75">
      <c r="A110" s="40"/>
      <c r="B110" s="26"/>
      <c r="C110" s="43"/>
      <c r="D110" s="43"/>
      <c r="E110" s="43"/>
      <c r="F110" s="43"/>
      <c r="G110" s="27"/>
      <c r="H110" s="29"/>
      <c r="I110" s="27"/>
      <c r="J110" s="27"/>
      <c r="K110" s="27"/>
      <c r="L110" s="25"/>
      <c r="M110" s="25"/>
      <c r="N110" s="2"/>
      <c r="O110" s="18"/>
      <c r="P110" s="18"/>
      <c r="Q110" s="18"/>
    </row>
    <row r="111" spans="1:17" ht="12.75">
      <c r="A111" s="40"/>
      <c r="B111" s="44"/>
      <c r="C111" s="28"/>
      <c r="D111" s="28"/>
      <c r="E111" s="28"/>
      <c r="F111" s="28"/>
      <c r="G111" s="28"/>
      <c r="H111" s="30"/>
      <c r="I111" s="28"/>
      <c r="J111" s="28"/>
      <c r="K111" s="28"/>
      <c r="L111" s="28"/>
      <c r="M111" s="2"/>
      <c r="N111" s="2"/>
      <c r="O111" s="18"/>
      <c r="P111" s="18"/>
      <c r="Q111" s="18"/>
    </row>
    <row r="113" ht="12.75">
      <c r="F113" s="22"/>
    </row>
    <row r="114" spans="8:10" ht="12.75">
      <c r="H114" s="32"/>
      <c r="J114" s="32"/>
    </row>
    <row r="116" ht="12.75">
      <c r="H116" s="32"/>
    </row>
  </sheetData>
  <sheetProtection/>
  <mergeCells count="11">
    <mergeCell ref="N12:O12"/>
    <mergeCell ref="P12:Q12"/>
    <mergeCell ref="P13:Q13"/>
    <mergeCell ref="P14:Q14"/>
    <mergeCell ref="A23:Q23"/>
    <mergeCell ref="M1:Q9"/>
    <mergeCell ref="B10:P10"/>
    <mergeCell ref="F12:G12"/>
    <mergeCell ref="H12:I12"/>
    <mergeCell ref="J12:K12"/>
    <mergeCell ref="L12:M12"/>
  </mergeCells>
  <printOptions/>
  <pageMargins left="0.7" right="0.7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Приемная</cp:lastModifiedBy>
  <cp:lastPrinted>2015-07-09T07:13:06Z</cp:lastPrinted>
  <dcterms:created xsi:type="dcterms:W3CDTF">2010-12-03T14:19:19Z</dcterms:created>
  <dcterms:modified xsi:type="dcterms:W3CDTF">2015-07-09T07:13:31Z</dcterms:modified>
  <cp:category/>
  <cp:version/>
  <cp:contentType/>
  <cp:contentStatus/>
</cp:coreProperties>
</file>